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EstaPasta_de_trabalho" defaultThemeVersion="124226"/>
  <bookViews>
    <workbookView xWindow="0" yWindow="60" windowWidth="19440" windowHeight="9525"/>
  </bookViews>
  <sheets>
    <sheet name="Indice" sheetId="7" r:id="rId1"/>
    <sheet name="Instrutivo" sheetId="6" r:id="rId2"/>
    <sheet name="MUNICÍPIO" sheetId="2" r:id="rId3"/>
    <sheet name="GERAL" sheetId="3" r:id="rId4"/>
    <sheet name="Federal 1" sheetId="12" r:id="rId5"/>
    <sheet name="Federal 2" sheetId="13" r:id="rId6"/>
    <sheet name="SC 1" sheetId="14" r:id="rId7"/>
    <sheet name="SC 2" sheetId="15" r:id="rId8"/>
    <sheet name="DADOS2" sheetId="5" state="hidden" r:id="rId9"/>
  </sheets>
  <definedNames>
    <definedName name="_xlnm._FilterDatabase" localSheetId="4" hidden="1">'Federal 1'!$A$13:$A$177</definedName>
    <definedName name="_xlnm._FilterDatabase" localSheetId="5" hidden="1">'Federal 2'!$A$13:$A$177</definedName>
    <definedName name="_xlnm._FilterDatabase" localSheetId="3" hidden="1">GERAL!$A$13:$A$177</definedName>
    <definedName name="_xlnm._FilterDatabase" localSheetId="2" hidden="1">MUNICÍPIO!$M$12:$M$179</definedName>
    <definedName name="_xlnm._FilterDatabase" localSheetId="6" hidden="1">'SC 1'!$A$13:$A$177</definedName>
    <definedName name="_xlnm._FilterDatabase" localSheetId="7" hidden="1">'SC 2'!$A$13:$A$177</definedName>
    <definedName name="_xlnm.Extract" localSheetId="4">'Federal 1'!$AJ$15</definedName>
    <definedName name="_xlnm.Extract" localSheetId="5">'Federal 2'!$AJ$15</definedName>
    <definedName name="_xlnm.Extract" localSheetId="3">GERAL!$AJ$15</definedName>
    <definedName name="_xlnm.Extract" localSheetId="2">MUNICÍPIO!$K$6</definedName>
    <definedName name="_xlnm.Extract" localSheetId="6">'SC 1'!$AJ$15</definedName>
    <definedName name="_xlnm.Extract" localSheetId="7">'SC 2'!$AJ$15</definedName>
    <definedName name="_xlnm.Print_Area" localSheetId="2">MUNICÍPIO!$A$1:$G$24</definedName>
    <definedName name="_xlnm.Criteria" localSheetId="4">'Federal 1'!$A$14:$A$176</definedName>
    <definedName name="_xlnm.Criteria" localSheetId="5">'Federal 2'!$A$14:$A$176</definedName>
    <definedName name="_xlnm.Criteria" localSheetId="3">GERAL!$A$14:$A$176</definedName>
    <definedName name="_xlnm.Criteria" localSheetId="6">'SC 1'!$A$14:$A$176</definedName>
    <definedName name="_xlnm.Criteria" localSheetId="7">'SC 2'!$A$14:$A$176</definedName>
  </definedNames>
  <calcPr calcId="144525"/>
</workbook>
</file>

<file path=xl/calcChain.xml><?xml version="1.0" encoding="utf-8"?>
<calcChain xmlns="http://schemas.openxmlformats.org/spreadsheetml/2006/main">
  <c r="AK147" i="5" l="1"/>
  <c r="X147" i="5"/>
  <c r="K147" i="5"/>
  <c r="AK36" i="5" l="1"/>
  <c r="X36" i="5"/>
  <c r="K36" i="5"/>
  <c r="G12" i="2" l="1"/>
  <c r="Q176" i="15" l="1"/>
  <c r="P176" i="15"/>
  <c r="O176" i="15"/>
  <c r="N176" i="15"/>
  <c r="M176" i="15"/>
  <c r="L176" i="15"/>
  <c r="K176" i="15"/>
  <c r="J176" i="15"/>
  <c r="I176" i="15"/>
  <c r="H176" i="15"/>
  <c r="G176" i="15"/>
  <c r="F176" i="15"/>
  <c r="E176" i="15"/>
  <c r="D176" i="15"/>
  <c r="C176" i="15"/>
  <c r="B176" i="15"/>
  <c r="A176" i="15"/>
  <c r="Q175" i="15"/>
  <c r="P175" i="15"/>
  <c r="O175" i="15"/>
  <c r="N175" i="15"/>
  <c r="M175" i="15"/>
  <c r="L175" i="15"/>
  <c r="K175" i="15"/>
  <c r="J175" i="15"/>
  <c r="I175" i="15"/>
  <c r="H175" i="15"/>
  <c r="G175" i="15"/>
  <c r="F175" i="15"/>
  <c r="E175" i="15"/>
  <c r="D175" i="15"/>
  <c r="C175" i="15"/>
  <c r="B175" i="15"/>
  <c r="A175" i="15"/>
  <c r="Q174" i="15"/>
  <c r="P174" i="15"/>
  <c r="O174" i="15"/>
  <c r="N174" i="15"/>
  <c r="M174" i="15"/>
  <c r="L174" i="15"/>
  <c r="K174" i="15"/>
  <c r="J174" i="15"/>
  <c r="I174" i="15"/>
  <c r="H174" i="15"/>
  <c r="G174" i="15"/>
  <c r="F174" i="15"/>
  <c r="E174" i="15"/>
  <c r="D174" i="15"/>
  <c r="C174" i="15"/>
  <c r="B174" i="15"/>
  <c r="A174" i="15"/>
  <c r="Q173" i="15"/>
  <c r="P173" i="15"/>
  <c r="O173" i="15"/>
  <c r="N173" i="15"/>
  <c r="M173" i="15"/>
  <c r="L173" i="15"/>
  <c r="K173" i="15"/>
  <c r="J173" i="15"/>
  <c r="I173" i="15"/>
  <c r="H173" i="15"/>
  <c r="G173" i="15"/>
  <c r="F173" i="15"/>
  <c r="E173" i="15"/>
  <c r="D173" i="15"/>
  <c r="C173" i="15"/>
  <c r="B173" i="15"/>
  <c r="A173" i="15"/>
  <c r="Q172" i="15"/>
  <c r="P172" i="15"/>
  <c r="O172" i="15"/>
  <c r="N172" i="15"/>
  <c r="M172" i="15"/>
  <c r="L172" i="15"/>
  <c r="K172" i="15"/>
  <c r="J172" i="15"/>
  <c r="I172" i="15"/>
  <c r="H172" i="15"/>
  <c r="G172" i="15"/>
  <c r="F172" i="15"/>
  <c r="E172" i="15"/>
  <c r="D172" i="15"/>
  <c r="C172" i="15"/>
  <c r="B172" i="15"/>
  <c r="A172" i="15"/>
  <c r="Q171" i="15"/>
  <c r="P171" i="15"/>
  <c r="O171" i="15"/>
  <c r="N171" i="15"/>
  <c r="M171" i="15"/>
  <c r="L171" i="15"/>
  <c r="K171" i="15"/>
  <c r="J171" i="15"/>
  <c r="I171" i="15"/>
  <c r="H171" i="15"/>
  <c r="G171" i="15"/>
  <c r="F171" i="15"/>
  <c r="E171" i="15"/>
  <c r="D171" i="15"/>
  <c r="C171" i="15"/>
  <c r="B171" i="15"/>
  <c r="A171" i="15"/>
  <c r="Q170" i="15"/>
  <c r="P170" i="15"/>
  <c r="O170" i="15"/>
  <c r="N170" i="15"/>
  <c r="M170" i="15"/>
  <c r="L170" i="15"/>
  <c r="K170" i="15"/>
  <c r="J170" i="15"/>
  <c r="I170" i="15"/>
  <c r="H170" i="15"/>
  <c r="G170" i="15"/>
  <c r="F170" i="15"/>
  <c r="E170" i="15"/>
  <c r="D170" i="15"/>
  <c r="C170" i="15"/>
  <c r="B170" i="15"/>
  <c r="A170" i="15"/>
  <c r="Q169" i="15"/>
  <c r="P169" i="15"/>
  <c r="O169" i="15"/>
  <c r="N169" i="15"/>
  <c r="M169" i="15"/>
  <c r="L169" i="15"/>
  <c r="K169" i="15"/>
  <c r="J169" i="15"/>
  <c r="I169" i="15"/>
  <c r="H169" i="15"/>
  <c r="G169" i="15"/>
  <c r="F169" i="15"/>
  <c r="E169" i="15"/>
  <c r="D169" i="15"/>
  <c r="C169" i="15"/>
  <c r="B169" i="15"/>
  <c r="A169" i="15"/>
  <c r="Q168" i="15"/>
  <c r="P168" i="15"/>
  <c r="O168" i="15"/>
  <c r="N168" i="15"/>
  <c r="M168" i="15"/>
  <c r="L168" i="15"/>
  <c r="K168" i="15"/>
  <c r="J168" i="15"/>
  <c r="I168" i="15"/>
  <c r="H168" i="15"/>
  <c r="G168" i="15"/>
  <c r="F168" i="15"/>
  <c r="E168" i="15"/>
  <c r="D168" i="15"/>
  <c r="C168" i="15"/>
  <c r="B168" i="15"/>
  <c r="A168" i="15"/>
  <c r="Q167" i="15"/>
  <c r="P167" i="15"/>
  <c r="O167" i="15"/>
  <c r="N167" i="15"/>
  <c r="M167" i="15"/>
  <c r="L167" i="15"/>
  <c r="K167" i="15"/>
  <c r="J167" i="15"/>
  <c r="I167" i="15"/>
  <c r="H167" i="15"/>
  <c r="G167" i="15"/>
  <c r="F167" i="15"/>
  <c r="E167" i="15"/>
  <c r="D167" i="15"/>
  <c r="C167" i="15"/>
  <c r="B167" i="15"/>
  <c r="A167" i="15"/>
  <c r="Q166" i="15"/>
  <c r="P166" i="15"/>
  <c r="O166" i="15"/>
  <c r="N166" i="15"/>
  <c r="M166" i="15"/>
  <c r="L166" i="15"/>
  <c r="K166" i="15"/>
  <c r="J166" i="15"/>
  <c r="I166" i="15"/>
  <c r="H166" i="15"/>
  <c r="G166" i="15"/>
  <c r="F166" i="15"/>
  <c r="E166" i="15"/>
  <c r="D166" i="15"/>
  <c r="C166" i="15"/>
  <c r="B166" i="15"/>
  <c r="A166" i="15"/>
  <c r="Q165" i="15"/>
  <c r="P165" i="15"/>
  <c r="O165" i="15"/>
  <c r="N165" i="15"/>
  <c r="M165" i="15"/>
  <c r="L165" i="15"/>
  <c r="K165" i="15"/>
  <c r="J165" i="15"/>
  <c r="I165" i="15"/>
  <c r="H165" i="15"/>
  <c r="G165" i="15"/>
  <c r="F165" i="15"/>
  <c r="E165" i="15"/>
  <c r="D165" i="15"/>
  <c r="C165" i="15"/>
  <c r="B165" i="15"/>
  <c r="A165" i="15"/>
  <c r="Q164" i="15"/>
  <c r="P164" i="15"/>
  <c r="O164" i="15"/>
  <c r="N164" i="15"/>
  <c r="M164" i="15"/>
  <c r="L164" i="15"/>
  <c r="K164" i="15"/>
  <c r="J164" i="15"/>
  <c r="I164" i="15"/>
  <c r="H164" i="15"/>
  <c r="G164" i="15"/>
  <c r="F164" i="15"/>
  <c r="E164" i="15"/>
  <c r="D164" i="15"/>
  <c r="C164" i="15"/>
  <c r="B164" i="15"/>
  <c r="A164" i="15"/>
  <c r="Q163" i="15"/>
  <c r="P163" i="15"/>
  <c r="O163" i="15"/>
  <c r="N163" i="15"/>
  <c r="M163" i="15"/>
  <c r="L163" i="15"/>
  <c r="K163" i="15"/>
  <c r="J163" i="15"/>
  <c r="I163" i="15"/>
  <c r="H163" i="15"/>
  <c r="G163" i="15"/>
  <c r="F163" i="15"/>
  <c r="E163" i="15"/>
  <c r="D163" i="15"/>
  <c r="C163" i="15"/>
  <c r="B163" i="15"/>
  <c r="A163" i="15"/>
  <c r="Q162" i="15"/>
  <c r="P162" i="15"/>
  <c r="O162" i="15"/>
  <c r="N162" i="15"/>
  <c r="M162" i="15"/>
  <c r="L162" i="15"/>
  <c r="K162" i="15"/>
  <c r="J162" i="15"/>
  <c r="I162" i="15"/>
  <c r="H162" i="15"/>
  <c r="G162" i="15"/>
  <c r="F162" i="15"/>
  <c r="E162" i="15"/>
  <c r="D162" i="15"/>
  <c r="C162" i="15"/>
  <c r="B162" i="15"/>
  <c r="A162" i="15"/>
  <c r="Q161" i="15"/>
  <c r="P161" i="15"/>
  <c r="O161" i="15"/>
  <c r="N161" i="15"/>
  <c r="M161" i="15"/>
  <c r="L161" i="15"/>
  <c r="K161" i="15"/>
  <c r="J161" i="15"/>
  <c r="I161" i="15"/>
  <c r="H161" i="15"/>
  <c r="G161" i="15"/>
  <c r="F161" i="15"/>
  <c r="E161" i="15"/>
  <c r="D161" i="15"/>
  <c r="C161" i="15"/>
  <c r="B161" i="15"/>
  <c r="A161" i="15"/>
  <c r="Q160" i="15"/>
  <c r="P160" i="15"/>
  <c r="O160" i="15"/>
  <c r="N160" i="15"/>
  <c r="M160" i="15"/>
  <c r="L160" i="15"/>
  <c r="K160" i="15"/>
  <c r="J160" i="15"/>
  <c r="I160" i="15"/>
  <c r="H160" i="15"/>
  <c r="G160" i="15"/>
  <c r="F160" i="15"/>
  <c r="E160" i="15"/>
  <c r="D160" i="15"/>
  <c r="C160" i="15"/>
  <c r="B160" i="15"/>
  <c r="A160" i="15"/>
  <c r="Q159" i="15"/>
  <c r="P159" i="15"/>
  <c r="O159" i="15"/>
  <c r="N159" i="15"/>
  <c r="M159" i="15"/>
  <c r="L159" i="15"/>
  <c r="K159" i="15"/>
  <c r="J159" i="15"/>
  <c r="I159" i="15"/>
  <c r="H159" i="15"/>
  <c r="G159" i="15"/>
  <c r="F159" i="15"/>
  <c r="E159" i="15"/>
  <c r="D159" i="15"/>
  <c r="C159" i="15"/>
  <c r="B159" i="15"/>
  <c r="A159" i="15"/>
  <c r="Q158" i="15"/>
  <c r="P158" i="15"/>
  <c r="O158" i="15"/>
  <c r="N158" i="15"/>
  <c r="M158" i="15"/>
  <c r="L158" i="15"/>
  <c r="K158" i="15"/>
  <c r="J158" i="15"/>
  <c r="I158" i="15"/>
  <c r="H158" i="15"/>
  <c r="G158" i="15"/>
  <c r="F158" i="15"/>
  <c r="E158" i="15"/>
  <c r="D158" i="15"/>
  <c r="C158" i="15"/>
  <c r="B158" i="15"/>
  <c r="A158" i="15"/>
  <c r="Q157" i="15"/>
  <c r="P157" i="15"/>
  <c r="O157" i="15"/>
  <c r="N157" i="15"/>
  <c r="M157" i="15"/>
  <c r="L157" i="15"/>
  <c r="K157" i="15"/>
  <c r="J157" i="15"/>
  <c r="I157" i="15"/>
  <c r="H157" i="15"/>
  <c r="G157" i="15"/>
  <c r="F157" i="15"/>
  <c r="E157" i="15"/>
  <c r="D157" i="15"/>
  <c r="C157" i="15"/>
  <c r="B157" i="15"/>
  <c r="A157" i="15"/>
  <c r="Q156" i="15"/>
  <c r="P156" i="15"/>
  <c r="O156" i="15"/>
  <c r="N156" i="15"/>
  <c r="M156" i="15"/>
  <c r="L156" i="15"/>
  <c r="K156" i="15"/>
  <c r="J156" i="15"/>
  <c r="I156" i="15"/>
  <c r="H156" i="15"/>
  <c r="G156" i="15"/>
  <c r="F156" i="15"/>
  <c r="E156" i="15"/>
  <c r="D156" i="15"/>
  <c r="C156" i="15"/>
  <c r="B156" i="15"/>
  <c r="A156" i="15"/>
  <c r="Q155" i="15"/>
  <c r="P155" i="15"/>
  <c r="O155" i="15"/>
  <c r="N155" i="15"/>
  <c r="M155" i="15"/>
  <c r="L155" i="15"/>
  <c r="K155" i="15"/>
  <c r="J155" i="15"/>
  <c r="I155" i="15"/>
  <c r="H155" i="15"/>
  <c r="G155" i="15"/>
  <c r="F155" i="15"/>
  <c r="E155" i="15"/>
  <c r="D155" i="15"/>
  <c r="C155" i="15"/>
  <c r="B155" i="15"/>
  <c r="A155" i="15"/>
  <c r="Q154" i="15"/>
  <c r="P154" i="15"/>
  <c r="O154" i="15"/>
  <c r="N154" i="15"/>
  <c r="M154" i="15"/>
  <c r="L154" i="15"/>
  <c r="K154" i="15"/>
  <c r="J154" i="15"/>
  <c r="I154" i="15"/>
  <c r="H154" i="15"/>
  <c r="G154" i="15"/>
  <c r="F154" i="15"/>
  <c r="E154" i="15"/>
  <c r="D154" i="15"/>
  <c r="C154" i="15"/>
  <c r="B154" i="15"/>
  <c r="A154" i="15"/>
  <c r="Q153" i="15"/>
  <c r="P153" i="15"/>
  <c r="O153" i="15"/>
  <c r="N153" i="15"/>
  <c r="M153" i="15"/>
  <c r="L153" i="15"/>
  <c r="K153" i="15"/>
  <c r="J153" i="15"/>
  <c r="I153" i="15"/>
  <c r="H153" i="15"/>
  <c r="G153" i="15"/>
  <c r="F153" i="15"/>
  <c r="E153" i="15"/>
  <c r="D153" i="15"/>
  <c r="C153" i="15"/>
  <c r="B153" i="15"/>
  <c r="A153" i="15"/>
  <c r="P152" i="15"/>
  <c r="O152" i="15"/>
  <c r="N152" i="15"/>
  <c r="M152" i="15"/>
  <c r="L152" i="15"/>
  <c r="K152" i="15"/>
  <c r="J152" i="15"/>
  <c r="I152" i="15"/>
  <c r="H152" i="15"/>
  <c r="G152" i="15"/>
  <c r="F152" i="15"/>
  <c r="E152" i="15"/>
  <c r="D152" i="15"/>
  <c r="C152" i="15"/>
  <c r="B152" i="15"/>
  <c r="A152" i="15"/>
  <c r="Q151" i="15"/>
  <c r="P151" i="15"/>
  <c r="O151" i="15"/>
  <c r="N151" i="15"/>
  <c r="M151" i="15"/>
  <c r="L151" i="15"/>
  <c r="K151" i="15"/>
  <c r="J151" i="15"/>
  <c r="I151" i="15"/>
  <c r="H151" i="15"/>
  <c r="G151" i="15"/>
  <c r="F151" i="15"/>
  <c r="E151" i="15"/>
  <c r="D151" i="15"/>
  <c r="C151" i="15"/>
  <c r="B151" i="15"/>
  <c r="A151" i="15"/>
  <c r="Q150" i="15"/>
  <c r="P150" i="15"/>
  <c r="O150" i="15"/>
  <c r="N150" i="15"/>
  <c r="M150" i="15"/>
  <c r="L150" i="15"/>
  <c r="K150" i="15"/>
  <c r="J150" i="15"/>
  <c r="I150" i="15"/>
  <c r="H150" i="15"/>
  <c r="G150" i="15"/>
  <c r="F150" i="15"/>
  <c r="E150" i="15"/>
  <c r="D150" i="15"/>
  <c r="C150" i="15"/>
  <c r="B150" i="15"/>
  <c r="A150" i="15"/>
  <c r="Q149" i="15"/>
  <c r="P149" i="15"/>
  <c r="O149" i="15"/>
  <c r="N149" i="15"/>
  <c r="M149" i="15"/>
  <c r="L149" i="15"/>
  <c r="K149" i="15"/>
  <c r="J149" i="15"/>
  <c r="I149" i="15"/>
  <c r="H149" i="15"/>
  <c r="G149" i="15"/>
  <c r="F149" i="15"/>
  <c r="E149" i="15"/>
  <c r="D149" i="15"/>
  <c r="C149" i="15"/>
  <c r="B149" i="15"/>
  <c r="A149" i="15"/>
  <c r="Q148" i="15"/>
  <c r="P148" i="15"/>
  <c r="O148" i="15"/>
  <c r="N148" i="15"/>
  <c r="M148" i="15"/>
  <c r="L148" i="15"/>
  <c r="K148" i="15"/>
  <c r="J148" i="15"/>
  <c r="I148" i="15"/>
  <c r="H148" i="15"/>
  <c r="G148" i="15"/>
  <c r="F148" i="15"/>
  <c r="E148" i="15"/>
  <c r="D148" i="15"/>
  <c r="C148" i="15"/>
  <c r="B148" i="15"/>
  <c r="A148" i="15"/>
  <c r="Q147" i="15"/>
  <c r="P147" i="15"/>
  <c r="O147" i="15"/>
  <c r="N147" i="15"/>
  <c r="M147" i="15"/>
  <c r="L147" i="15"/>
  <c r="K147" i="15"/>
  <c r="J147" i="15"/>
  <c r="I147" i="15"/>
  <c r="H147" i="15"/>
  <c r="G147" i="15"/>
  <c r="F147" i="15"/>
  <c r="E147" i="15"/>
  <c r="D147" i="15"/>
  <c r="C147" i="15"/>
  <c r="B147" i="15"/>
  <c r="A147" i="15"/>
  <c r="Q146" i="15"/>
  <c r="P146" i="15"/>
  <c r="O146" i="15"/>
  <c r="N146" i="15"/>
  <c r="M146" i="15"/>
  <c r="L146" i="15"/>
  <c r="K146" i="15"/>
  <c r="J146" i="15"/>
  <c r="I146" i="15"/>
  <c r="H146" i="15"/>
  <c r="G146" i="15"/>
  <c r="F146" i="15"/>
  <c r="E146" i="15"/>
  <c r="D146" i="15"/>
  <c r="C146" i="15"/>
  <c r="B146" i="15"/>
  <c r="A146" i="15"/>
  <c r="Q145" i="15"/>
  <c r="P145" i="15"/>
  <c r="O145" i="15"/>
  <c r="N145" i="15"/>
  <c r="M145" i="15"/>
  <c r="L145" i="15"/>
  <c r="K145" i="15"/>
  <c r="J145" i="15"/>
  <c r="I145" i="15"/>
  <c r="H145" i="15"/>
  <c r="G145" i="15"/>
  <c r="F145" i="15"/>
  <c r="E145" i="15"/>
  <c r="D145" i="15"/>
  <c r="C145" i="15"/>
  <c r="B145" i="15"/>
  <c r="A145" i="15"/>
  <c r="Q144" i="15"/>
  <c r="P144" i="15"/>
  <c r="O144" i="15"/>
  <c r="N144" i="15"/>
  <c r="M144" i="15"/>
  <c r="L144" i="15"/>
  <c r="K144" i="15"/>
  <c r="J144" i="15"/>
  <c r="I144" i="15"/>
  <c r="H144" i="15"/>
  <c r="G144" i="15"/>
  <c r="F144" i="15"/>
  <c r="E144" i="15"/>
  <c r="D144" i="15"/>
  <c r="C144" i="15"/>
  <c r="B144" i="15"/>
  <c r="A144" i="15"/>
  <c r="Q143" i="15"/>
  <c r="P143" i="15"/>
  <c r="O143" i="15"/>
  <c r="N143" i="15"/>
  <c r="M143" i="15"/>
  <c r="L143" i="15"/>
  <c r="K143" i="15"/>
  <c r="J143" i="15"/>
  <c r="I143" i="15"/>
  <c r="H143" i="15"/>
  <c r="G143" i="15"/>
  <c r="F143" i="15"/>
  <c r="E143" i="15"/>
  <c r="D143" i="15"/>
  <c r="C143" i="15"/>
  <c r="B143" i="15"/>
  <c r="A143" i="15"/>
  <c r="Q142" i="15"/>
  <c r="P142" i="15"/>
  <c r="O142" i="15"/>
  <c r="N142" i="15"/>
  <c r="M142" i="15"/>
  <c r="L142" i="15"/>
  <c r="K142" i="15"/>
  <c r="J142" i="15"/>
  <c r="I142" i="15"/>
  <c r="H142" i="15"/>
  <c r="G142" i="15"/>
  <c r="F142" i="15"/>
  <c r="E142" i="15"/>
  <c r="D142" i="15"/>
  <c r="C142" i="15"/>
  <c r="B142" i="15"/>
  <c r="A142" i="15"/>
  <c r="Q141" i="15"/>
  <c r="P141" i="15"/>
  <c r="O141" i="15"/>
  <c r="N141" i="15"/>
  <c r="M141" i="15"/>
  <c r="L141" i="15"/>
  <c r="K141" i="15"/>
  <c r="J141" i="15"/>
  <c r="I141" i="15"/>
  <c r="H141" i="15"/>
  <c r="G141" i="15"/>
  <c r="F141" i="15"/>
  <c r="E141" i="15"/>
  <c r="D141" i="15"/>
  <c r="C141" i="15"/>
  <c r="B141" i="15"/>
  <c r="A141" i="15"/>
  <c r="Q140" i="15"/>
  <c r="P140" i="15"/>
  <c r="O140" i="15"/>
  <c r="N140" i="15"/>
  <c r="M140" i="15"/>
  <c r="L140" i="15"/>
  <c r="K140" i="15"/>
  <c r="J140" i="15"/>
  <c r="I140" i="15"/>
  <c r="H140" i="15"/>
  <c r="G140" i="15"/>
  <c r="F140" i="15"/>
  <c r="E140" i="15"/>
  <c r="D140" i="15"/>
  <c r="C140" i="15"/>
  <c r="B140" i="15"/>
  <c r="A140" i="15"/>
  <c r="Q139" i="15"/>
  <c r="P139" i="15"/>
  <c r="O139" i="15"/>
  <c r="N139" i="15"/>
  <c r="M139" i="15"/>
  <c r="L139" i="15"/>
  <c r="K139" i="15"/>
  <c r="J139" i="15"/>
  <c r="I139" i="15"/>
  <c r="H139" i="15"/>
  <c r="G139" i="15"/>
  <c r="F139" i="15"/>
  <c r="E139" i="15"/>
  <c r="D139" i="15"/>
  <c r="C139" i="15"/>
  <c r="B139" i="15"/>
  <c r="A139" i="15"/>
  <c r="Q138" i="15"/>
  <c r="P138" i="15"/>
  <c r="O138" i="15"/>
  <c r="N138" i="15"/>
  <c r="M138" i="15"/>
  <c r="L138" i="15"/>
  <c r="K138" i="15"/>
  <c r="J138" i="15"/>
  <c r="I138" i="15"/>
  <c r="H138" i="15"/>
  <c r="G138" i="15"/>
  <c r="F138" i="15"/>
  <c r="E138" i="15"/>
  <c r="D138" i="15"/>
  <c r="C138" i="15"/>
  <c r="B138" i="15"/>
  <c r="A138" i="15"/>
  <c r="Q137" i="15"/>
  <c r="P137" i="15"/>
  <c r="O137" i="15"/>
  <c r="N137" i="15"/>
  <c r="M137" i="15"/>
  <c r="L137" i="15"/>
  <c r="K137" i="15"/>
  <c r="J137" i="15"/>
  <c r="I137" i="15"/>
  <c r="H137" i="15"/>
  <c r="G137" i="15"/>
  <c r="F137" i="15"/>
  <c r="E137" i="15"/>
  <c r="D137" i="15"/>
  <c r="C137" i="15"/>
  <c r="B137" i="15"/>
  <c r="A137" i="15"/>
  <c r="Q136" i="15"/>
  <c r="P136" i="15"/>
  <c r="O136" i="15"/>
  <c r="N136" i="15"/>
  <c r="M136" i="15"/>
  <c r="L136" i="15"/>
  <c r="K136" i="15"/>
  <c r="J136" i="15"/>
  <c r="I136" i="15"/>
  <c r="H136" i="15"/>
  <c r="G136" i="15"/>
  <c r="F136" i="15"/>
  <c r="E136" i="15"/>
  <c r="D136" i="15"/>
  <c r="C136" i="15"/>
  <c r="B136" i="15"/>
  <c r="A136" i="15"/>
  <c r="Q135" i="15"/>
  <c r="P135" i="15"/>
  <c r="O135" i="15"/>
  <c r="N135" i="15"/>
  <c r="M135" i="15"/>
  <c r="L135" i="15"/>
  <c r="K135" i="15"/>
  <c r="J135" i="15"/>
  <c r="I135" i="15"/>
  <c r="H135" i="15"/>
  <c r="G135" i="15"/>
  <c r="F135" i="15"/>
  <c r="E135" i="15"/>
  <c r="D135" i="15"/>
  <c r="C135" i="15"/>
  <c r="B135" i="15"/>
  <c r="A135" i="15"/>
  <c r="Q134" i="15"/>
  <c r="P134" i="15"/>
  <c r="O134" i="15"/>
  <c r="N134" i="15"/>
  <c r="M134" i="15"/>
  <c r="L134" i="15"/>
  <c r="K134" i="15"/>
  <c r="J134" i="15"/>
  <c r="I134" i="15"/>
  <c r="H134" i="15"/>
  <c r="G134" i="15"/>
  <c r="F134" i="15"/>
  <c r="E134" i="15"/>
  <c r="D134" i="15"/>
  <c r="C134" i="15"/>
  <c r="B134" i="15"/>
  <c r="A134" i="15"/>
  <c r="Q133" i="15"/>
  <c r="P133" i="15"/>
  <c r="O133" i="15"/>
  <c r="N133" i="15"/>
  <c r="M133" i="15"/>
  <c r="L133" i="15"/>
  <c r="K133" i="15"/>
  <c r="J133" i="15"/>
  <c r="I133" i="15"/>
  <c r="H133" i="15"/>
  <c r="G133" i="15"/>
  <c r="F133" i="15"/>
  <c r="E133" i="15"/>
  <c r="D133" i="15"/>
  <c r="C133" i="15"/>
  <c r="B133" i="15"/>
  <c r="A133" i="15"/>
  <c r="Q132" i="15"/>
  <c r="P132" i="15"/>
  <c r="O132" i="15"/>
  <c r="N132" i="15"/>
  <c r="M132" i="15"/>
  <c r="L132" i="15"/>
  <c r="K132" i="15"/>
  <c r="J132" i="15"/>
  <c r="I132" i="15"/>
  <c r="H132" i="15"/>
  <c r="G132" i="15"/>
  <c r="F132" i="15"/>
  <c r="E132" i="15"/>
  <c r="D132" i="15"/>
  <c r="C132" i="15"/>
  <c r="B132" i="15"/>
  <c r="A132" i="15"/>
  <c r="Q131" i="15"/>
  <c r="P131" i="15"/>
  <c r="O131" i="15"/>
  <c r="N131" i="15"/>
  <c r="M131" i="15"/>
  <c r="L131" i="15"/>
  <c r="K131" i="15"/>
  <c r="J131" i="15"/>
  <c r="I131" i="15"/>
  <c r="H131" i="15"/>
  <c r="G131" i="15"/>
  <c r="F131" i="15"/>
  <c r="E131" i="15"/>
  <c r="D131" i="15"/>
  <c r="C131" i="15"/>
  <c r="B131" i="15"/>
  <c r="A131" i="15"/>
  <c r="Q130" i="15"/>
  <c r="P130" i="15"/>
  <c r="O130" i="15"/>
  <c r="N130" i="15"/>
  <c r="M130" i="15"/>
  <c r="L130" i="15"/>
  <c r="K130" i="15"/>
  <c r="J130" i="15"/>
  <c r="I130" i="15"/>
  <c r="H130" i="15"/>
  <c r="G130" i="15"/>
  <c r="F130" i="15"/>
  <c r="E130" i="15"/>
  <c r="D130" i="15"/>
  <c r="C130" i="15"/>
  <c r="B130" i="15"/>
  <c r="A130" i="15"/>
  <c r="Q129" i="15"/>
  <c r="P129" i="15"/>
  <c r="O129" i="15"/>
  <c r="N129" i="15"/>
  <c r="M129" i="15"/>
  <c r="L129" i="15"/>
  <c r="K129" i="15"/>
  <c r="J129" i="15"/>
  <c r="I129" i="15"/>
  <c r="H129" i="15"/>
  <c r="G129" i="15"/>
  <c r="F129" i="15"/>
  <c r="E129" i="15"/>
  <c r="D129" i="15"/>
  <c r="C129" i="15"/>
  <c r="B129" i="15"/>
  <c r="A129" i="15"/>
  <c r="Q128" i="15"/>
  <c r="P128" i="15"/>
  <c r="O128" i="15"/>
  <c r="N128" i="15"/>
  <c r="M128" i="15"/>
  <c r="L128" i="15"/>
  <c r="K128" i="15"/>
  <c r="J128" i="15"/>
  <c r="I128" i="15"/>
  <c r="H128" i="15"/>
  <c r="G128" i="15"/>
  <c r="F128" i="15"/>
  <c r="E128" i="15"/>
  <c r="D128" i="15"/>
  <c r="C128" i="15"/>
  <c r="B128" i="15"/>
  <c r="A128" i="15"/>
  <c r="Q127" i="15"/>
  <c r="P127" i="15"/>
  <c r="O127" i="15"/>
  <c r="N127" i="15"/>
  <c r="M127" i="15"/>
  <c r="L127" i="15"/>
  <c r="K127" i="15"/>
  <c r="J127" i="15"/>
  <c r="I127" i="15"/>
  <c r="H127" i="15"/>
  <c r="G127" i="15"/>
  <c r="F127" i="15"/>
  <c r="E127" i="15"/>
  <c r="D127" i="15"/>
  <c r="C127" i="15"/>
  <c r="B127" i="15"/>
  <c r="A127" i="15"/>
  <c r="Q126" i="15"/>
  <c r="P126" i="15"/>
  <c r="O126" i="15"/>
  <c r="N126" i="15"/>
  <c r="M126" i="15"/>
  <c r="L126" i="15"/>
  <c r="K126" i="15"/>
  <c r="J126" i="15"/>
  <c r="I126" i="15"/>
  <c r="H126" i="15"/>
  <c r="G126" i="15"/>
  <c r="F126" i="15"/>
  <c r="E126" i="15"/>
  <c r="D126" i="15"/>
  <c r="C126" i="15"/>
  <c r="B126" i="15"/>
  <c r="A126" i="15"/>
  <c r="Q125" i="15"/>
  <c r="P125" i="15"/>
  <c r="O125" i="15"/>
  <c r="N125" i="15"/>
  <c r="M125" i="15"/>
  <c r="L125" i="15"/>
  <c r="K125" i="15"/>
  <c r="J125" i="15"/>
  <c r="I125" i="15"/>
  <c r="H125" i="15"/>
  <c r="G125" i="15"/>
  <c r="F125" i="15"/>
  <c r="E125" i="15"/>
  <c r="D125" i="15"/>
  <c r="C125" i="15"/>
  <c r="B125" i="15"/>
  <c r="A125" i="15"/>
  <c r="Q124" i="15"/>
  <c r="P124" i="15"/>
  <c r="O124" i="15"/>
  <c r="N124" i="15"/>
  <c r="M124" i="15"/>
  <c r="L124" i="15"/>
  <c r="K124" i="15"/>
  <c r="J124" i="15"/>
  <c r="I124" i="15"/>
  <c r="H124" i="15"/>
  <c r="G124" i="15"/>
  <c r="F124" i="15"/>
  <c r="E124" i="15"/>
  <c r="D124" i="15"/>
  <c r="C124" i="15"/>
  <c r="B124" i="15"/>
  <c r="A124" i="15"/>
  <c r="Q123" i="15"/>
  <c r="P123" i="15"/>
  <c r="O123" i="15"/>
  <c r="N123" i="15"/>
  <c r="M123" i="15"/>
  <c r="L123" i="15"/>
  <c r="K123" i="15"/>
  <c r="J123" i="15"/>
  <c r="I123" i="15"/>
  <c r="H123" i="15"/>
  <c r="G123" i="15"/>
  <c r="F123" i="15"/>
  <c r="E123" i="15"/>
  <c r="D123" i="15"/>
  <c r="C123" i="15"/>
  <c r="B123" i="15"/>
  <c r="A123" i="15"/>
  <c r="Q122" i="15"/>
  <c r="P122" i="15"/>
  <c r="O122" i="15"/>
  <c r="N122" i="15"/>
  <c r="M122" i="15"/>
  <c r="L122" i="15"/>
  <c r="K122" i="15"/>
  <c r="J122" i="15"/>
  <c r="I122" i="15"/>
  <c r="H122" i="15"/>
  <c r="G122" i="15"/>
  <c r="F122" i="15"/>
  <c r="E122" i="15"/>
  <c r="D122" i="15"/>
  <c r="C122" i="15"/>
  <c r="B122" i="15"/>
  <c r="A122" i="15"/>
  <c r="Q121" i="15"/>
  <c r="P121" i="15"/>
  <c r="O121" i="15"/>
  <c r="N121" i="15"/>
  <c r="M121" i="15"/>
  <c r="L121" i="15"/>
  <c r="K121" i="15"/>
  <c r="J121" i="15"/>
  <c r="I121" i="15"/>
  <c r="H121" i="15"/>
  <c r="G121" i="15"/>
  <c r="F121" i="15"/>
  <c r="E121" i="15"/>
  <c r="D121" i="15"/>
  <c r="C121" i="15"/>
  <c r="B121" i="15"/>
  <c r="A121" i="15"/>
  <c r="Q120" i="15"/>
  <c r="P120" i="15"/>
  <c r="O120" i="15"/>
  <c r="N120" i="15"/>
  <c r="M120" i="15"/>
  <c r="L120" i="15"/>
  <c r="K120" i="15"/>
  <c r="J120" i="15"/>
  <c r="I120" i="15"/>
  <c r="H120" i="15"/>
  <c r="G120" i="15"/>
  <c r="F120" i="15"/>
  <c r="E120" i="15"/>
  <c r="D120" i="15"/>
  <c r="C120" i="15"/>
  <c r="B120" i="15"/>
  <c r="A120" i="15"/>
  <c r="Q119" i="15"/>
  <c r="P119" i="15"/>
  <c r="O119" i="15"/>
  <c r="N119" i="15"/>
  <c r="M119" i="15"/>
  <c r="L119" i="15"/>
  <c r="K119" i="15"/>
  <c r="J119" i="15"/>
  <c r="I119" i="15"/>
  <c r="H119" i="15"/>
  <c r="G119" i="15"/>
  <c r="F119" i="15"/>
  <c r="E119" i="15"/>
  <c r="D119" i="15"/>
  <c r="C119" i="15"/>
  <c r="B119" i="15"/>
  <c r="A119" i="15"/>
  <c r="Q118" i="15"/>
  <c r="P118" i="15"/>
  <c r="O118" i="15"/>
  <c r="N118" i="15"/>
  <c r="M118" i="15"/>
  <c r="L118" i="15"/>
  <c r="K118" i="15"/>
  <c r="J118" i="15"/>
  <c r="I118" i="15"/>
  <c r="H118" i="15"/>
  <c r="G118" i="15"/>
  <c r="F118" i="15"/>
  <c r="E118" i="15"/>
  <c r="D118" i="15"/>
  <c r="C118" i="15"/>
  <c r="B118" i="15"/>
  <c r="A118" i="15"/>
  <c r="Q117" i="15"/>
  <c r="P117" i="15"/>
  <c r="O117" i="15"/>
  <c r="N117" i="15"/>
  <c r="M117" i="15"/>
  <c r="L117" i="15"/>
  <c r="K117" i="15"/>
  <c r="J117" i="15"/>
  <c r="I117" i="15"/>
  <c r="H117" i="15"/>
  <c r="G117" i="15"/>
  <c r="F117" i="15"/>
  <c r="E117" i="15"/>
  <c r="D117" i="15"/>
  <c r="C117" i="15"/>
  <c r="B117" i="15"/>
  <c r="A117" i="15"/>
  <c r="Q116" i="15"/>
  <c r="P116" i="15"/>
  <c r="O116" i="15"/>
  <c r="N116" i="15"/>
  <c r="M116" i="15"/>
  <c r="L116" i="15"/>
  <c r="K116" i="15"/>
  <c r="J116" i="15"/>
  <c r="I116" i="15"/>
  <c r="H116" i="15"/>
  <c r="G116" i="15"/>
  <c r="F116" i="15"/>
  <c r="E116" i="15"/>
  <c r="D116" i="15"/>
  <c r="C116" i="15"/>
  <c r="B116" i="15"/>
  <c r="A116" i="15"/>
  <c r="Q115" i="15"/>
  <c r="P115" i="15"/>
  <c r="O115" i="15"/>
  <c r="N115" i="15"/>
  <c r="M115" i="15"/>
  <c r="L115" i="15"/>
  <c r="K115" i="15"/>
  <c r="J115" i="15"/>
  <c r="I115" i="15"/>
  <c r="H115" i="15"/>
  <c r="G115" i="15"/>
  <c r="F115" i="15"/>
  <c r="E115" i="15"/>
  <c r="D115" i="15"/>
  <c r="C115" i="15"/>
  <c r="B115" i="15"/>
  <c r="A115" i="15"/>
  <c r="Q114" i="15"/>
  <c r="P114" i="15"/>
  <c r="O114" i="15"/>
  <c r="N114" i="15"/>
  <c r="M114" i="15"/>
  <c r="L114" i="15"/>
  <c r="K114" i="15"/>
  <c r="J114" i="15"/>
  <c r="I114" i="15"/>
  <c r="H114" i="15"/>
  <c r="G114" i="15"/>
  <c r="F114" i="15"/>
  <c r="E114" i="15"/>
  <c r="D114" i="15"/>
  <c r="C114" i="15"/>
  <c r="B114" i="15"/>
  <c r="A114" i="15"/>
  <c r="Q113" i="15"/>
  <c r="P113" i="15"/>
  <c r="O113" i="15"/>
  <c r="N113" i="15"/>
  <c r="M113" i="15"/>
  <c r="L113" i="15"/>
  <c r="K113" i="15"/>
  <c r="J113" i="15"/>
  <c r="I113" i="15"/>
  <c r="H113" i="15"/>
  <c r="G113" i="15"/>
  <c r="F113" i="15"/>
  <c r="E113" i="15"/>
  <c r="D113" i="15"/>
  <c r="C113" i="15"/>
  <c r="B113" i="15"/>
  <c r="A113" i="15"/>
  <c r="Q112" i="15"/>
  <c r="P112" i="15"/>
  <c r="O112" i="15"/>
  <c r="N112" i="15"/>
  <c r="M112" i="15"/>
  <c r="L112" i="15"/>
  <c r="K112" i="15"/>
  <c r="J112" i="15"/>
  <c r="I112" i="15"/>
  <c r="H112" i="15"/>
  <c r="G112" i="15"/>
  <c r="F112" i="15"/>
  <c r="E112" i="15"/>
  <c r="D112" i="15"/>
  <c r="C112" i="15"/>
  <c r="B112" i="15"/>
  <c r="A112" i="15"/>
  <c r="Q111" i="15"/>
  <c r="P111" i="15"/>
  <c r="O111" i="15"/>
  <c r="N111" i="15"/>
  <c r="M111" i="15"/>
  <c r="L111" i="15"/>
  <c r="K111" i="15"/>
  <c r="J111" i="15"/>
  <c r="I111" i="15"/>
  <c r="H111" i="15"/>
  <c r="G111" i="15"/>
  <c r="F111" i="15"/>
  <c r="E111" i="15"/>
  <c r="D111" i="15"/>
  <c r="C111" i="15"/>
  <c r="B111" i="15"/>
  <c r="A111" i="15"/>
  <c r="Q110" i="15"/>
  <c r="P110" i="15"/>
  <c r="O110" i="15"/>
  <c r="N110" i="15"/>
  <c r="M110" i="15"/>
  <c r="L110" i="15"/>
  <c r="K110" i="15"/>
  <c r="J110" i="15"/>
  <c r="I110" i="15"/>
  <c r="H110" i="15"/>
  <c r="G110" i="15"/>
  <c r="F110" i="15"/>
  <c r="E110" i="15"/>
  <c r="D110" i="15"/>
  <c r="C110" i="15"/>
  <c r="B110" i="15"/>
  <c r="A110" i="15"/>
  <c r="Q109" i="15"/>
  <c r="P109" i="15"/>
  <c r="O109" i="15"/>
  <c r="N109" i="15"/>
  <c r="M109" i="15"/>
  <c r="L109" i="15"/>
  <c r="K109" i="15"/>
  <c r="J109" i="15"/>
  <c r="I109" i="15"/>
  <c r="H109" i="15"/>
  <c r="G109" i="15"/>
  <c r="F109" i="15"/>
  <c r="E109" i="15"/>
  <c r="D109" i="15"/>
  <c r="C109" i="15"/>
  <c r="B109" i="15"/>
  <c r="A109" i="15"/>
  <c r="Q108" i="15"/>
  <c r="P108" i="15"/>
  <c r="O108" i="15"/>
  <c r="N108" i="15"/>
  <c r="M108" i="15"/>
  <c r="L108" i="15"/>
  <c r="K108" i="15"/>
  <c r="J108" i="15"/>
  <c r="I108" i="15"/>
  <c r="H108" i="15"/>
  <c r="G108" i="15"/>
  <c r="F108" i="15"/>
  <c r="E108" i="15"/>
  <c r="D108" i="15"/>
  <c r="C108" i="15"/>
  <c r="B108" i="15"/>
  <c r="A108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C107" i="15"/>
  <c r="B107" i="15"/>
  <c r="A107" i="15"/>
  <c r="Q106" i="15"/>
  <c r="P106" i="15"/>
  <c r="O106" i="15"/>
  <c r="N106" i="15"/>
  <c r="M106" i="15"/>
  <c r="L106" i="15"/>
  <c r="K106" i="15"/>
  <c r="J106" i="15"/>
  <c r="I106" i="15"/>
  <c r="H106" i="15"/>
  <c r="G106" i="15"/>
  <c r="F106" i="15"/>
  <c r="E106" i="15"/>
  <c r="D106" i="15"/>
  <c r="C106" i="15"/>
  <c r="B106" i="15"/>
  <c r="A106" i="15"/>
  <c r="Q105" i="15"/>
  <c r="P105" i="15"/>
  <c r="O105" i="15"/>
  <c r="N105" i="15"/>
  <c r="M105" i="15"/>
  <c r="L105" i="15"/>
  <c r="K105" i="15"/>
  <c r="J105" i="15"/>
  <c r="I105" i="15"/>
  <c r="H105" i="15"/>
  <c r="G105" i="15"/>
  <c r="F105" i="15"/>
  <c r="E105" i="15"/>
  <c r="D105" i="15"/>
  <c r="C105" i="15"/>
  <c r="B105" i="15"/>
  <c r="A105" i="15"/>
  <c r="Q104" i="15"/>
  <c r="P104" i="15"/>
  <c r="O104" i="15"/>
  <c r="N104" i="15"/>
  <c r="M104" i="15"/>
  <c r="L104" i="15"/>
  <c r="K104" i="15"/>
  <c r="J104" i="15"/>
  <c r="I104" i="15"/>
  <c r="H104" i="15"/>
  <c r="G104" i="15"/>
  <c r="F104" i="15"/>
  <c r="E104" i="15"/>
  <c r="D104" i="15"/>
  <c r="C104" i="15"/>
  <c r="B104" i="15"/>
  <c r="A104" i="15"/>
  <c r="Q103" i="15"/>
  <c r="P103" i="15"/>
  <c r="O103" i="15"/>
  <c r="N103" i="15"/>
  <c r="M103" i="15"/>
  <c r="L103" i="15"/>
  <c r="K103" i="15"/>
  <c r="J103" i="15"/>
  <c r="I103" i="15"/>
  <c r="H103" i="15"/>
  <c r="G103" i="15"/>
  <c r="F103" i="15"/>
  <c r="E103" i="15"/>
  <c r="D103" i="15"/>
  <c r="C103" i="15"/>
  <c r="B103" i="15"/>
  <c r="A103" i="15"/>
  <c r="Q102" i="15"/>
  <c r="P102" i="15"/>
  <c r="O102" i="15"/>
  <c r="N102" i="15"/>
  <c r="M102" i="15"/>
  <c r="L102" i="15"/>
  <c r="K102" i="15"/>
  <c r="J102" i="15"/>
  <c r="I102" i="15"/>
  <c r="H102" i="15"/>
  <c r="G102" i="15"/>
  <c r="F102" i="15"/>
  <c r="E102" i="15"/>
  <c r="D102" i="15"/>
  <c r="C102" i="15"/>
  <c r="B102" i="15"/>
  <c r="A102" i="15"/>
  <c r="Q101" i="15"/>
  <c r="P101" i="15"/>
  <c r="O101" i="15"/>
  <c r="N101" i="15"/>
  <c r="M101" i="15"/>
  <c r="L101" i="15"/>
  <c r="K101" i="15"/>
  <c r="J101" i="15"/>
  <c r="I101" i="15"/>
  <c r="H101" i="15"/>
  <c r="G101" i="15"/>
  <c r="F101" i="15"/>
  <c r="E101" i="15"/>
  <c r="D101" i="15"/>
  <c r="C101" i="15"/>
  <c r="B101" i="15"/>
  <c r="A101" i="15"/>
  <c r="Q100" i="15"/>
  <c r="P100" i="15"/>
  <c r="O100" i="15"/>
  <c r="N100" i="15"/>
  <c r="M100" i="15"/>
  <c r="L100" i="15"/>
  <c r="K100" i="15"/>
  <c r="J100" i="15"/>
  <c r="I100" i="15"/>
  <c r="H100" i="15"/>
  <c r="G100" i="15"/>
  <c r="F100" i="15"/>
  <c r="E100" i="15"/>
  <c r="D100" i="15"/>
  <c r="C100" i="15"/>
  <c r="B100" i="15"/>
  <c r="A100" i="15"/>
  <c r="Q99" i="15"/>
  <c r="P99" i="15"/>
  <c r="O99" i="15"/>
  <c r="N99" i="15"/>
  <c r="M99" i="15"/>
  <c r="L99" i="15"/>
  <c r="K99" i="15"/>
  <c r="J99" i="15"/>
  <c r="I99" i="15"/>
  <c r="H99" i="15"/>
  <c r="G99" i="15"/>
  <c r="F99" i="15"/>
  <c r="E99" i="15"/>
  <c r="D99" i="15"/>
  <c r="C99" i="15"/>
  <c r="B99" i="15"/>
  <c r="A99" i="15"/>
  <c r="Q98" i="15"/>
  <c r="P98" i="15"/>
  <c r="O98" i="15"/>
  <c r="N98" i="15"/>
  <c r="M98" i="15"/>
  <c r="L98" i="15"/>
  <c r="K98" i="15"/>
  <c r="J98" i="15"/>
  <c r="I98" i="15"/>
  <c r="H98" i="15"/>
  <c r="G98" i="15"/>
  <c r="F98" i="15"/>
  <c r="E98" i="15"/>
  <c r="D98" i="15"/>
  <c r="C98" i="15"/>
  <c r="B98" i="15"/>
  <c r="A98" i="15"/>
  <c r="Q97" i="15"/>
  <c r="P97" i="15"/>
  <c r="O97" i="15"/>
  <c r="N97" i="15"/>
  <c r="M97" i="15"/>
  <c r="L97" i="15"/>
  <c r="K97" i="15"/>
  <c r="J97" i="15"/>
  <c r="I97" i="15"/>
  <c r="H97" i="15"/>
  <c r="G97" i="15"/>
  <c r="F97" i="15"/>
  <c r="E97" i="15"/>
  <c r="D97" i="15"/>
  <c r="C97" i="15"/>
  <c r="B97" i="15"/>
  <c r="A97" i="15"/>
  <c r="Q96" i="15"/>
  <c r="P96" i="15"/>
  <c r="O96" i="15"/>
  <c r="N96" i="15"/>
  <c r="M96" i="15"/>
  <c r="L96" i="15"/>
  <c r="K96" i="15"/>
  <c r="J96" i="15"/>
  <c r="I96" i="15"/>
  <c r="H96" i="15"/>
  <c r="G96" i="15"/>
  <c r="F96" i="15"/>
  <c r="E96" i="15"/>
  <c r="D96" i="15"/>
  <c r="C96" i="15"/>
  <c r="B96" i="15"/>
  <c r="A96" i="15"/>
  <c r="Q95" i="15"/>
  <c r="P95" i="15"/>
  <c r="O95" i="15"/>
  <c r="N95" i="15"/>
  <c r="M95" i="15"/>
  <c r="L95" i="15"/>
  <c r="K95" i="15"/>
  <c r="J95" i="15"/>
  <c r="I95" i="15"/>
  <c r="H95" i="15"/>
  <c r="G95" i="15"/>
  <c r="F95" i="15"/>
  <c r="E95" i="15"/>
  <c r="D95" i="15"/>
  <c r="C95" i="15"/>
  <c r="B95" i="15"/>
  <c r="A95" i="15"/>
  <c r="Q94" i="15"/>
  <c r="P94" i="15"/>
  <c r="O94" i="15"/>
  <c r="N94" i="15"/>
  <c r="M94" i="15"/>
  <c r="L94" i="15"/>
  <c r="K94" i="15"/>
  <c r="J94" i="15"/>
  <c r="I94" i="15"/>
  <c r="H94" i="15"/>
  <c r="G94" i="15"/>
  <c r="F94" i="15"/>
  <c r="E94" i="15"/>
  <c r="D94" i="15"/>
  <c r="C94" i="15"/>
  <c r="B94" i="15"/>
  <c r="A94" i="15"/>
  <c r="Q93" i="15"/>
  <c r="P93" i="15"/>
  <c r="O93" i="15"/>
  <c r="N93" i="15"/>
  <c r="M93" i="15"/>
  <c r="L93" i="15"/>
  <c r="K93" i="15"/>
  <c r="J93" i="15"/>
  <c r="I93" i="15"/>
  <c r="H93" i="15"/>
  <c r="G93" i="15"/>
  <c r="F93" i="15"/>
  <c r="E93" i="15"/>
  <c r="D93" i="15"/>
  <c r="C93" i="15"/>
  <c r="B93" i="15"/>
  <c r="A93" i="15"/>
  <c r="Q92" i="15"/>
  <c r="P92" i="15"/>
  <c r="O92" i="15"/>
  <c r="N92" i="15"/>
  <c r="M92" i="15"/>
  <c r="L92" i="15"/>
  <c r="K92" i="15"/>
  <c r="J92" i="15"/>
  <c r="I92" i="15"/>
  <c r="H92" i="15"/>
  <c r="G92" i="15"/>
  <c r="F92" i="15"/>
  <c r="E92" i="15"/>
  <c r="D92" i="15"/>
  <c r="C92" i="15"/>
  <c r="B92" i="15"/>
  <c r="A92" i="15"/>
  <c r="Q91" i="15"/>
  <c r="P91" i="15"/>
  <c r="O91" i="15"/>
  <c r="N91" i="15"/>
  <c r="M91" i="15"/>
  <c r="L91" i="15"/>
  <c r="K91" i="15"/>
  <c r="J91" i="15"/>
  <c r="I91" i="15"/>
  <c r="H91" i="15"/>
  <c r="G91" i="15"/>
  <c r="F91" i="15"/>
  <c r="E91" i="15"/>
  <c r="D91" i="15"/>
  <c r="C91" i="15"/>
  <c r="B91" i="15"/>
  <c r="A91" i="15"/>
  <c r="Q90" i="15"/>
  <c r="P90" i="15"/>
  <c r="O90" i="15"/>
  <c r="N90" i="15"/>
  <c r="M90" i="15"/>
  <c r="L90" i="15"/>
  <c r="K90" i="15"/>
  <c r="J90" i="15"/>
  <c r="I90" i="15"/>
  <c r="H90" i="15"/>
  <c r="G90" i="15"/>
  <c r="F90" i="15"/>
  <c r="E90" i="15"/>
  <c r="D90" i="15"/>
  <c r="C90" i="15"/>
  <c r="B90" i="15"/>
  <c r="A90" i="15"/>
  <c r="Q89" i="15"/>
  <c r="P89" i="15"/>
  <c r="O89" i="15"/>
  <c r="N89" i="15"/>
  <c r="M89" i="15"/>
  <c r="L89" i="15"/>
  <c r="K89" i="15"/>
  <c r="J89" i="15"/>
  <c r="I89" i="15"/>
  <c r="H89" i="15"/>
  <c r="G89" i="15"/>
  <c r="F89" i="15"/>
  <c r="E89" i="15"/>
  <c r="D89" i="15"/>
  <c r="C89" i="15"/>
  <c r="B89" i="15"/>
  <c r="A89" i="15"/>
  <c r="Q88" i="15"/>
  <c r="P88" i="15"/>
  <c r="O88" i="15"/>
  <c r="N88" i="15"/>
  <c r="M88" i="15"/>
  <c r="L88" i="15"/>
  <c r="K88" i="15"/>
  <c r="J88" i="15"/>
  <c r="I88" i="15"/>
  <c r="H88" i="15"/>
  <c r="G88" i="15"/>
  <c r="F88" i="15"/>
  <c r="E88" i="15"/>
  <c r="D88" i="15"/>
  <c r="C88" i="15"/>
  <c r="B88" i="15"/>
  <c r="A88" i="15"/>
  <c r="Q87" i="15"/>
  <c r="P87" i="15"/>
  <c r="O87" i="15"/>
  <c r="N87" i="15"/>
  <c r="M87" i="15"/>
  <c r="L87" i="15"/>
  <c r="K87" i="15"/>
  <c r="J87" i="15"/>
  <c r="I87" i="15"/>
  <c r="H87" i="15"/>
  <c r="G87" i="15"/>
  <c r="F87" i="15"/>
  <c r="E87" i="15"/>
  <c r="D87" i="15"/>
  <c r="C87" i="15"/>
  <c r="B87" i="15"/>
  <c r="A87" i="15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D86" i="15"/>
  <c r="C86" i="15"/>
  <c r="B86" i="15"/>
  <c r="A86" i="15"/>
  <c r="Q85" i="15"/>
  <c r="P85" i="15"/>
  <c r="O85" i="15"/>
  <c r="N85" i="15"/>
  <c r="M85" i="15"/>
  <c r="L85" i="15"/>
  <c r="K85" i="15"/>
  <c r="J85" i="15"/>
  <c r="I85" i="15"/>
  <c r="H85" i="15"/>
  <c r="G85" i="15"/>
  <c r="F85" i="15"/>
  <c r="E85" i="15"/>
  <c r="D85" i="15"/>
  <c r="C85" i="15"/>
  <c r="B85" i="15"/>
  <c r="A85" i="15"/>
  <c r="Q84" i="15"/>
  <c r="P84" i="15"/>
  <c r="O84" i="15"/>
  <c r="N84" i="15"/>
  <c r="M84" i="15"/>
  <c r="L84" i="15"/>
  <c r="K84" i="15"/>
  <c r="J84" i="15"/>
  <c r="I84" i="15"/>
  <c r="H84" i="15"/>
  <c r="G84" i="15"/>
  <c r="F84" i="15"/>
  <c r="E84" i="15"/>
  <c r="D84" i="15"/>
  <c r="C84" i="15"/>
  <c r="B84" i="15"/>
  <c r="A84" i="15"/>
  <c r="Q83" i="15"/>
  <c r="P83" i="15"/>
  <c r="O83" i="15"/>
  <c r="N83" i="15"/>
  <c r="M83" i="15"/>
  <c r="L83" i="15"/>
  <c r="K83" i="15"/>
  <c r="J83" i="15"/>
  <c r="I83" i="15"/>
  <c r="H83" i="15"/>
  <c r="G83" i="15"/>
  <c r="F83" i="15"/>
  <c r="E83" i="15"/>
  <c r="D83" i="15"/>
  <c r="C83" i="15"/>
  <c r="B83" i="15"/>
  <c r="A83" i="15"/>
  <c r="Q82" i="15"/>
  <c r="P82" i="15"/>
  <c r="O82" i="15"/>
  <c r="N82" i="15"/>
  <c r="M82" i="15"/>
  <c r="L82" i="15"/>
  <c r="K82" i="15"/>
  <c r="J82" i="15"/>
  <c r="I82" i="15"/>
  <c r="H82" i="15"/>
  <c r="G82" i="15"/>
  <c r="F82" i="15"/>
  <c r="E82" i="15"/>
  <c r="D82" i="15"/>
  <c r="C82" i="15"/>
  <c r="B82" i="15"/>
  <c r="A82" i="15"/>
  <c r="Q81" i="15"/>
  <c r="P81" i="15"/>
  <c r="O81" i="15"/>
  <c r="N81" i="15"/>
  <c r="M81" i="15"/>
  <c r="L81" i="15"/>
  <c r="K81" i="15"/>
  <c r="J81" i="15"/>
  <c r="I81" i="15"/>
  <c r="H81" i="15"/>
  <c r="G81" i="15"/>
  <c r="F81" i="15"/>
  <c r="E81" i="15"/>
  <c r="D81" i="15"/>
  <c r="C81" i="15"/>
  <c r="B81" i="15"/>
  <c r="A81" i="15"/>
  <c r="Q80" i="15"/>
  <c r="P80" i="15"/>
  <c r="O80" i="15"/>
  <c r="N80" i="15"/>
  <c r="M80" i="15"/>
  <c r="L80" i="15"/>
  <c r="K80" i="15"/>
  <c r="J80" i="15"/>
  <c r="I80" i="15"/>
  <c r="H80" i="15"/>
  <c r="G80" i="15"/>
  <c r="F80" i="15"/>
  <c r="E80" i="15"/>
  <c r="D80" i="15"/>
  <c r="C80" i="15"/>
  <c r="B80" i="15"/>
  <c r="A80" i="15"/>
  <c r="Q79" i="15"/>
  <c r="P79" i="15"/>
  <c r="O79" i="15"/>
  <c r="N79" i="15"/>
  <c r="M79" i="15"/>
  <c r="L79" i="15"/>
  <c r="K79" i="15"/>
  <c r="J79" i="15"/>
  <c r="I79" i="15"/>
  <c r="H79" i="15"/>
  <c r="G79" i="15"/>
  <c r="F79" i="15"/>
  <c r="E79" i="15"/>
  <c r="D79" i="15"/>
  <c r="C79" i="15"/>
  <c r="B79" i="15"/>
  <c r="A79" i="15"/>
  <c r="Q78" i="15"/>
  <c r="P78" i="15"/>
  <c r="O78" i="15"/>
  <c r="N78" i="15"/>
  <c r="M78" i="15"/>
  <c r="L78" i="15"/>
  <c r="K78" i="15"/>
  <c r="J78" i="15"/>
  <c r="I78" i="15"/>
  <c r="H78" i="15"/>
  <c r="G78" i="15"/>
  <c r="F78" i="15"/>
  <c r="E78" i="15"/>
  <c r="D78" i="15"/>
  <c r="C78" i="15"/>
  <c r="B78" i="15"/>
  <c r="A78" i="15"/>
  <c r="Q77" i="15"/>
  <c r="P77" i="15"/>
  <c r="O77" i="15"/>
  <c r="N77" i="15"/>
  <c r="M77" i="15"/>
  <c r="L77" i="15"/>
  <c r="K77" i="15"/>
  <c r="J77" i="15"/>
  <c r="I77" i="15"/>
  <c r="H77" i="15"/>
  <c r="G77" i="15"/>
  <c r="F77" i="15"/>
  <c r="E77" i="15"/>
  <c r="D77" i="15"/>
  <c r="C77" i="15"/>
  <c r="B77" i="15"/>
  <c r="A77" i="15"/>
  <c r="Q76" i="15"/>
  <c r="P76" i="15"/>
  <c r="O76" i="15"/>
  <c r="N76" i="15"/>
  <c r="M76" i="15"/>
  <c r="L76" i="15"/>
  <c r="K76" i="15"/>
  <c r="J76" i="15"/>
  <c r="I76" i="15"/>
  <c r="H76" i="15"/>
  <c r="G76" i="15"/>
  <c r="F76" i="15"/>
  <c r="E76" i="15"/>
  <c r="D76" i="15"/>
  <c r="C76" i="15"/>
  <c r="B76" i="15"/>
  <c r="A76" i="15"/>
  <c r="Q75" i="15"/>
  <c r="P75" i="15"/>
  <c r="O75" i="15"/>
  <c r="N75" i="15"/>
  <c r="M75" i="15"/>
  <c r="L75" i="15"/>
  <c r="K75" i="15"/>
  <c r="J75" i="15"/>
  <c r="I75" i="15"/>
  <c r="H75" i="15"/>
  <c r="G75" i="15"/>
  <c r="F75" i="15"/>
  <c r="E75" i="15"/>
  <c r="D75" i="15"/>
  <c r="C75" i="15"/>
  <c r="B75" i="15"/>
  <c r="A75" i="15"/>
  <c r="Q74" i="15"/>
  <c r="P74" i="15"/>
  <c r="O74" i="15"/>
  <c r="N74" i="15"/>
  <c r="M74" i="15"/>
  <c r="L74" i="15"/>
  <c r="K74" i="15"/>
  <c r="J74" i="15"/>
  <c r="I74" i="15"/>
  <c r="H74" i="15"/>
  <c r="G74" i="15"/>
  <c r="F74" i="15"/>
  <c r="E74" i="15"/>
  <c r="D74" i="15"/>
  <c r="C74" i="15"/>
  <c r="B74" i="15"/>
  <c r="A74" i="15"/>
  <c r="Q73" i="15"/>
  <c r="P73" i="15"/>
  <c r="O73" i="15"/>
  <c r="N73" i="15"/>
  <c r="M73" i="15"/>
  <c r="L73" i="15"/>
  <c r="K73" i="15"/>
  <c r="J73" i="15"/>
  <c r="I73" i="15"/>
  <c r="H73" i="15"/>
  <c r="G73" i="15"/>
  <c r="F73" i="15"/>
  <c r="E73" i="15"/>
  <c r="D73" i="15"/>
  <c r="C73" i="15"/>
  <c r="B73" i="15"/>
  <c r="A73" i="15"/>
  <c r="Q72" i="15"/>
  <c r="P72" i="15"/>
  <c r="O72" i="15"/>
  <c r="N72" i="15"/>
  <c r="M72" i="15"/>
  <c r="L72" i="15"/>
  <c r="K72" i="15"/>
  <c r="J72" i="15"/>
  <c r="I72" i="15"/>
  <c r="H72" i="15"/>
  <c r="G72" i="15"/>
  <c r="F72" i="15"/>
  <c r="E72" i="15"/>
  <c r="D72" i="15"/>
  <c r="C72" i="15"/>
  <c r="B72" i="15"/>
  <c r="A72" i="15"/>
  <c r="Q71" i="15"/>
  <c r="P71" i="15"/>
  <c r="O71" i="15"/>
  <c r="N71" i="15"/>
  <c r="M71" i="15"/>
  <c r="L71" i="15"/>
  <c r="K71" i="15"/>
  <c r="J71" i="15"/>
  <c r="I71" i="15"/>
  <c r="H71" i="15"/>
  <c r="G71" i="15"/>
  <c r="F71" i="15"/>
  <c r="E71" i="15"/>
  <c r="D71" i="15"/>
  <c r="C71" i="15"/>
  <c r="B71" i="15"/>
  <c r="A71" i="15"/>
  <c r="Q70" i="15"/>
  <c r="P70" i="15"/>
  <c r="O70" i="15"/>
  <c r="N70" i="15"/>
  <c r="M70" i="15"/>
  <c r="L70" i="15"/>
  <c r="K70" i="15"/>
  <c r="J70" i="15"/>
  <c r="I70" i="15"/>
  <c r="H70" i="15"/>
  <c r="G70" i="15"/>
  <c r="F70" i="15"/>
  <c r="E70" i="15"/>
  <c r="D70" i="15"/>
  <c r="C70" i="15"/>
  <c r="B70" i="15"/>
  <c r="A70" i="15"/>
  <c r="Q69" i="15"/>
  <c r="P69" i="15"/>
  <c r="O69" i="15"/>
  <c r="N69" i="15"/>
  <c r="M69" i="15"/>
  <c r="L69" i="15"/>
  <c r="K69" i="15"/>
  <c r="J69" i="15"/>
  <c r="I69" i="15"/>
  <c r="H69" i="15"/>
  <c r="G69" i="15"/>
  <c r="F69" i="15"/>
  <c r="E69" i="15"/>
  <c r="D69" i="15"/>
  <c r="C69" i="15"/>
  <c r="B69" i="15"/>
  <c r="A69" i="15"/>
  <c r="Q68" i="15"/>
  <c r="P68" i="15"/>
  <c r="O68" i="15"/>
  <c r="N68" i="15"/>
  <c r="M68" i="15"/>
  <c r="L68" i="15"/>
  <c r="K68" i="15"/>
  <c r="J68" i="15"/>
  <c r="I68" i="15"/>
  <c r="H68" i="15"/>
  <c r="G68" i="15"/>
  <c r="F68" i="15"/>
  <c r="E68" i="15"/>
  <c r="D68" i="15"/>
  <c r="C68" i="15"/>
  <c r="B68" i="15"/>
  <c r="A68" i="15"/>
  <c r="Q67" i="15"/>
  <c r="P67" i="15"/>
  <c r="O67" i="15"/>
  <c r="N67" i="15"/>
  <c r="M67" i="15"/>
  <c r="L67" i="15"/>
  <c r="K67" i="15"/>
  <c r="J67" i="15"/>
  <c r="I67" i="15"/>
  <c r="H67" i="15"/>
  <c r="G67" i="15"/>
  <c r="F67" i="15"/>
  <c r="E67" i="15"/>
  <c r="D67" i="15"/>
  <c r="C67" i="15"/>
  <c r="B67" i="15"/>
  <c r="A67" i="15"/>
  <c r="Q66" i="15"/>
  <c r="P66" i="15"/>
  <c r="O66" i="15"/>
  <c r="N66" i="15"/>
  <c r="M66" i="15"/>
  <c r="L66" i="15"/>
  <c r="K66" i="15"/>
  <c r="J66" i="15"/>
  <c r="I66" i="15"/>
  <c r="H66" i="15"/>
  <c r="G66" i="15"/>
  <c r="F66" i="15"/>
  <c r="E66" i="15"/>
  <c r="D66" i="15"/>
  <c r="C66" i="15"/>
  <c r="B66" i="15"/>
  <c r="A66" i="15"/>
  <c r="Q65" i="15"/>
  <c r="P65" i="15"/>
  <c r="O65" i="15"/>
  <c r="N65" i="15"/>
  <c r="M65" i="15"/>
  <c r="L65" i="15"/>
  <c r="K65" i="15"/>
  <c r="J65" i="15"/>
  <c r="I65" i="15"/>
  <c r="H65" i="15"/>
  <c r="G65" i="15"/>
  <c r="F65" i="15"/>
  <c r="E65" i="15"/>
  <c r="D65" i="15"/>
  <c r="C65" i="15"/>
  <c r="B65" i="15"/>
  <c r="A65" i="15"/>
  <c r="Q64" i="15"/>
  <c r="P64" i="15"/>
  <c r="O64" i="15"/>
  <c r="N64" i="15"/>
  <c r="M64" i="15"/>
  <c r="L64" i="15"/>
  <c r="K64" i="15"/>
  <c r="J64" i="15"/>
  <c r="I64" i="15"/>
  <c r="H64" i="15"/>
  <c r="G64" i="15"/>
  <c r="F64" i="15"/>
  <c r="E64" i="15"/>
  <c r="D64" i="15"/>
  <c r="C64" i="15"/>
  <c r="B64" i="15"/>
  <c r="A64" i="15"/>
  <c r="Q63" i="15"/>
  <c r="P63" i="15"/>
  <c r="O63" i="15"/>
  <c r="N63" i="15"/>
  <c r="M63" i="15"/>
  <c r="L63" i="15"/>
  <c r="K63" i="15"/>
  <c r="J63" i="15"/>
  <c r="I63" i="15"/>
  <c r="H63" i="15"/>
  <c r="G63" i="15"/>
  <c r="F63" i="15"/>
  <c r="E63" i="15"/>
  <c r="D63" i="15"/>
  <c r="C63" i="15"/>
  <c r="B63" i="15"/>
  <c r="A63" i="15"/>
  <c r="Q62" i="15"/>
  <c r="P62" i="15"/>
  <c r="O62" i="15"/>
  <c r="N62" i="15"/>
  <c r="M62" i="15"/>
  <c r="L62" i="15"/>
  <c r="K62" i="15"/>
  <c r="J62" i="15"/>
  <c r="I62" i="15"/>
  <c r="H62" i="15"/>
  <c r="G62" i="15"/>
  <c r="F62" i="15"/>
  <c r="E62" i="15"/>
  <c r="D62" i="15"/>
  <c r="C62" i="15"/>
  <c r="B62" i="15"/>
  <c r="A62" i="15"/>
  <c r="Q61" i="15"/>
  <c r="P61" i="15"/>
  <c r="O61" i="15"/>
  <c r="N61" i="15"/>
  <c r="M61" i="15"/>
  <c r="L61" i="15"/>
  <c r="K61" i="15"/>
  <c r="J61" i="15"/>
  <c r="I61" i="15"/>
  <c r="H61" i="15"/>
  <c r="G61" i="15"/>
  <c r="F61" i="15"/>
  <c r="E61" i="15"/>
  <c r="D61" i="15"/>
  <c r="C61" i="15"/>
  <c r="B61" i="15"/>
  <c r="A61" i="15"/>
  <c r="Q60" i="15"/>
  <c r="P60" i="15"/>
  <c r="O60" i="15"/>
  <c r="N60" i="15"/>
  <c r="M60" i="15"/>
  <c r="L60" i="15"/>
  <c r="K60" i="15"/>
  <c r="J60" i="15"/>
  <c r="I60" i="15"/>
  <c r="H60" i="15"/>
  <c r="G60" i="15"/>
  <c r="F60" i="15"/>
  <c r="E60" i="15"/>
  <c r="D60" i="15"/>
  <c r="C60" i="15"/>
  <c r="B60" i="15"/>
  <c r="A60" i="15"/>
  <c r="Q59" i="15"/>
  <c r="P59" i="15"/>
  <c r="O59" i="15"/>
  <c r="N59" i="15"/>
  <c r="M59" i="15"/>
  <c r="L59" i="15"/>
  <c r="K59" i="15"/>
  <c r="J59" i="15"/>
  <c r="I59" i="15"/>
  <c r="H59" i="15"/>
  <c r="G59" i="15"/>
  <c r="F59" i="15"/>
  <c r="E59" i="15"/>
  <c r="D59" i="15"/>
  <c r="C59" i="15"/>
  <c r="B59" i="15"/>
  <c r="A59" i="15"/>
  <c r="Q58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D58" i="15"/>
  <c r="C58" i="15"/>
  <c r="B58" i="15"/>
  <c r="A58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C57" i="15"/>
  <c r="B57" i="15"/>
  <c r="A57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C56" i="15"/>
  <c r="B56" i="15"/>
  <c r="A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B55" i="15"/>
  <c r="A55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B54" i="15"/>
  <c r="A54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C53" i="15"/>
  <c r="B53" i="15"/>
  <c r="A53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C52" i="15"/>
  <c r="B52" i="15"/>
  <c r="A52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C51" i="15"/>
  <c r="B51" i="15"/>
  <c r="A51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C50" i="15"/>
  <c r="B50" i="15"/>
  <c r="A50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C49" i="15"/>
  <c r="B49" i="15"/>
  <c r="A49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B48" i="15"/>
  <c r="A48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C47" i="15"/>
  <c r="B47" i="15"/>
  <c r="A47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C46" i="15"/>
  <c r="B46" i="15"/>
  <c r="A46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C45" i="15"/>
  <c r="B45" i="15"/>
  <c r="A45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C44" i="15"/>
  <c r="B44" i="15"/>
  <c r="A44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C43" i="15"/>
  <c r="B43" i="15"/>
  <c r="A43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C42" i="15"/>
  <c r="B42" i="15"/>
  <c r="A42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C41" i="15"/>
  <c r="B41" i="15"/>
  <c r="A41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C40" i="15"/>
  <c r="B40" i="15"/>
  <c r="A40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C39" i="15"/>
  <c r="B39" i="15"/>
  <c r="A39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C38" i="15"/>
  <c r="B38" i="15"/>
  <c r="A38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C37" i="15"/>
  <c r="B37" i="15"/>
  <c r="A37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C36" i="15"/>
  <c r="B36" i="15"/>
  <c r="A36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C35" i="15"/>
  <c r="B35" i="15"/>
  <c r="A35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B34" i="15"/>
  <c r="A34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C33" i="15"/>
  <c r="B33" i="15"/>
  <c r="A33" i="15"/>
  <c r="Q32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D32" i="15"/>
  <c r="C32" i="15"/>
  <c r="B32" i="15"/>
  <c r="A32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D31" i="15"/>
  <c r="C31" i="15"/>
  <c r="B31" i="15"/>
  <c r="A31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C30" i="15"/>
  <c r="B30" i="15"/>
  <c r="A30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B29" i="15"/>
  <c r="A29" i="15"/>
  <c r="Q28" i="15"/>
  <c r="P28" i="15"/>
  <c r="O28" i="15"/>
  <c r="N28" i="15"/>
  <c r="M28" i="15"/>
  <c r="L28" i="15"/>
  <c r="K28" i="15"/>
  <c r="J28" i="15"/>
  <c r="I28" i="15"/>
  <c r="H28" i="15"/>
  <c r="G28" i="15"/>
  <c r="F28" i="15"/>
  <c r="E28" i="15"/>
  <c r="D28" i="15"/>
  <c r="C28" i="15"/>
  <c r="B28" i="15"/>
  <c r="A28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D27" i="15"/>
  <c r="C27" i="15"/>
  <c r="B27" i="15"/>
  <c r="A27" i="15"/>
  <c r="Q26" i="15"/>
  <c r="P26" i="15"/>
  <c r="O26" i="15"/>
  <c r="N26" i="15"/>
  <c r="M26" i="15"/>
  <c r="L26" i="15"/>
  <c r="K26" i="15"/>
  <c r="J26" i="15"/>
  <c r="I26" i="15"/>
  <c r="H26" i="15"/>
  <c r="G26" i="15"/>
  <c r="F26" i="15"/>
  <c r="E26" i="15"/>
  <c r="D26" i="15"/>
  <c r="C26" i="15"/>
  <c r="B26" i="15"/>
  <c r="A26" i="15"/>
  <c r="Q25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B25" i="15"/>
  <c r="A25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D24" i="15"/>
  <c r="C24" i="15"/>
  <c r="B24" i="15"/>
  <c r="A24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C23" i="15"/>
  <c r="B23" i="15"/>
  <c r="A23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C22" i="15"/>
  <c r="B22" i="15"/>
  <c r="A22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D21" i="15"/>
  <c r="C21" i="15"/>
  <c r="B21" i="15"/>
  <c r="A21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20" i="15"/>
  <c r="B20" i="15"/>
  <c r="A20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D19" i="15"/>
  <c r="C19" i="15"/>
  <c r="B19" i="15"/>
  <c r="A19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C18" i="15"/>
  <c r="B18" i="15"/>
  <c r="A18" i="15"/>
  <c r="Q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B17" i="15"/>
  <c r="A17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B16" i="15"/>
  <c r="A16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B15" i="15"/>
  <c r="A15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B14" i="15"/>
  <c r="A14" i="15"/>
  <c r="Q176" i="14"/>
  <c r="P176" i="14"/>
  <c r="O176" i="14"/>
  <c r="N176" i="14"/>
  <c r="M176" i="14"/>
  <c r="L176" i="14"/>
  <c r="K176" i="14"/>
  <c r="J176" i="14"/>
  <c r="I176" i="14"/>
  <c r="H176" i="14"/>
  <c r="G176" i="14"/>
  <c r="F176" i="14"/>
  <c r="E176" i="14"/>
  <c r="D176" i="14"/>
  <c r="C176" i="14"/>
  <c r="B176" i="14"/>
  <c r="A176" i="14"/>
  <c r="Q175" i="14"/>
  <c r="P175" i="14"/>
  <c r="O175" i="14"/>
  <c r="N175" i="14"/>
  <c r="M175" i="14"/>
  <c r="L175" i="14"/>
  <c r="K175" i="14"/>
  <c r="J175" i="14"/>
  <c r="I175" i="14"/>
  <c r="H175" i="14"/>
  <c r="G175" i="14"/>
  <c r="F175" i="14"/>
  <c r="E175" i="14"/>
  <c r="D175" i="14"/>
  <c r="C175" i="14"/>
  <c r="B175" i="14"/>
  <c r="A175" i="14"/>
  <c r="Q174" i="14"/>
  <c r="P174" i="14"/>
  <c r="O174" i="14"/>
  <c r="N174" i="14"/>
  <c r="M174" i="14"/>
  <c r="L174" i="14"/>
  <c r="K174" i="14"/>
  <c r="J174" i="14"/>
  <c r="I174" i="14"/>
  <c r="H174" i="14"/>
  <c r="G174" i="14"/>
  <c r="F174" i="14"/>
  <c r="E174" i="14"/>
  <c r="D174" i="14"/>
  <c r="C174" i="14"/>
  <c r="B174" i="14"/>
  <c r="A174" i="14"/>
  <c r="Q173" i="14"/>
  <c r="P173" i="14"/>
  <c r="O173" i="14"/>
  <c r="N173" i="14"/>
  <c r="M173" i="14"/>
  <c r="L173" i="14"/>
  <c r="K173" i="14"/>
  <c r="J173" i="14"/>
  <c r="I173" i="14"/>
  <c r="H173" i="14"/>
  <c r="G173" i="14"/>
  <c r="F173" i="14"/>
  <c r="E173" i="14"/>
  <c r="D173" i="14"/>
  <c r="C173" i="14"/>
  <c r="B173" i="14"/>
  <c r="A173" i="14"/>
  <c r="Q172" i="14"/>
  <c r="P172" i="14"/>
  <c r="O172" i="14"/>
  <c r="N172" i="14"/>
  <c r="M172" i="14"/>
  <c r="L172" i="14"/>
  <c r="K172" i="14"/>
  <c r="J172" i="14"/>
  <c r="I172" i="14"/>
  <c r="H172" i="14"/>
  <c r="G172" i="14"/>
  <c r="F172" i="14"/>
  <c r="E172" i="14"/>
  <c r="D172" i="14"/>
  <c r="C172" i="14"/>
  <c r="B172" i="14"/>
  <c r="A172" i="14"/>
  <c r="Q171" i="14"/>
  <c r="P171" i="14"/>
  <c r="O171" i="14"/>
  <c r="N171" i="14"/>
  <c r="M171" i="14"/>
  <c r="L171" i="14"/>
  <c r="K171" i="14"/>
  <c r="J171" i="14"/>
  <c r="I171" i="14"/>
  <c r="H171" i="14"/>
  <c r="G171" i="14"/>
  <c r="F171" i="14"/>
  <c r="E171" i="14"/>
  <c r="D171" i="14"/>
  <c r="C171" i="14"/>
  <c r="B171" i="14"/>
  <c r="A171" i="14"/>
  <c r="Q170" i="14"/>
  <c r="P170" i="14"/>
  <c r="O170" i="14"/>
  <c r="N170" i="14"/>
  <c r="M170" i="14"/>
  <c r="L170" i="14"/>
  <c r="K170" i="14"/>
  <c r="J170" i="14"/>
  <c r="I170" i="14"/>
  <c r="H170" i="14"/>
  <c r="G170" i="14"/>
  <c r="F170" i="14"/>
  <c r="E170" i="14"/>
  <c r="D170" i="14"/>
  <c r="C170" i="14"/>
  <c r="B170" i="14"/>
  <c r="A170" i="14"/>
  <c r="Q169" i="14"/>
  <c r="P169" i="14"/>
  <c r="O169" i="14"/>
  <c r="N169" i="14"/>
  <c r="M169" i="14"/>
  <c r="L169" i="14"/>
  <c r="K169" i="14"/>
  <c r="J169" i="14"/>
  <c r="I169" i="14"/>
  <c r="H169" i="14"/>
  <c r="G169" i="14"/>
  <c r="F169" i="14"/>
  <c r="E169" i="14"/>
  <c r="D169" i="14"/>
  <c r="C169" i="14"/>
  <c r="B169" i="14"/>
  <c r="A169" i="14"/>
  <c r="Q168" i="14"/>
  <c r="P168" i="14"/>
  <c r="O168" i="14"/>
  <c r="N168" i="14"/>
  <c r="M168" i="14"/>
  <c r="L168" i="14"/>
  <c r="K168" i="14"/>
  <c r="J168" i="14"/>
  <c r="I168" i="14"/>
  <c r="H168" i="14"/>
  <c r="G168" i="14"/>
  <c r="F168" i="14"/>
  <c r="E168" i="14"/>
  <c r="D168" i="14"/>
  <c r="C168" i="14"/>
  <c r="B168" i="14"/>
  <c r="A168" i="14"/>
  <c r="Q167" i="14"/>
  <c r="P167" i="14"/>
  <c r="O167" i="14"/>
  <c r="N167" i="14"/>
  <c r="M167" i="14"/>
  <c r="L167" i="14"/>
  <c r="K167" i="14"/>
  <c r="J167" i="14"/>
  <c r="I167" i="14"/>
  <c r="H167" i="14"/>
  <c r="G167" i="14"/>
  <c r="F167" i="14"/>
  <c r="E167" i="14"/>
  <c r="D167" i="14"/>
  <c r="C167" i="14"/>
  <c r="B167" i="14"/>
  <c r="A167" i="14"/>
  <c r="Q166" i="14"/>
  <c r="P166" i="14"/>
  <c r="O166" i="14"/>
  <c r="N166" i="14"/>
  <c r="M166" i="14"/>
  <c r="L166" i="14"/>
  <c r="K166" i="14"/>
  <c r="J166" i="14"/>
  <c r="I166" i="14"/>
  <c r="H166" i="14"/>
  <c r="G166" i="14"/>
  <c r="F166" i="14"/>
  <c r="E166" i="14"/>
  <c r="D166" i="14"/>
  <c r="C166" i="14"/>
  <c r="B166" i="14"/>
  <c r="A166" i="14"/>
  <c r="Q165" i="14"/>
  <c r="P165" i="14"/>
  <c r="O165" i="14"/>
  <c r="N165" i="14"/>
  <c r="M165" i="14"/>
  <c r="L165" i="14"/>
  <c r="K165" i="14"/>
  <c r="J165" i="14"/>
  <c r="I165" i="14"/>
  <c r="H165" i="14"/>
  <c r="G165" i="14"/>
  <c r="F165" i="14"/>
  <c r="E165" i="14"/>
  <c r="D165" i="14"/>
  <c r="C165" i="14"/>
  <c r="B165" i="14"/>
  <c r="A165" i="14"/>
  <c r="Q164" i="14"/>
  <c r="P164" i="14"/>
  <c r="O164" i="14"/>
  <c r="N164" i="14"/>
  <c r="M164" i="14"/>
  <c r="L164" i="14"/>
  <c r="K164" i="14"/>
  <c r="J164" i="14"/>
  <c r="I164" i="14"/>
  <c r="H164" i="14"/>
  <c r="G164" i="14"/>
  <c r="F164" i="14"/>
  <c r="E164" i="14"/>
  <c r="D164" i="14"/>
  <c r="C164" i="14"/>
  <c r="B164" i="14"/>
  <c r="A164" i="14"/>
  <c r="Q163" i="14"/>
  <c r="P163" i="14"/>
  <c r="O163" i="14"/>
  <c r="N163" i="14"/>
  <c r="M163" i="14"/>
  <c r="L163" i="14"/>
  <c r="K163" i="14"/>
  <c r="J163" i="14"/>
  <c r="I163" i="14"/>
  <c r="H163" i="14"/>
  <c r="G163" i="14"/>
  <c r="F163" i="14"/>
  <c r="E163" i="14"/>
  <c r="D163" i="14"/>
  <c r="C163" i="14"/>
  <c r="B163" i="14"/>
  <c r="A163" i="14"/>
  <c r="Q162" i="14"/>
  <c r="P162" i="14"/>
  <c r="O162" i="14"/>
  <c r="N162" i="14"/>
  <c r="M162" i="14"/>
  <c r="L162" i="14"/>
  <c r="K162" i="14"/>
  <c r="J162" i="14"/>
  <c r="I162" i="14"/>
  <c r="H162" i="14"/>
  <c r="G162" i="14"/>
  <c r="F162" i="14"/>
  <c r="E162" i="14"/>
  <c r="D162" i="14"/>
  <c r="C162" i="14"/>
  <c r="B162" i="14"/>
  <c r="A162" i="14"/>
  <c r="Q161" i="14"/>
  <c r="P161" i="14"/>
  <c r="O161" i="14"/>
  <c r="N161" i="14"/>
  <c r="M161" i="14"/>
  <c r="L161" i="14"/>
  <c r="K161" i="14"/>
  <c r="J161" i="14"/>
  <c r="I161" i="14"/>
  <c r="H161" i="14"/>
  <c r="G161" i="14"/>
  <c r="F161" i="14"/>
  <c r="E161" i="14"/>
  <c r="D161" i="14"/>
  <c r="C161" i="14"/>
  <c r="B161" i="14"/>
  <c r="A161" i="14"/>
  <c r="Q160" i="14"/>
  <c r="P160" i="14"/>
  <c r="O160" i="14"/>
  <c r="N160" i="14"/>
  <c r="M160" i="14"/>
  <c r="L160" i="14"/>
  <c r="K160" i="14"/>
  <c r="J160" i="14"/>
  <c r="I160" i="14"/>
  <c r="H160" i="14"/>
  <c r="G160" i="14"/>
  <c r="F160" i="14"/>
  <c r="E160" i="14"/>
  <c r="D160" i="14"/>
  <c r="C160" i="14"/>
  <c r="B160" i="14"/>
  <c r="A160" i="14"/>
  <c r="Q159" i="14"/>
  <c r="P159" i="14"/>
  <c r="O159" i="14"/>
  <c r="N159" i="14"/>
  <c r="M159" i="14"/>
  <c r="L159" i="14"/>
  <c r="K159" i="14"/>
  <c r="J159" i="14"/>
  <c r="I159" i="14"/>
  <c r="H159" i="14"/>
  <c r="G159" i="14"/>
  <c r="F159" i="14"/>
  <c r="E159" i="14"/>
  <c r="D159" i="14"/>
  <c r="C159" i="14"/>
  <c r="B159" i="14"/>
  <c r="A159" i="14"/>
  <c r="Q158" i="14"/>
  <c r="P158" i="14"/>
  <c r="O158" i="14"/>
  <c r="N158" i="14"/>
  <c r="M158" i="14"/>
  <c r="L158" i="14"/>
  <c r="K158" i="14"/>
  <c r="J158" i="14"/>
  <c r="I158" i="14"/>
  <c r="H158" i="14"/>
  <c r="G158" i="14"/>
  <c r="F158" i="14"/>
  <c r="E158" i="14"/>
  <c r="D158" i="14"/>
  <c r="C158" i="14"/>
  <c r="B158" i="14"/>
  <c r="A158" i="14"/>
  <c r="Q157" i="14"/>
  <c r="P157" i="14"/>
  <c r="O157" i="14"/>
  <c r="N157" i="14"/>
  <c r="M157" i="14"/>
  <c r="L157" i="14"/>
  <c r="K157" i="14"/>
  <c r="J157" i="14"/>
  <c r="I157" i="14"/>
  <c r="H157" i="14"/>
  <c r="G157" i="14"/>
  <c r="F157" i="14"/>
  <c r="E157" i="14"/>
  <c r="D157" i="14"/>
  <c r="C157" i="14"/>
  <c r="B157" i="14"/>
  <c r="A157" i="14"/>
  <c r="Q156" i="14"/>
  <c r="P156" i="14"/>
  <c r="O156" i="14"/>
  <c r="N156" i="14"/>
  <c r="M156" i="14"/>
  <c r="L156" i="14"/>
  <c r="K156" i="14"/>
  <c r="J156" i="14"/>
  <c r="I156" i="14"/>
  <c r="H156" i="14"/>
  <c r="G156" i="14"/>
  <c r="F156" i="14"/>
  <c r="E156" i="14"/>
  <c r="D156" i="14"/>
  <c r="C156" i="14"/>
  <c r="B156" i="14"/>
  <c r="A156" i="14"/>
  <c r="Q155" i="14"/>
  <c r="P155" i="14"/>
  <c r="O155" i="14"/>
  <c r="N155" i="14"/>
  <c r="M155" i="14"/>
  <c r="L155" i="14"/>
  <c r="K155" i="14"/>
  <c r="J155" i="14"/>
  <c r="I155" i="14"/>
  <c r="H155" i="14"/>
  <c r="G155" i="14"/>
  <c r="F155" i="14"/>
  <c r="E155" i="14"/>
  <c r="D155" i="14"/>
  <c r="C155" i="14"/>
  <c r="B155" i="14"/>
  <c r="A155" i="14"/>
  <c r="Q154" i="14"/>
  <c r="P154" i="14"/>
  <c r="O154" i="14"/>
  <c r="N154" i="14"/>
  <c r="M154" i="14"/>
  <c r="L154" i="14"/>
  <c r="K154" i="14"/>
  <c r="J154" i="14"/>
  <c r="I154" i="14"/>
  <c r="H154" i="14"/>
  <c r="G154" i="14"/>
  <c r="F154" i="14"/>
  <c r="E154" i="14"/>
  <c r="D154" i="14"/>
  <c r="C154" i="14"/>
  <c r="B154" i="14"/>
  <c r="A154" i="14"/>
  <c r="Q153" i="14"/>
  <c r="P153" i="14"/>
  <c r="O153" i="14"/>
  <c r="N153" i="14"/>
  <c r="M153" i="14"/>
  <c r="L153" i="14"/>
  <c r="K153" i="14"/>
  <c r="J153" i="14"/>
  <c r="I153" i="14"/>
  <c r="H153" i="14"/>
  <c r="G153" i="14"/>
  <c r="F153" i="14"/>
  <c r="E153" i="14"/>
  <c r="D153" i="14"/>
  <c r="C153" i="14"/>
  <c r="B153" i="14"/>
  <c r="A153" i="14"/>
  <c r="P152" i="14"/>
  <c r="O152" i="14"/>
  <c r="N152" i="14"/>
  <c r="M152" i="14"/>
  <c r="L152" i="14"/>
  <c r="K152" i="14"/>
  <c r="J152" i="14"/>
  <c r="I152" i="14"/>
  <c r="H152" i="14"/>
  <c r="G152" i="14"/>
  <c r="F152" i="14"/>
  <c r="E152" i="14"/>
  <c r="D152" i="14"/>
  <c r="C152" i="14"/>
  <c r="B152" i="14"/>
  <c r="A152" i="14"/>
  <c r="Q151" i="14"/>
  <c r="P151" i="14"/>
  <c r="O151" i="14"/>
  <c r="N151" i="14"/>
  <c r="M151" i="14"/>
  <c r="L151" i="14"/>
  <c r="K151" i="14"/>
  <c r="J151" i="14"/>
  <c r="I151" i="14"/>
  <c r="H151" i="14"/>
  <c r="G151" i="14"/>
  <c r="F151" i="14"/>
  <c r="E151" i="14"/>
  <c r="D151" i="14"/>
  <c r="C151" i="14"/>
  <c r="B151" i="14"/>
  <c r="A151" i="14"/>
  <c r="Q150" i="14"/>
  <c r="P150" i="14"/>
  <c r="O150" i="14"/>
  <c r="N150" i="14"/>
  <c r="M150" i="14"/>
  <c r="L150" i="14"/>
  <c r="K150" i="14"/>
  <c r="J150" i="14"/>
  <c r="I150" i="14"/>
  <c r="H150" i="14"/>
  <c r="G150" i="14"/>
  <c r="F150" i="14"/>
  <c r="E150" i="14"/>
  <c r="D150" i="14"/>
  <c r="C150" i="14"/>
  <c r="B150" i="14"/>
  <c r="A150" i="14"/>
  <c r="Q149" i="14"/>
  <c r="P149" i="14"/>
  <c r="O149" i="14"/>
  <c r="N149" i="14"/>
  <c r="M149" i="14"/>
  <c r="L149" i="14"/>
  <c r="K149" i="14"/>
  <c r="J149" i="14"/>
  <c r="I149" i="14"/>
  <c r="H149" i="14"/>
  <c r="G149" i="14"/>
  <c r="F149" i="14"/>
  <c r="E149" i="14"/>
  <c r="D149" i="14"/>
  <c r="C149" i="14"/>
  <c r="B149" i="14"/>
  <c r="A149" i="14"/>
  <c r="Q148" i="14"/>
  <c r="P148" i="14"/>
  <c r="O148" i="14"/>
  <c r="N148" i="14"/>
  <c r="M148" i="14"/>
  <c r="L148" i="14"/>
  <c r="K148" i="14"/>
  <c r="J148" i="14"/>
  <c r="I148" i="14"/>
  <c r="H148" i="14"/>
  <c r="G148" i="14"/>
  <c r="F148" i="14"/>
  <c r="E148" i="14"/>
  <c r="D148" i="14"/>
  <c r="C148" i="14"/>
  <c r="B148" i="14"/>
  <c r="A148" i="14"/>
  <c r="Q147" i="14"/>
  <c r="P147" i="14"/>
  <c r="O147" i="14"/>
  <c r="N147" i="14"/>
  <c r="M147" i="14"/>
  <c r="L147" i="14"/>
  <c r="K147" i="14"/>
  <c r="J147" i="14"/>
  <c r="I147" i="14"/>
  <c r="H147" i="14"/>
  <c r="G147" i="14"/>
  <c r="F147" i="14"/>
  <c r="E147" i="14"/>
  <c r="D147" i="14"/>
  <c r="C147" i="14"/>
  <c r="B147" i="14"/>
  <c r="A147" i="14"/>
  <c r="Q146" i="14"/>
  <c r="P146" i="14"/>
  <c r="O146" i="14"/>
  <c r="N146" i="14"/>
  <c r="M146" i="14"/>
  <c r="L146" i="14"/>
  <c r="K146" i="14"/>
  <c r="J146" i="14"/>
  <c r="I146" i="14"/>
  <c r="H146" i="14"/>
  <c r="G146" i="14"/>
  <c r="F146" i="14"/>
  <c r="E146" i="14"/>
  <c r="D146" i="14"/>
  <c r="C146" i="14"/>
  <c r="B146" i="14"/>
  <c r="A146" i="14"/>
  <c r="Q145" i="14"/>
  <c r="P145" i="14"/>
  <c r="O145" i="14"/>
  <c r="N145" i="14"/>
  <c r="M145" i="14"/>
  <c r="L145" i="14"/>
  <c r="K145" i="14"/>
  <c r="J145" i="14"/>
  <c r="I145" i="14"/>
  <c r="H145" i="14"/>
  <c r="G145" i="14"/>
  <c r="F145" i="14"/>
  <c r="E145" i="14"/>
  <c r="D145" i="14"/>
  <c r="C145" i="14"/>
  <c r="B145" i="14"/>
  <c r="A145" i="14"/>
  <c r="Q144" i="14"/>
  <c r="P144" i="14"/>
  <c r="O144" i="14"/>
  <c r="N144" i="14"/>
  <c r="M144" i="14"/>
  <c r="L144" i="14"/>
  <c r="K144" i="14"/>
  <c r="J144" i="14"/>
  <c r="I144" i="14"/>
  <c r="H144" i="14"/>
  <c r="G144" i="14"/>
  <c r="F144" i="14"/>
  <c r="E144" i="14"/>
  <c r="D144" i="14"/>
  <c r="C144" i="14"/>
  <c r="B144" i="14"/>
  <c r="A144" i="14"/>
  <c r="Q143" i="14"/>
  <c r="P143" i="14"/>
  <c r="O143" i="14"/>
  <c r="N143" i="14"/>
  <c r="M143" i="14"/>
  <c r="L143" i="14"/>
  <c r="K143" i="14"/>
  <c r="J143" i="14"/>
  <c r="I143" i="14"/>
  <c r="H143" i="14"/>
  <c r="G143" i="14"/>
  <c r="F143" i="14"/>
  <c r="E143" i="14"/>
  <c r="D143" i="14"/>
  <c r="C143" i="14"/>
  <c r="B143" i="14"/>
  <c r="A143" i="14"/>
  <c r="Q142" i="14"/>
  <c r="P142" i="14"/>
  <c r="O142" i="14"/>
  <c r="N142" i="14"/>
  <c r="M142" i="14"/>
  <c r="L142" i="14"/>
  <c r="K142" i="14"/>
  <c r="J142" i="14"/>
  <c r="I142" i="14"/>
  <c r="H142" i="14"/>
  <c r="G142" i="14"/>
  <c r="F142" i="14"/>
  <c r="E142" i="14"/>
  <c r="D142" i="14"/>
  <c r="C142" i="14"/>
  <c r="B142" i="14"/>
  <c r="A142" i="14"/>
  <c r="Q141" i="14"/>
  <c r="P141" i="14"/>
  <c r="O141" i="14"/>
  <c r="N141" i="14"/>
  <c r="M141" i="14"/>
  <c r="L141" i="14"/>
  <c r="K141" i="14"/>
  <c r="J141" i="14"/>
  <c r="I141" i="14"/>
  <c r="H141" i="14"/>
  <c r="G141" i="14"/>
  <c r="F141" i="14"/>
  <c r="E141" i="14"/>
  <c r="D141" i="14"/>
  <c r="C141" i="14"/>
  <c r="B141" i="14"/>
  <c r="A141" i="14"/>
  <c r="Q140" i="14"/>
  <c r="P140" i="14"/>
  <c r="O140" i="14"/>
  <c r="N140" i="14"/>
  <c r="M140" i="14"/>
  <c r="L140" i="14"/>
  <c r="K140" i="14"/>
  <c r="J140" i="14"/>
  <c r="I140" i="14"/>
  <c r="H140" i="14"/>
  <c r="G140" i="14"/>
  <c r="F140" i="14"/>
  <c r="E140" i="14"/>
  <c r="D140" i="14"/>
  <c r="C140" i="14"/>
  <c r="B140" i="14"/>
  <c r="A140" i="14"/>
  <c r="Q139" i="14"/>
  <c r="P139" i="14"/>
  <c r="O139" i="14"/>
  <c r="N139" i="14"/>
  <c r="M139" i="14"/>
  <c r="L139" i="14"/>
  <c r="K139" i="14"/>
  <c r="J139" i="14"/>
  <c r="I139" i="14"/>
  <c r="H139" i="14"/>
  <c r="G139" i="14"/>
  <c r="F139" i="14"/>
  <c r="E139" i="14"/>
  <c r="D139" i="14"/>
  <c r="C139" i="14"/>
  <c r="B139" i="14"/>
  <c r="A139" i="14"/>
  <c r="Q138" i="14"/>
  <c r="P138" i="14"/>
  <c r="O138" i="14"/>
  <c r="N138" i="14"/>
  <c r="M138" i="14"/>
  <c r="L138" i="14"/>
  <c r="K138" i="14"/>
  <c r="J138" i="14"/>
  <c r="I138" i="14"/>
  <c r="H138" i="14"/>
  <c r="G138" i="14"/>
  <c r="F138" i="14"/>
  <c r="E138" i="14"/>
  <c r="D138" i="14"/>
  <c r="C138" i="14"/>
  <c r="B138" i="14"/>
  <c r="A138" i="14"/>
  <c r="Q137" i="14"/>
  <c r="P137" i="14"/>
  <c r="O137" i="14"/>
  <c r="N137" i="14"/>
  <c r="M137" i="14"/>
  <c r="L137" i="14"/>
  <c r="K137" i="14"/>
  <c r="J137" i="14"/>
  <c r="I137" i="14"/>
  <c r="H137" i="14"/>
  <c r="G137" i="14"/>
  <c r="F137" i="14"/>
  <c r="E137" i="14"/>
  <c r="D137" i="14"/>
  <c r="C137" i="14"/>
  <c r="B137" i="14"/>
  <c r="A137" i="14"/>
  <c r="Q136" i="14"/>
  <c r="P136" i="14"/>
  <c r="O136" i="14"/>
  <c r="N136" i="14"/>
  <c r="M136" i="14"/>
  <c r="L136" i="14"/>
  <c r="K136" i="14"/>
  <c r="J136" i="14"/>
  <c r="I136" i="14"/>
  <c r="H136" i="14"/>
  <c r="G136" i="14"/>
  <c r="F136" i="14"/>
  <c r="E136" i="14"/>
  <c r="D136" i="14"/>
  <c r="C136" i="14"/>
  <c r="B136" i="14"/>
  <c r="A136" i="14"/>
  <c r="Q135" i="14"/>
  <c r="P135" i="14"/>
  <c r="O135" i="14"/>
  <c r="N135" i="14"/>
  <c r="M135" i="14"/>
  <c r="L135" i="14"/>
  <c r="K135" i="14"/>
  <c r="J135" i="14"/>
  <c r="I135" i="14"/>
  <c r="H135" i="14"/>
  <c r="G135" i="14"/>
  <c r="F135" i="14"/>
  <c r="E135" i="14"/>
  <c r="D135" i="14"/>
  <c r="C135" i="14"/>
  <c r="B135" i="14"/>
  <c r="A135" i="14"/>
  <c r="Q134" i="14"/>
  <c r="P134" i="14"/>
  <c r="O134" i="14"/>
  <c r="N134" i="14"/>
  <c r="M134" i="14"/>
  <c r="L134" i="14"/>
  <c r="K134" i="14"/>
  <c r="J134" i="14"/>
  <c r="I134" i="14"/>
  <c r="H134" i="14"/>
  <c r="G134" i="14"/>
  <c r="F134" i="14"/>
  <c r="E134" i="14"/>
  <c r="D134" i="14"/>
  <c r="C134" i="14"/>
  <c r="B134" i="14"/>
  <c r="A134" i="14"/>
  <c r="Q133" i="14"/>
  <c r="P133" i="14"/>
  <c r="O133" i="14"/>
  <c r="N133" i="14"/>
  <c r="M133" i="14"/>
  <c r="L133" i="14"/>
  <c r="K133" i="14"/>
  <c r="J133" i="14"/>
  <c r="I133" i="14"/>
  <c r="H133" i="14"/>
  <c r="G133" i="14"/>
  <c r="F133" i="14"/>
  <c r="E133" i="14"/>
  <c r="D133" i="14"/>
  <c r="C133" i="14"/>
  <c r="B133" i="14"/>
  <c r="A133" i="14"/>
  <c r="Q132" i="14"/>
  <c r="P132" i="14"/>
  <c r="O132" i="14"/>
  <c r="N132" i="14"/>
  <c r="M132" i="14"/>
  <c r="L132" i="14"/>
  <c r="K132" i="14"/>
  <c r="J132" i="14"/>
  <c r="I132" i="14"/>
  <c r="H132" i="14"/>
  <c r="G132" i="14"/>
  <c r="F132" i="14"/>
  <c r="E132" i="14"/>
  <c r="D132" i="14"/>
  <c r="C132" i="14"/>
  <c r="B132" i="14"/>
  <c r="A132" i="14"/>
  <c r="Q131" i="14"/>
  <c r="P131" i="14"/>
  <c r="O131" i="14"/>
  <c r="N131" i="14"/>
  <c r="M131" i="14"/>
  <c r="L131" i="14"/>
  <c r="K131" i="14"/>
  <c r="J131" i="14"/>
  <c r="I131" i="14"/>
  <c r="H131" i="14"/>
  <c r="G131" i="14"/>
  <c r="F131" i="14"/>
  <c r="E131" i="14"/>
  <c r="D131" i="14"/>
  <c r="C131" i="14"/>
  <c r="B131" i="14"/>
  <c r="A131" i="14"/>
  <c r="Q130" i="14"/>
  <c r="P130" i="14"/>
  <c r="O130" i="14"/>
  <c r="N130" i="14"/>
  <c r="M130" i="14"/>
  <c r="L130" i="14"/>
  <c r="K130" i="14"/>
  <c r="J130" i="14"/>
  <c r="I130" i="14"/>
  <c r="H130" i="14"/>
  <c r="G130" i="14"/>
  <c r="F130" i="14"/>
  <c r="E130" i="14"/>
  <c r="D130" i="14"/>
  <c r="C130" i="14"/>
  <c r="B130" i="14"/>
  <c r="A130" i="14"/>
  <c r="Q129" i="14"/>
  <c r="P129" i="14"/>
  <c r="O129" i="14"/>
  <c r="N129" i="14"/>
  <c r="M129" i="14"/>
  <c r="L129" i="14"/>
  <c r="K129" i="14"/>
  <c r="J129" i="14"/>
  <c r="I129" i="14"/>
  <c r="H129" i="14"/>
  <c r="G129" i="14"/>
  <c r="F129" i="14"/>
  <c r="E129" i="14"/>
  <c r="D129" i="14"/>
  <c r="C129" i="14"/>
  <c r="B129" i="14"/>
  <c r="A129" i="14"/>
  <c r="Q128" i="14"/>
  <c r="P128" i="14"/>
  <c r="O128" i="14"/>
  <c r="N128" i="14"/>
  <c r="M128" i="14"/>
  <c r="L128" i="14"/>
  <c r="K128" i="14"/>
  <c r="J128" i="14"/>
  <c r="I128" i="14"/>
  <c r="H128" i="14"/>
  <c r="G128" i="14"/>
  <c r="F128" i="14"/>
  <c r="E128" i="14"/>
  <c r="D128" i="14"/>
  <c r="C128" i="14"/>
  <c r="B128" i="14"/>
  <c r="A128" i="14"/>
  <c r="Q127" i="14"/>
  <c r="P127" i="14"/>
  <c r="O127" i="14"/>
  <c r="N127" i="14"/>
  <c r="M127" i="14"/>
  <c r="L127" i="14"/>
  <c r="K127" i="14"/>
  <c r="J127" i="14"/>
  <c r="I127" i="14"/>
  <c r="H127" i="14"/>
  <c r="G127" i="14"/>
  <c r="F127" i="14"/>
  <c r="E127" i="14"/>
  <c r="D127" i="14"/>
  <c r="C127" i="14"/>
  <c r="B127" i="14"/>
  <c r="A127" i="14"/>
  <c r="Q126" i="14"/>
  <c r="P126" i="14"/>
  <c r="O126" i="14"/>
  <c r="N126" i="14"/>
  <c r="M126" i="14"/>
  <c r="L126" i="14"/>
  <c r="K126" i="14"/>
  <c r="J126" i="14"/>
  <c r="I126" i="14"/>
  <c r="H126" i="14"/>
  <c r="G126" i="14"/>
  <c r="F126" i="14"/>
  <c r="E126" i="14"/>
  <c r="D126" i="14"/>
  <c r="C126" i="14"/>
  <c r="B126" i="14"/>
  <c r="A126" i="14"/>
  <c r="Q125" i="14"/>
  <c r="P125" i="14"/>
  <c r="O125" i="14"/>
  <c r="N125" i="14"/>
  <c r="M125" i="14"/>
  <c r="L125" i="14"/>
  <c r="K125" i="14"/>
  <c r="J125" i="14"/>
  <c r="I125" i="14"/>
  <c r="H125" i="14"/>
  <c r="G125" i="14"/>
  <c r="F125" i="14"/>
  <c r="E125" i="14"/>
  <c r="D125" i="14"/>
  <c r="C125" i="14"/>
  <c r="B125" i="14"/>
  <c r="A125" i="14"/>
  <c r="Q124" i="14"/>
  <c r="P124" i="14"/>
  <c r="O124" i="14"/>
  <c r="N124" i="14"/>
  <c r="M124" i="14"/>
  <c r="L124" i="14"/>
  <c r="K124" i="14"/>
  <c r="J124" i="14"/>
  <c r="I124" i="14"/>
  <c r="H124" i="14"/>
  <c r="G124" i="14"/>
  <c r="F124" i="14"/>
  <c r="E124" i="14"/>
  <c r="D124" i="14"/>
  <c r="C124" i="14"/>
  <c r="B124" i="14"/>
  <c r="A124" i="14"/>
  <c r="Q123" i="14"/>
  <c r="P123" i="14"/>
  <c r="O123" i="14"/>
  <c r="N123" i="14"/>
  <c r="M123" i="14"/>
  <c r="L123" i="14"/>
  <c r="K123" i="14"/>
  <c r="J123" i="14"/>
  <c r="I123" i="14"/>
  <c r="H123" i="14"/>
  <c r="G123" i="14"/>
  <c r="F123" i="14"/>
  <c r="E123" i="14"/>
  <c r="D123" i="14"/>
  <c r="C123" i="14"/>
  <c r="B123" i="14"/>
  <c r="A123" i="14"/>
  <c r="Q122" i="14"/>
  <c r="P122" i="14"/>
  <c r="O122" i="14"/>
  <c r="N122" i="14"/>
  <c r="M122" i="14"/>
  <c r="L122" i="14"/>
  <c r="K122" i="14"/>
  <c r="J122" i="14"/>
  <c r="I122" i="14"/>
  <c r="H122" i="14"/>
  <c r="G122" i="14"/>
  <c r="F122" i="14"/>
  <c r="E122" i="14"/>
  <c r="D122" i="14"/>
  <c r="C122" i="14"/>
  <c r="B122" i="14"/>
  <c r="A122" i="14"/>
  <c r="Q121" i="14"/>
  <c r="P121" i="14"/>
  <c r="O121" i="14"/>
  <c r="N121" i="14"/>
  <c r="M121" i="14"/>
  <c r="L121" i="14"/>
  <c r="K121" i="14"/>
  <c r="J121" i="14"/>
  <c r="I121" i="14"/>
  <c r="H121" i="14"/>
  <c r="G121" i="14"/>
  <c r="F121" i="14"/>
  <c r="E121" i="14"/>
  <c r="D121" i="14"/>
  <c r="C121" i="14"/>
  <c r="B121" i="14"/>
  <c r="A121" i="14"/>
  <c r="Q120" i="14"/>
  <c r="P120" i="14"/>
  <c r="O120" i="14"/>
  <c r="N120" i="14"/>
  <c r="M120" i="14"/>
  <c r="L120" i="14"/>
  <c r="K120" i="14"/>
  <c r="J120" i="14"/>
  <c r="I120" i="14"/>
  <c r="H120" i="14"/>
  <c r="G120" i="14"/>
  <c r="F120" i="14"/>
  <c r="E120" i="14"/>
  <c r="D120" i="14"/>
  <c r="C120" i="14"/>
  <c r="B120" i="14"/>
  <c r="A120" i="14"/>
  <c r="Q119" i="14"/>
  <c r="P119" i="14"/>
  <c r="O119" i="14"/>
  <c r="N119" i="14"/>
  <c r="M119" i="14"/>
  <c r="L119" i="14"/>
  <c r="K119" i="14"/>
  <c r="J119" i="14"/>
  <c r="I119" i="14"/>
  <c r="H119" i="14"/>
  <c r="G119" i="14"/>
  <c r="F119" i="14"/>
  <c r="E119" i="14"/>
  <c r="D119" i="14"/>
  <c r="C119" i="14"/>
  <c r="B119" i="14"/>
  <c r="A119" i="14"/>
  <c r="Q118" i="14"/>
  <c r="P118" i="14"/>
  <c r="O118" i="14"/>
  <c r="N118" i="14"/>
  <c r="M118" i="14"/>
  <c r="L118" i="14"/>
  <c r="K118" i="14"/>
  <c r="J118" i="14"/>
  <c r="I118" i="14"/>
  <c r="H118" i="14"/>
  <c r="G118" i="14"/>
  <c r="F118" i="14"/>
  <c r="E118" i="14"/>
  <c r="D118" i="14"/>
  <c r="C118" i="14"/>
  <c r="B118" i="14"/>
  <c r="A118" i="14"/>
  <c r="Q117" i="14"/>
  <c r="P117" i="14"/>
  <c r="O117" i="14"/>
  <c r="N117" i="14"/>
  <c r="M117" i="14"/>
  <c r="L117" i="14"/>
  <c r="K117" i="14"/>
  <c r="J117" i="14"/>
  <c r="I117" i="14"/>
  <c r="H117" i="14"/>
  <c r="G117" i="14"/>
  <c r="F117" i="14"/>
  <c r="E117" i="14"/>
  <c r="D117" i="14"/>
  <c r="C117" i="14"/>
  <c r="B117" i="14"/>
  <c r="A117" i="14"/>
  <c r="Q116" i="14"/>
  <c r="P116" i="14"/>
  <c r="O116" i="14"/>
  <c r="N116" i="14"/>
  <c r="M116" i="14"/>
  <c r="L116" i="14"/>
  <c r="K116" i="14"/>
  <c r="J116" i="14"/>
  <c r="I116" i="14"/>
  <c r="H116" i="14"/>
  <c r="G116" i="14"/>
  <c r="F116" i="14"/>
  <c r="E116" i="14"/>
  <c r="D116" i="14"/>
  <c r="C116" i="14"/>
  <c r="B116" i="14"/>
  <c r="A116" i="14"/>
  <c r="Q115" i="14"/>
  <c r="P115" i="14"/>
  <c r="O115" i="14"/>
  <c r="N115" i="14"/>
  <c r="M115" i="14"/>
  <c r="L115" i="14"/>
  <c r="K115" i="14"/>
  <c r="J115" i="14"/>
  <c r="I115" i="14"/>
  <c r="H115" i="14"/>
  <c r="G115" i="14"/>
  <c r="F115" i="14"/>
  <c r="E115" i="14"/>
  <c r="D115" i="14"/>
  <c r="C115" i="14"/>
  <c r="B115" i="14"/>
  <c r="A115" i="14"/>
  <c r="Q114" i="14"/>
  <c r="P114" i="14"/>
  <c r="O114" i="14"/>
  <c r="N114" i="14"/>
  <c r="M114" i="14"/>
  <c r="L114" i="14"/>
  <c r="K114" i="14"/>
  <c r="J114" i="14"/>
  <c r="I114" i="14"/>
  <c r="H114" i="14"/>
  <c r="G114" i="14"/>
  <c r="F114" i="14"/>
  <c r="E114" i="14"/>
  <c r="D114" i="14"/>
  <c r="C114" i="14"/>
  <c r="B114" i="14"/>
  <c r="A114" i="14"/>
  <c r="Q113" i="14"/>
  <c r="P113" i="14"/>
  <c r="O113" i="14"/>
  <c r="N113" i="14"/>
  <c r="M113" i="14"/>
  <c r="L113" i="14"/>
  <c r="K113" i="14"/>
  <c r="J113" i="14"/>
  <c r="I113" i="14"/>
  <c r="H113" i="14"/>
  <c r="G113" i="14"/>
  <c r="F113" i="14"/>
  <c r="E113" i="14"/>
  <c r="D113" i="14"/>
  <c r="C113" i="14"/>
  <c r="B113" i="14"/>
  <c r="A113" i="14"/>
  <c r="Q112" i="14"/>
  <c r="P112" i="14"/>
  <c r="O112" i="14"/>
  <c r="N112" i="14"/>
  <c r="M112" i="14"/>
  <c r="L112" i="14"/>
  <c r="K112" i="14"/>
  <c r="J112" i="14"/>
  <c r="I112" i="14"/>
  <c r="H112" i="14"/>
  <c r="G112" i="14"/>
  <c r="F112" i="14"/>
  <c r="E112" i="14"/>
  <c r="D112" i="14"/>
  <c r="C112" i="14"/>
  <c r="B112" i="14"/>
  <c r="A112" i="14"/>
  <c r="Q111" i="14"/>
  <c r="P111" i="14"/>
  <c r="O111" i="14"/>
  <c r="N111" i="14"/>
  <c r="M111" i="14"/>
  <c r="L111" i="14"/>
  <c r="K111" i="14"/>
  <c r="J111" i="14"/>
  <c r="I111" i="14"/>
  <c r="H111" i="14"/>
  <c r="G111" i="14"/>
  <c r="F111" i="14"/>
  <c r="E111" i="14"/>
  <c r="D111" i="14"/>
  <c r="C111" i="14"/>
  <c r="B111" i="14"/>
  <c r="A111" i="14"/>
  <c r="Q110" i="14"/>
  <c r="P110" i="14"/>
  <c r="O110" i="14"/>
  <c r="N110" i="14"/>
  <c r="M110" i="14"/>
  <c r="L110" i="14"/>
  <c r="K110" i="14"/>
  <c r="J110" i="14"/>
  <c r="I110" i="14"/>
  <c r="H110" i="14"/>
  <c r="G110" i="14"/>
  <c r="F110" i="14"/>
  <c r="E110" i="14"/>
  <c r="D110" i="14"/>
  <c r="C110" i="14"/>
  <c r="B110" i="14"/>
  <c r="A110" i="14"/>
  <c r="Q109" i="14"/>
  <c r="P109" i="14"/>
  <c r="O109" i="14"/>
  <c r="N109" i="14"/>
  <c r="M109" i="14"/>
  <c r="L109" i="14"/>
  <c r="K109" i="14"/>
  <c r="J109" i="14"/>
  <c r="I109" i="14"/>
  <c r="H109" i="14"/>
  <c r="G109" i="14"/>
  <c r="F109" i="14"/>
  <c r="E109" i="14"/>
  <c r="D109" i="14"/>
  <c r="C109" i="14"/>
  <c r="B109" i="14"/>
  <c r="A109" i="14"/>
  <c r="Q108" i="14"/>
  <c r="P108" i="14"/>
  <c r="O108" i="14"/>
  <c r="N108" i="14"/>
  <c r="M108" i="14"/>
  <c r="L108" i="14"/>
  <c r="K108" i="14"/>
  <c r="J108" i="14"/>
  <c r="I108" i="14"/>
  <c r="H108" i="14"/>
  <c r="G108" i="14"/>
  <c r="F108" i="14"/>
  <c r="E108" i="14"/>
  <c r="D108" i="14"/>
  <c r="C108" i="14"/>
  <c r="B108" i="14"/>
  <c r="A108" i="14"/>
  <c r="Q107" i="14"/>
  <c r="P107" i="14"/>
  <c r="O107" i="14"/>
  <c r="N107" i="14"/>
  <c r="M107" i="14"/>
  <c r="L107" i="14"/>
  <c r="K107" i="14"/>
  <c r="J107" i="14"/>
  <c r="I107" i="14"/>
  <c r="H107" i="14"/>
  <c r="G107" i="14"/>
  <c r="F107" i="14"/>
  <c r="E107" i="14"/>
  <c r="D107" i="14"/>
  <c r="C107" i="14"/>
  <c r="B107" i="14"/>
  <c r="A107" i="14"/>
  <c r="Q106" i="14"/>
  <c r="P106" i="14"/>
  <c r="O106" i="14"/>
  <c r="N106" i="14"/>
  <c r="M106" i="14"/>
  <c r="L106" i="14"/>
  <c r="K106" i="14"/>
  <c r="J106" i="14"/>
  <c r="I106" i="14"/>
  <c r="H106" i="14"/>
  <c r="G106" i="14"/>
  <c r="F106" i="14"/>
  <c r="E106" i="14"/>
  <c r="D106" i="14"/>
  <c r="C106" i="14"/>
  <c r="B106" i="14"/>
  <c r="A106" i="14"/>
  <c r="Q105" i="14"/>
  <c r="P105" i="14"/>
  <c r="O105" i="14"/>
  <c r="N105" i="14"/>
  <c r="M105" i="14"/>
  <c r="L105" i="14"/>
  <c r="K105" i="14"/>
  <c r="J105" i="14"/>
  <c r="I105" i="14"/>
  <c r="H105" i="14"/>
  <c r="G105" i="14"/>
  <c r="F105" i="14"/>
  <c r="E105" i="14"/>
  <c r="D105" i="14"/>
  <c r="C105" i="14"/>
  <c r="B105" i="14"/>
  <c r="A105" i="14"/>
  <c r="Q104" i="14"/>
  <c r="P104" i="14"/>
  <c r="O104" i="14"/>
  <c r="N104" i="14"/>
  <c r="M104" i="14"/>
  <c r="L104" i="14"/>
  <c r="K104" i="14"/>
  <c r="J104" i="14"/>
  <c r="I104" i="14"/>
  <c r="H104" i="14"/>
  <c r="G104" i="14"/>
  <c r="F104" i="14"/>
  <c r="E104" i="14"/>
  <c r="D104" i="14"/>
  <c r="C104" i="14"/>
  <c r="B104" i="14"/>
  <c r="A104" i="14"/>
  <c r="Q103" i="14"/>
  <c r="P103" i="14"/>
  <c r="O103" i="14"/>
  <c r="N103" i="14"/>
  <c r="M103" i="14"/>
  <c r="L103" i="14"/>
  <c r="K103" i="14"/>
  <c r="J103" i="14"/>
  <c r="I103" i="14"/>
  <c r="H103" i="14"/>
  <c r="G103" i="14"/>
  <c r="F103" i="14"/>
  <c r="E103" i="14"/>
  <c r="D103" i="14"/>
  <c r="C103" i="14"/>
  <c r="B103" i="14"/>
  <c r="A103" i="14"/>
  <c r="Q102" i="14"/>
  <c r="P102" i="14"/>
  <c r="O102" i="14"/>
  <c r="N102" i="14"/>
  <c r="M102" i="14"/>
  <c r="L102" i="14"/>
  <c r="K102" i="14"/>
  <c r="J102" i="14"/>
  <c r="I102" i="14"/>
  <c r="H102" i="14"/>
  <c r="G102" i="14"/>
  <c r="F102" i="14"/>
  <c r="E102" i="14"/>
  <c r="D102" i="14"/>
  <c r="C102" i="14"/>
  <c r="B102" i="14"/>
  <c r="A102" i="14"/>
  <c r="Q101" i="14"/>
  <c r="P101" i="14"/>
  <c r="O101" i="14"/>
  <c r="N101" i="14"/>
  <c r="M101" i="14"/>
  <c r="L101" i="14"/>
  <c r="K101" i="14"/>
  <c r="J101" i="14"/>
  <c r="I101" i="14"/>
  <c r="H101" i="14"/>
  <c r="G101" i="14"/>
  <c r="F101" i="14"/>
  <c r="E101" i="14"/>
  <c r="D101" i="14"/>
  <c r="C101" i="14"/>
  <c r="B101" i="14"/>
  <c r="A101" i="14"/>
  <c r="Q100" i="14"/>
  <c r="P100" i="14"/>
  <c r="O100" i="14"/>
  <c r="N100" i="14"/>
  <c r="M100" i="14"/>
  <c r="L100" i="14"/>
  <c r="K100" i="14"/>
  <c r="J100" i="14"/>
  <c r="I100" i="14"/>
  <c r="H100" i="14"/>
  <c r="G100" i="14"/>
  <c r="F100" i="14"/>
  <c r="E100" i="14"/>
  <c r="D100" i="14"/>
  <c r="C100" i="14"/>
  <c r="B100" i="14"/>
  <c r="A100" i="14"/>
  <c r="Q99" i="14"/>
  <c r="P99" i="14"/>
  <c r="O99" i="14"/>
  <c r="N99" i="14"/>
  <c r="M99" i="14"/>
  <c r="L99" i="14"/>
  <c r="K99" i="14"/>
  <c r="J99" i="14"/>
  <c r="I99" i="14"/>
  <c r="H99" i="14"/>
  <c r="G99" i="14"/>
  <c r="F99" i="14"/>
  <c r="E99" i="14"/>
  <c r="D99" i="14"/>
  <c r="C99" i="14"/>
  <c r="B99" i="14"/>
  <c r="A99" i="14"/>
  <c r="Q98" i="14"/>
  <c r="P98" i="14"/>
  <c r="O98" i="14"/>
  <c r="N98" i="14"/>
  <c r="M98" i="14"/>
  <c r="L98" i="14"/>
  <c r="K98" i="14"/>
  <c r="J98" i="14"/>
  <c r="I98" i="14"/>
  <c r="H98" i="14"/>
  <c r="G98" i="14"/>
  <c r="F98" i="14"/>
  <c r="E98" i="14"/>
  <c r="D98" i="14"/>
  <c r="C98" i="14"/>
  <c r="B98" i="14"/>
  <c r="A98" i="14"/>
  <c r="Q97" i="14"/>
  <c r="P97" i="14"/>
  <c r="O97" i="14"/>
  <c r="N97" i="14"/>
  <c r="M97" i="14"/>
  <c r="L97" i="14"/>
  <c r="K97" i="14"/>
  <c r="J97" i="14"/>
  <c r="I97" i="14"/>
  <c r="H97" i="14"/>
  <c r="G97" i="14"/>
  <c r="F97" i="14"/>
  <c r="E97" i="14"/>
  <c r="D97" i="14"/>
  <c r="C97" i="14"/>
  <c r="B97" i="14"/>
  <c r="A97" i="14"/>
  <c r="Q96" i="14"/>
  <c r="P96" i="14"/>
  <c r="O96" i="14"/>
  <c r="N96" i="14"/>
  <c r="M96" i="14"/>
  <c r="L96" i="14"/>
  <c r="K96" i="14"/>
  <c r="J96" i="14"/>
  <c r="I96" i="14"/>
  <c r="H96" i="14"/>
  <c r="G96" i="14"/>
  <c r="F96" i="14"/>
  <c r="E96" i="14"/>
  <c r="D96" i="14"/>
  <c r="C96" i="14"/>
  <c r="B96" i="14"/>
  <c r="A96" i="14"/>
  <c r="Q95" i="14"/>
  <c r="P95" i="14"/>
  <c r="O95" i="14"/>
  <c r="N95" i="14"/>
  <c r="M95" i="14"/>
  <c r="L95" i="14"/>
  <c r="K95" i="14"/>
  <c r="J95" i="14"/>
  <c r="I95" i="14"/>
  <c r="H95" i="14"/>
  <c r="G95" i="14"/>
  <c r="F95" i="14"/>
  <c r="E95" i="14"/>
  <c r="D95" i="14"/>
  <c r="C95" i="14"/>
  <c r="B95" i="14"/>
  <c r="A95" i="14"/>
  <c r="Q94" i="14"/>
  <c r="P94" i="14"/>
  <c r="O94" i="14"/>
  <c r="N94" i="14"/>
  <c r="M94" i="14"/>
  <c r="L94" i="14"/>
  <c r="K94" i="14"/>
  <c r="J94" i="14"/>
  <c r="I94" i="14"/>
  <c r="H94" i="14"/>
  <c r="G94" i="14"/>
  <c r="F94" i="14"/>
  <c r="E94" i="14"/>
  <c r="D94" i="14"/>
  <c r="C94" i="14"/>
  <c r="B94" i="14"/>
  <c r="A94" i="14"/>
  <c r="Q93" i="14"/>
  <c r="P93" i="14"/>
  <c r="O93" i="14"/>
  <c r="N93" i="14"/>
  <c r="M93" i="14"/>
  <c r="L93" i="14"/>
  <c r="K93" i="14"/>
  <c r="J93" i="14"/>
  <c r="I93" i="14"/>
  <c r="H93" i="14"/>
  <c r="G93" i="14"/>
  <c r="F93" i="14"/>
  <c r="E93" i="14"/>
  <c r="D93" i="14"/>
  <c r="C93" i="14"/>
  <c r="B93" i="14"/>
  <c r="A93" i="14"/>
  <c r="Q92" i="14"/>
  <c r="P92" i="14"/>
  <c r="O92" i="14"/>
  <c r="N92" i="14"/>
  <c r="M92" i="14"/>
  <c r="L92" i="14"/>
  <c r="K92" i="14"/>
  <c r="J92" i="14"/>
  <c r="I92" i="14"/>
  <c r="H92" i="14"/>
  <c r="G92" i="14"/>
  <c r="F92" i="14"/>
  <c r="E92" i="14"/>
  <c r="D92" i="14"/>
  <c r="C92" i="14"/>
  <c r="B92" i="14"/>
  <c r="A92" i="14"/>
  <c r="Q91" i="14"/>
  <c r="P91" i="14"/>
  <c r="O91" i="14"/>
  <c r="N91" i="14"/>
  <c r="M91" i="14"/>
  <c r="L91" i="14"/>
  <c r="K91" i="14"/>
  <c r="J91" i="14"/>
  <c r="I91" i="14"/>
  <c r="H91" i="14"/>
  <c r="G91" i="14"/>
  <c r="F91" i="14"/>
  <c r="E91" i="14"/>
  <c r="D91" i="14"/>
  <c r="C91" i="14"/>
  <c r="B91" i="14"/>
  <c r="A91" i="14"/>
  <c r="Q90" i="14"/>
  <c r="P90" i="14"/>
  <c r="O90" i="14"/>
  <c r="N90" i="14"/>
  <c r="M90" i="14"/>
  <c r="L90" i="14"/>
  <c r="K90" i="14"/>
  <c r="J90" i="14"/>
  <c r="I90" i="14"/>
  <c r="H90" i="14"/>
  <c r="G90" i="14"/>
  <c r="F90" i="14"/>
  <c r="E90" i="14"/>
  <c r="D90" i="14"/>
  <c r="C90" i="14"/>
  <c r="B90" i="14"/>
  <c r="A90" i="14"/>
  <c r="Q89" i="14"/>
  <c r="P89" i="14"/>
  <c r="O89" i="14"/>
  <c r="N89" i="14"/>
  <c r="M89" i="14"/>
  <c r="L89" i="14"/>
  <c r="K89" i="14"/>
  <c r="J89" i="14"/>
  <c r="I89" i="14"/>
  <c r="H89" i="14"/>
  <c r="G89" i="14"/>
  <c r="F89" i="14"/>
  <c r="E89" i="14"/>
  <c r="D89" i="14"/>
  <c r="C89" i="14"/>
  <c r="B89" i="14"/>
  <c r="A89" i="14"/>
  <c r="Q88" i="14"/>
  <c r="P88" i="14"/>
  <c r="O88" i="14"/>
  <c r="N88" i="14"/>
  <c r="M88" i="14"/>
  <c r="L88" i="14"/>
  <c r="K88" i="14"/>
  <c r="J88" i="14"/>
  <c r="I88" i="14"/>
  <c r="H88" i="14"/>
  <c r="G88" i="14"/>
  <c r="F88" i="14"/>
  <c r="E88" i="14"/>
  <c r="D88" i="14"/>
  <c r="C88" i="14"/>
  <c r="B88" i="14"/>
  <c r="A88" i="14"/>
  <c r="Q87" i="14"/>
  <c r="P87" i="14"/>
  <c r="O87" i="14"/>
  <c r="N87" i="14"/>
  <c r="M87" i="14"/>
  <c r="L87" i="14"/>
  <c r="K87" i="14"/>
  <c r="J87" i="14"/>
  <c r="I87" i="14"/>
  <c r="H87" i="14"/>
  <c r="G87" i="14"/>
  <c r="F87" i="14"/>
  <c r="E87" i="14"/>
  <c r="D87" i="14"/>
  <c r="C87" i="14"/>
  <c r="B87" i="14"/>
  <c r="A87" i="14"/>
  <c r="Q86" i="14"/>
  <c r="P86" i="14"/>
  <c r="O86" i="14"/>
  <c r="N86" i="14"/>
  <c r="M86" i="14"/>
  <c r="L86" i="14"/>
  <c r="K86" i="14"/>
  <c r="J86" i="14"/>
  <c r="I86" i="14"/>
  <c r="H86" i="14"/>
  <c r="G86" i="14"/>
  <c r="F86" i="14"/>
  <c r="E86" i="14"/>
  <c r="D86" i="14"/>
  <c r="C86" i="14"/>
  <c r="B86" i="14"/>
  <c r="A86" i="14"/>
  <c r="Q85" i="14"/>
  <c r="P85" i="14"/>
  <c r="O85" i="14"/>
  <c r="N85" i="14"/>
  <c r="M85" i="14"/>
  <c r="L85" i="14"/>
  <c r="K85" i="14"/>
  <c r="J85" i="14"/>
  <c r="I85" i="14"/>
  <c r="H85" i="14"/>
  <c r="G85" i="14"/>
  <c r="F85" i="14"/>
  <c r="E85" i="14"/>
  <c r="D85" i="14"/>
  <c r="C85" i="14"/>
  <c r="B85" i="14"/>
  <c r="A85" i="14"/>
  <c r="Q84" i="14"/>
  <c r="P84" i="14"/>
  <c r="O84" i="14"/>
  <c r="N84" i="14"/>
  <c r="M84" i="14"/>
  <c r="L84" i="14"/>
  <c r="K84" i="14"/>
  <c r="J84" i="14"/>
  <c r="I84" i="14"/>
  <c r="H84" i="14"/>
  <c r="G84" i="14"/>
  <c r="F84" i="14"/>
  <c r="E84" i="14"/>
  <c r="D84" i="14"/>
  <c r="C84" i="14"/>
  <c r="B84" i="14"/>
  <c r="A84" i="14"/>
  <c r="Q83" i="14"/>
  <c r="P83" i="14"/>
  <c r="O83" i="14"/>
  <c r="N83" i="14"/>
  <c r="M83" i="14"/>
  <c r="L83" i="14"/>
  <c r="K83" i="14"/>
  <c r="J83" i="14"/>
  <c r="I83" i="14"/>
  <c r="H83" i="14"/>
  <c r="G83" i="14"/>
  <c r="F83" i="14"/>
  <c r="E83" i="14"/>
  <c r="D83" i="14"/>
  <c r="C83" i="14"/>
  <c r="B83" i="14"/>
  <c r="A83" i="14"/>
  <c r="Q82" i="14"/>
  <c r="P82" i="14"/>
  <c r="O82" i="14"/>
  <c r="N82" i="14"/>
  <c r="M82" i="14"/>
  <c r="L82" i="14"/>
  <c r="K82" i="14"/>
  <c r="J82" i="14"/>
  <c r="I82" i="14"/>
  <c r="H82" i="14"/>
  <c r="G82" i="14"/>
  <c r="F82" i="14"/>
  <c r="E82" i="14"/>
  <c r="D82" i="14"/>
  <c r="C82" i="14"/>
  <c r="B82" i="14"/>
  <c r="A82" i="14"/>
  <c r="Q81" i="14"/>
  <c r="P81" i="14"/>
  <c r="O81" i="14"/>
  <c r="N81" i="14"/>
  <c r="M81" i="14"/>
  <c r="L81" i="14"/>
  <c r="K81" i="14"/>
  <c r="J81" i="14"/>
  <c r="I81" i="14"/>
  <c r="H81" i="14"/>
  <c r="G81" i="14"/>
  <c r="F81" i="14"/>
  <c r="E81" i="14"/>
  <c r="D81" i="14"/>
  <c r="C81" i="14"/>
  <c r="B81" i="14"/>
  <c r="A81" i="14"/>
  <c r="Q80" i="14"/>
  <c r="P80" i="14"/>
  <c r="O80" i="14"/>
  <c r="N80" i="14"/>
  <c r="M80" i="14"/>
  <c r="L80" i="14"/>
  <c r="K80" i="14"/>
  <c r="J80" i="14"/>
  <c r="I80" i="14"/>
  <c r="H80" i="14"/>
  <c r="G80" i="14"/>
  <c r="F80" i="14"/>
  <c r="E80" i="14"/>
  <c r="D80" i="14"/>
  <c r="C80" i="14"/>
  <c r="B80" i="14"/>
  <c r="A80" i="14"/>
  <c r="Q79" i="14"/>
  <c r="P79" i="14"/>
  <c r="O79" i="14"/>
  <c r="N79" i="14"/>
  <c r="M79" i="14"/>
  <c r="L79" i="14"/>
  <c r="K79" i="14"/>
  <c r="J79" i="14"/>
  <c r="I79" i="14"/>
  <c r="H79" i="14"/>
  <c r="G79" i="14"/>
  <c r="F79" i="14"/>
  <c r="E79" i="14"/>
  <c r="D79" i="14"/>
  <c r="C79" i="14"/>
  <c r="B79" i="14"/>
  <c r="A79" i="14"/>
  <c r="Q78" i="14"/>
  <c r="P78" i="14"/>
  <c r="O78" i="14"/>
  <c r="N78" i="14"/>
  <c r="M78" i="14"/>
  <c r="L78" i="14"/>
  <c r="K78" i="14"/>
  <c r="J78" i="14"/>
  <c r="I78" i="14"/>
  <c r="H78" i="14"/>
  <c r="G78" i="14"/>
  <c r="F78" i="14"/>
  <c r="E78" i="14"/>
  <c r="D78" i="14"/>
  <c r="C78" i="14"/>
  <c r="B78" i="14"/>
  <c r="A78" i="14"/>
  <c r="Q77" i="14"/>
  <c r="P77" i="14"/>
  <c r="O77" i="14"/>
  <c r="N77" i="14"/>
  <c r="M77" i="14"/>
  <c r="L77" i="14"/>
  <c r="K77" i="14"/>
  <c r="J77" i="14"/>
  <c r="I77" i="14"/>
  <c r="H77" i="14"/>
  <c r="G77" i="14"/>
  <c r="F77" i="14"/>
  <c r="E77" i="14"/>
  <c r="D77" i="14"/>
  <c r="C77" i="14"/>
  <c r="B77" i="14"/>
  <c r="A77" i="14"/>
  <c r="Q76" i="14"/>
  <c r="P76" i="14"/>
  <c r="O76" i="14"/>
  <c r="N76" i="14"/>
  <c r="M76" i="14"/>
  <c r="L76" i="14"/>
  <c r="K76" i="14"/>
  <c r="J76" i="14"/>
  <c r="I76" i="14"/>
  <c r="H76" i="14"/>
  <c r="G76" i="14"/>
  <c r="F76" i="14"/>
  <c r="E76" i="14"/>
  <c r="D76" i="14"/>
  <c r="C76" i="14"/>
  <c r="B76" i="14"/>
  <c r="A76" i="14"/>
  <c r="Q75" i="14"/>
  <c r="P75" i="14"/>
  <c r="O75" i="14"/>
  <c r="N75" i="14"/>
  <c r="M75" i="14"/>
  <c r="L75" i="14"/>
  <c r="K75" i="14"/>
  <c r="J75" i="14"/>
  <c r="I75" i="14"/>
  <c r="H75" i="14"/>
  <c r="G75" i="14"/>
  <c r="F75" i="14"/>
  <c r="E75" i="14"/>
  <c r="D75" i="14"/>
  <c r="C75" i="14"/>
  <c r="B75" i="14"/>
  <c r="A75" i="14"/>
  <c r="Q74" i="14"/>
  <c r="P74" i="14"/>
  <c r="O74" i="14"/>
  <c r="N74" i="14"/>
  <c r="M74" i="14"/>
  <c r="L74" i="14"/>
  <c r="K74" i="14"/>
  <c r="J74" i="14"/>
  <c r="I74" i="14"/>
  <c r="H74" i="14"/>
  <c r="G74" i="14"/>
  <c r="F74" i="14"/>
  <c r="E74" i="14"/>
  <c r="D74" i="14"/>
  <c r="C74" i="14"/>
  <c r="B74" i="14"/>
  <c r="A74" i="14"/>
  <c r="Q73" i="14"/>
  <c r="P73" i="14"/>
  <c r="O73" i="14"/>
  <c r="N73" i="14"/>
  <c r="M73" i="14"/>
  <c r="L73" i="14"/>
  <c r="K73" i="14"/>
  <c r="J73" i="14"/>
  <c r="I73" i="14"/>
  <c r="H73" i="14"/>
  <c r="G73" i="14"/>
  <c r="F73" i="14"/>
  <c r="E73" i="14"/>
  <c r="D73" i="14"/>
  <c r="C73" i="14"/>
  <c r="B73" i="14"/>
  <c r="A73" i="14"/>
  <c r="Q72" i="14"/>
  <c r="P72" i="14"/>
  <c r="O72" i="14"/>
  <c r="N72" i="14"/>
  <c r="M72" i="14"/>
  <c r="L72" i="14"/>
  <c r="K72" i="14"/>
  <c r="J72" i="14"/>
  <c r="I72" i="14"/>
  <c r="H72" i="14"/>
  <c r="G72" i="14"/>
  <c r="F72" i="14"/>
  <c r="E72" i="14"/>
  <c r="D72" i="14"/>
  <c r="C72" i="14"/>
  <c r="B72" i="14"/>
  <c r="A72" i="14"/>
  <c r="Q71" i="14"/>
  <c r="P71" i="14"/>
  <c r="O71" i="14"/>
  <c r="N71" i="14"/>
  <c r="M71" i="14"/>
  <c r="L71" i="14"/>
  <c r="K71" i="14"/>
  <c r="J71" i="14"/>
  <c r="I71" i="14"/>
  <c r="H71" i="14"/>
  <c r="G71" i="14"/>
  <c r="F71" i="14"/>
  <c r="E71" i="14"/>
  <c r="D71" i="14"/>
  <c r="C71" i="14"/>
  <c r="B71" i="14"/>
  <c r="A71" i="14"/>
  <c r="Q70" i="14"/>
  <c r="P70" i="14"/>
  <c r="O70" i="14"/>
  <c r="N70" i="14"/>
  <c r="M70" i="14"/>
  <c r="L70" i="14"/>
  <c r="K70" i="14"/>
  <c r="J70" i="14"/>
  <c r="I70" i="14"/>
  <c r="H70" i="14"/>
  <c r="G70" i="14"/>
  <c r="F70" i="14"/>
  <c r="E70" i="14"/>
  <c r="D70" i="14"/>
  <c r="C70" i="14"/>
  <c r="B70" i="14"/>
  <c r="A70" i="14"/>
  <c r="Q69" i="14"/>
  <c r="P69" i="14"/>
  <c r="O69" i="14"/>
  <c r="N69" i="14"/>
  <c r="M69" i="14"/>
  <c r="L69" i="14"/>
  <c r="K69" i="14"/>
  <c r="J69" i="14"/>
  <c r="I69" i="14"/>
  <c r="H69" i="14"/>
  <c r="G69" i="14"/>
  <c r="F69" i="14"/>
  <c r="E69" i="14"/>
  <c r="D69" i="14"/>
  <c r="C69" i="14"/>
  <c r="B69" i="14"/>
  <c r="A69" i="14"/>
  <c r="Q68" i="14"/>
  <c r="P68" i="14"/>
  <c r="O68" i="14"/>
  <c r="N68" i="14"/>
  <c r="M68" i="14"/>
  <c r="L68" i="14"/>
  <c r="K68" i="14"/>
  <c r="J68" i="14"/>
  <c r="I68" i="14"/>
  <c r="H68" i="14"/>
  <c r="G68" i="14"/>
  <c r="F68" i="14"/>
  <c r="E68" i="14"/>
  <c r="D68" i="14"/>
  <c r="C68" i="14"/>
  <c r="B68" i="14"/>
  <c r="A68" i="14"/>
  <c r="Q67" i="14"/>
  <c r="P67" i="14"/>
  <c r="O67" i="14"/>
  <c r="N67" i="14"/>
  <c r="M67" i="14"/>
  <c r="L67" i="14"/>
  <c r="K67" i="14"/>
  <c r="J67" i="14"/>
  <c r="I67" i="14"/>
  <c r="H67" i="14"/>
  <c r="G67" i="14"/>
  <c r="F67" i="14"/>
  <c r="E67" i="14"/>
  <c r="D67" i="14"/>
  <c r="C67" i="14"/>
  <c r="B67" i="14"/>
  <c r="A67" i="14"/>
  <c r="Q66" i="14"/>
  <c r="P66" i="14"/>
  <c r="O66" i="14"/>
  <c r="N66" i="14"/>
  <c r="M66" i="14"/>
  <c r="L66" i="14"/>
  <c r="K66" i="14"/>
  <c r="J66" i="14"/>
  <c r="I66" i="14"/>
  <c r="H66" i="14"/>
  <c r="G66" i="14"/>
  <c r="F66" i="14"/>
  <c r="E66" i="14"/>
  <c r="D66" i="14"/>
  <c r="C66" i="14"/>
  <c r="B66" i="14"/>
  <c r="A66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C65" i="14"/>
  <c r="B65" i="14"/>
  <c r="A65" i="14"/>
  <c r="Q64" i="14"/>
  <c r="P64" i="14"/>
  <c r="O64" i="14"/>
  <c r="N64" i="14"/>
  <c r="M64" i="14"/>
  <c r="L64" i="14"/>
  <c r="K64" i="14"/>
  <c r="J64" i="14"/>
  <c r="I64" i="14"/>
  <c r="H64" i="14"/>
  <c r="G64" i="14"/>
  <c r="F64" i="14"/>
  <c r="E64" i="14"/>
  <c r="D64" i="14"/>
  <c r="C64" i="14"/>
  <c r="B64" i="14"/>
  <c r="A64" i="14"/>
  <c r="Q63" i="14"/>
  <c r="P63" i="14"/>
  <c r="O63" i="14"/>
  <c r="N63" i="14"/>
  <c r="M63" i="14"/>
  <c r="L63" i="14"/>
  <c r="K63" i="14"/>
  <c r="J63" i="14"/>
  <c r="I63" i="14"/>
  <c r="H63" i="14"/>
  <c r="G63" i="14"/>
  <c r="F63" i="14"/>
  <c r="E63" i="14"/>
  <c r="D63" i="14"/>
  <c r="C63" i="14"/>
  <c r="B63" i="14"/>
  <c r="A63" i="14"/>
  <c r="Q62" i="14"/>
  <c r="P62" i="14"/>
  <c r="O62" i="14"/>
  <c r="N62" i="14"/>
  <c r="M62" i="14"/>
  <c r="L62" i="14"/>
  <c r="K62" i="14"/>
  <c r="J62" i="14"/>
  <c r="I62" i="14"/>
  <c r="H62" i="14"/>
  <c r="G62" i="14"/>
  <c r="F62" i="14"/>
  <c r="E62" i="14"/>
  <c r="D62" i="14"/>
  <c r="C62" i="14"/>
  <c r="B62" i="14"/>
  <c r="A62" i="14"/>
  <c r="Q61" i="14"/>
  <c r="P61" i="14"/>
  <c r="O61" i="14"/>
  <c r="N61" i="14"/>
  <c r="M61" i="14"/>
  <c r="L61" i="14"/>
  <c r="K61" i="14"/>
  <c r="J61" i="14"/>
  <c r="I61" i="14"/>
  <c r="H61" i="14"/>
  <c r="G61" i="14"/>
  <c r="F61" i="14"/>
  <c r="E61" i="14"/>
  <c r="D61" i="14"/>
  <c r="C61" i="14"/>
  <c r="B61" i="14"/>
  <c r="A61" i="14"/>
  <c r="Q60" i="14"/>
  <c r="P60" i="14"/>
  <c r="O60" i="14"/>
  <c r="N60" i="14"/>
  <c r="M60" i="14"/>
  <c r="L60" i="14"/>
  <c r="K60" i="14"/>
  <c r="J60" i="14"/>
  <c r="I60" i="14"/>
  <c r="H60" i="14"/>
  <c r="G60" i="14"/>
  <c r="F60" i="14"/>
  <c r="E60" i="14"/>
  <c r="D60" i="14"/>
  <c r="C60" i="14"/>
  <c r="B60" i="14"/>
  <c r="A60" i="14"/>
  <c r="Q59" i="14"/>
  <c r="P59" i="14"/>
  <c r="O59" i="14"/>
  <c r="N59" i="14"/>
  <c r="M59" i="14"/>
  <c r="L59" i="14"/>
  <c r="K59" i="14"/>
  <c r="J59" i="14"/>
  <c r="I59" i="14"/>
  <c r="H59" i="14"/>
  <c r="G59" i="14"/>
  <c r="F59" i="14"/>
  <c r="E59" i="14"/>
  <c r="D59" i="14"/>
  <c r="C59" i="14"/>
  <c r="B59" i="14"/>
  <c r="A59" i="14"/>
  <c r="Q58" i="14"/>
  <c r="P58" i="14"/>
  <c r="O58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B58" i="14"/>
  <c r="A58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B57" i="14"/>
  <c r="A57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B56" i="14"/>
  <c r="A56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B55" i="14"/>
  <c r="A55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B54" i="14"/>
  <c r="A54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B53" i="14"/>
  <c r="A53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B52" i="14"/>
  <c r="A52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B51" i="14"/>
  <c r="A51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B50" i="14"/>
  <c r="A50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B49" i="14"/>
  <c r="A49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B48" i="14"/>
  <c r="A48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B47" i="14"/>
  <c r="A47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B46" i="14"/>
  <c r="A46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B45" i="14"/>
  <c r="A45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B44" i="14"/>
  <c r="A44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B43" i="14"/>
  <c r="A43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B42" i="14"/>
  <c r="A42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B41" i="14"/>
  <c r="A41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B40" i="14"/>
  <c r="A40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B39" i="14"/>
  <c r="A39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B38" i="14"/>
  <c r="A38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B37" i="14"/>
  <c r="A37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B36" i="14"/>
  <c r="A36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B35" i="14"/>
  <c r="A35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B34" i="14"/>
  <c r="A34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B33" i="14"/>
  <c r="A33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B32" i="14"/>
  <c r="A32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B31" i="14"/>
  <c r="A31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B30" i="14"/>
  <c r="A30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B29" i="14"/>
  <c r="A29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B28" i="14"/>
  <c r="A28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B27" i="14"/>
  <c r="A27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B26" i="14"/>
  <c r="A26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B25" i="14"/>
  <c r="A25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B24" i="14"/>
  <c r="A24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B23" i="14"/>
  <c r="A23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B22" i="14"/>
  <c r="A22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B21" i="14"/>
  <c r="A21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B20" i="14"/>
  <c r="A20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B19" i="14"/>
  <c r="A19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B18" i="14"/>
  <c r="A18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B17" i="14"/>
  <c r="A17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B16" i="14"/>
  <c r="A16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B15" i="14"/>
  <c r="A15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B14" i="14"/>
  <c r="A14" i="14"/>
  <c r="Q176" i="13"/>
  <c r="P176" i="13"/>
  <c r="O176" i="13"/>
  <c r="N176" i="13"/>
  <c r="M176" i="13"/>
  <c r="L176" i="13"/>
  <c r="K176" i="13"/>
  <c r="J176" i="13"/>
  <c r="I176" i="13"/>
  <c r="H176" i="13"/>
  <c r="G176" i="13"/>
  <c r="F176" i="13"/>
  <c r="E176" i="13"/>
  <c r="D176" i="13"/>
  <c r="C176" i="13"/>
  <c r="B176" i="13"/>
  <c r="A176" i="13"/>
  <c r="Q175" i="13"/>
  <c r="P175" i="13"/>
  <c r="O175" i="13"/>
  <c r="N175" i="13"/>
  <c r="M175" i="13"/>
  <c r="L175" i="13"/>
  <c r="K175" i="13"/>
  <c r="J175" i="13"/>
  <c r="I175" i="13"/>
  <c r="H175" i="13"/>
  <c r="G175" i="13"/>
  <c r="F175" i="13"/>
  <c r="E175" i="13"/>
  <c r="D175" i="13"/>
  <c r="C175" i="13"/>
  <c r="B175" i="13"/>
  <c r="A175" i="13"/>
  <c r="Q174" i="13"/>
  <c r="P174" i="13"/>
  <c r="O174" i="13"/>
  <c r="N174" i="13"/>
  <c r="M174" i="13"/>
  <c r="L174" i="13"/>
  <c r="K174" i="13"/>
  <c r="J174" i="13"/>
  <c r="I174" i="13"/>
  <c r="H174" i="13"/>
  <c r="G174" i="13"/>
  <c r="F174" i="13"/>
  <c r="E174" i="13"/>
  <c r="D174" i="13"/>
  <c r="C174" i="13"/>
  <c r="B174" i="13"/>
  <c r="A174" i="13"/>
  <c r="Q173" i="13"/>
  <c r="P173" i="13"/>
  <c r="O173" i="13"/>
  <c r="N173" i="13"/>
  <c r="M173" i="13"/>
  <c r="L173" i="13"/>
  <c r="K173" i="13"/>
  <c r="J173" i="13"/>
  <c r="I173" i="13"/>
  <c r="H173" i="13"/>
  <c r="G173" i="13"/>
  <c r="F173" i="13"/>
  <c r="E173" i="13"/>
  <c r="D173" i="13"/>
  <c r="C173" i="13"/>
  <c r="B173" i="13"/>
  <c r="A173" i="13"/>
  <c r="Q172" i="13"/>
  <c r="P172" i="13"/>
  <c r="O172" i="13"/>
  <c r="N172" i="13"/>
  <c r="M172" i="13"/>
  <c r="L172" i="13"/>
  <c r="K172" i="13"/>
  <c r="J172" i="13"/>
  <c r="I172" i="13"/>
  <c r="H172" i="13"/>
  <c r="G172" i="13"/>
  <c r="F172" i="13"/>
  <c r="E172" i="13"/>
  <c r="D172" i="13"/>
  <c r="C172" i="13"/>
  <c r="B172" i="13"/>
  <c r="A172" i="13"/>
  <c r="Q171" i="13"/>
  <c r="P171" i="13"/>
  <c r="O171" i="13"/>
  <c r="N171" i="13"/>
  <c r="M171" i="13"/>
  <c r="L171" i="13"/>
  <c r="K171" i="13"/>
  <c r="J171" i="13"/>
  <c r="I171" i="13"/>
  <c r="H171" i="13"/>
  <c r="G171" i="13"/>
  <c r="F171" i="13"/>
  <c r="E171" i="13"/>
  <c r="D171" i="13"/>
  <c r="C171" i="13"/>
  <c r="B171" i="13"/>
  <c r="A171" i="13"/>
  <c r="Q170" i="13"/>
  <c r="P170" i="13"/>
  <c r="O170" i="13"/>
  <c r="N170" i="13"/>
  <c r="M170" i="13"/>
  <c r="L170" i="13"/>
  <c r="K170" i="13"/>
  <c r="J170" i="13"/>
  <c r="I170" i="13"/>
  <c r="H170" i="13"/>
  <c r="G170" i="13"/>
  <c r="F170" i="13"/>
  <c r="E170" i="13"/>
  <c r="D170" i="13"/>
  <c r="C170" i="13"/>
  <c r="B170" i="13"/>
  <c r="A170" i="13"/>
  <c r="Q169" i="13"/>
  <c r="P169" i="13"/>
  <c r="O169" i="13"/>
  <c r="N169" i="13"/>
  <c r="M169" i="13"/>
  <c r="L169" i="13"/>
  <c r="K169" i="13"/>
  <c r="J169" i="13"/>
  <c r="I169" i="13"/>
  <c r="H169" i="13"/>
  <c r="G169" i="13"/>
  <c r="F169" i="13"/>
  <c r="E169" i="13"/>
  <c r="D169" i="13"/>
  <c r="C169" i="13"/>
  <c r="B169" i="13"/>
  <c r="A169" i="13"/>
  <c r="Q168" i="13"/>
  <c r="P168" i="13"/>
  <c r="O168" i="13"/>
  <c r="N168" i="13"/>
  <c r="M168" i="13"/>
  <c r="L168" i="13"/>
  <c r="K168" i="13"/>
  <c r="J168" i="13"/>
  <c r="I168" i="13"/>
  <c r="H168" i="13"/>
  <c r="G168" i="13"/>
  <c r="F168" i="13"/>
  <c r="E168" i="13"/>
  <c r="D168" i="13"/>
  <c r="C168" i="13"/>
  <c r="B168" i="13"/>
  <c r="A168" i="13"/>
  <c r="Q167" i="13"/>
  <c r="P167" i="13"/>
  <c r="O167" i="13"/>
  <c r="N167" i="13"/>
  <c r="M167" i="13"/>
  <c r="L167" i="13"/>
  <c r="K167" i="13"/>
  <c r="J167" i="13"/>
  <c r="I167" i="13"/>
  <c r="H167" i="13"/>
  <c r="G167" i="13"/>
  <c r="F167" i="13"/>
  <c r="E167" i="13"/>
  <c r="D167" i="13"/>
  <c r="C167" i="13"/>
  <c r="B167" i="13"/>
  <c r="A167" i="13"/>
  <c r="Q166" i="13"/>
  <c r="P166" i="13"/>
  <c r="O166" i="13"/>
  <c r="N166" i="13"/>
  <c r="M166" i="13"/>
  <c r="L166" i="13"/>
  <c r="K166" i="13"/>
  <c r="J166" i="13"/>
  <c r="I166" i="13"/>
  <c r="H166" i="13"/>
  <c r="G166" i="13"/>
  <c r="F166" i="13"/>
  <c r="E166" i="13"/>
  <c r="D166" i="13"/>
  <c r="C166" i="13"/>
  <c r="B166" i="13"/>
  <c r="A166" i="13"/>
  <c r="Q165" i="13"/>
  <c r="P165" i="13"/>
  <c r="O165" i="13"/>
  <c r="N165" i="13"/>
  <c r="M165" i="13"/>
  <c r="L165" i="13"/>
  <c r="K165" i="13"/>
  <c r="J165" i="13"/>
  <c r="I165" i="13"/>
  <c r="H165" i="13"/>
  <c r="G165" i="13"/>
  <c r="F165" i="13"/>
  <c r="E165" i="13"/>
  <c r="D165" i="13"/>
  <c r="C165" i="13"/>
  <c r="B165" i="13"/>
  <c r="A165" i="13"/>
  <c r="Q164" i="13"/>
  <c r="P164" i="13"/>
  <c r="O164" i="13"/>
  <c r="N164" i="13"/>
  <c r="M164" i="13"/>
  <c r="L164" i="13"/>
  <c r="K164" i="13"/>
  <c r="J164" i="13"/>
  <c r="I164" i="13"/>
  <c r="H164" i="13"/>
  <c r="G164" i="13"/>
  <c r="F164" i="13"/>
  <c r="E164" i="13"/>
  <c r="D164" i="13"/>
  <c r="C164" i="13"/>
  <c r="B164" i="13"/>
  <c r="A164" i="13"/>
  <c r="Q163" i="13"/>
  <c r="P163" i="13"/>
  <c r="O163" i="13"/>
  <c r="N163" i="13"/>
  <c r="M163" i="13"/>
  <c r="L163" i="13"/>
  <c r="K163" i="13"/>
  <c r="J163" i="13"/>
  <c r="I163" i="13"/>
  <c r="H163" i="13"/>
  <c r="G163" i="13"/>
  <c r="F163" i="13"/>
  <c r="E163" i="13"/>
  <c r="D163" i="13"/>
  <c r="C163" i="13"/>
  <c r="B163" i="13"/>
  <c r="A163" i="13"/>
  <c r="Q162" i="13"/>
  <c r="P162" i="13"/>
  <c r="O162" i="13"/>
  <c r="N162" i="13"/>
  <c r="M162" i="13"/>
  <c r="L162" i="13"/>
  <c r="K162" i="13"/>
  <c r="J162" i="13"/>
  <c r="I162" i="13"/>
  <c r="H162" i="13"/>
  <c r="G162" i="13"/>
  <c r="F162" i="13"/>
  <c r="E162" i="13"/>
  <c r="D162" i="13"/>
  <c r="C162" i="13"/>
  <c r="B162" i="13"/>
  <c r="A162" i="13"/>
  <c r="Q161" i="13"/>
  <c r="P161" i="13"/>
  <c r="O161" i="13"/>
  <c r="N161" i="13"/>
  <c r="M161" i="13"/>
  <c r="L161" i="13"/>
  <c r="K161" i="13"/>
  <c r="J161" i="13"/>
  <c r="I161" i="13"/>
  <c r="H161" i="13"/>
  <c r="G161" i="13"/>
  <c r="F161" i="13"/>
  <c r="E161" i="13"/>
  <c r="D161" i="13"/>
  <c r="C161" i="13"/>
  <c r="B161" i="13"/>
  <c r="A161" i="13"/>
  <c r="Q160" i="13"/>
  <c r="P160" i="13"/>
  <c r="O160" i="13"/>
  <c r="N160" i="13"/>
  <c r="M160" i="13"/>
  <c r="L160" i="13"/>
  <c r="K160" i="13"/>
  <c r="J160" i="13"/>
  <c r="I160" i="13"/>
  <c r="H160" i="13"/>
  <c r="G160" i="13"/>
  <c r="F160" i="13"/>
  <c r="E160" i="13"/>
  <c r="D160" i="13"/>
  <c r="C160" i="13"/>
  <c r="B160" i="13"/>
  <c r="A160" i="13"/>
  <c r="Q159" i="13"/>
  <c r="P159" i="13"/>
  <c r="O159" i="13"/>
  <c r="N159" i="13"/>
  <c r="M159" i="13"/>
  <c r="L159" i="13"/>
  <c r="K159" i="13"/>
  <c r="J159" i="13"/>
  <c r="I159" i="13"/>
  <c r="H159" i="13"/>
  <c r="G159" i="13"/>
  <c r="F159" i="13"/>
  <c r="E159" i="13"/>
  <c r="D159" i="13"/>
  <c r="C159" i="13"/>
  <c r="B159" i="13"/>
  <c r="A159" i="13"/>
  <c r="Q158" i="13"/>
  <c r="P158" i="13"/>
  <c r="O158" i="13"/>
  <c r="N158" i="13"/>
  <c r="M158" i="13"/>
  <c r="L158" i="13"/>
  <c r="K158" i="13"/>
  <c r="J158" i="13"/>
  <c r="I158" i="13"/>
  <c r="H158" i="13"/>
  <c r="G158" i="13"/>
  <c r="F158" i="13"/>
  <c r="E158" i="13"/>
  <c r="D158" i="13"/>
  <c r="C158" i="13"/>
  <c r="B158" i="13"/>
  <c r="A158" i="13"/>
  <c r="Q157" i="13"/>
  <c r="P157" i="13"/>
  <c r="O157" i="13"/>
  <c r="N157" i="13"/>
  <c r="M157" i="13"/>
  <c r="L157" i="13"/>
  <c r="K157" i="13"/>
  <c r="J157" i="13"/>
  <c r="I157" i="13"/>
  <c r="H157" i="13"/>
  <c r="G157" i="13"/>
  <c r="F157" i="13"/>
  <c r="E157" i="13"/>
  <c r="D157" i="13"/>
  <c r="C157" i="13"/>
  <c r="B157" i="13"/>
  <c r="A157" i="13"/>
  <c r="Q156" i="13"/>
  <c r="P156" i="13"/>
  <c r="O156" i="13"/>
  <c r="N156" i="13"/>
  <c r="M156" i="13"/>
  <c r="L156" i="13"/>
  <c r="K156" i="13"/>
  <c r="J156" i="13"/>
  <c r="I156" i="13"/>
  <c r="H156" i="13"/>
  <c r="G156" i="13"/>
  <c r="F156" i="13"/>
  <c r="E156" i="13"/>
  <c r="D156" i="13"/>
  <c r="C156" i="13"/>
  <c r="B156" i="13"/>
  <c r="A156" i="13"/>
  <c r="Q155" i="13"/>
  <c r="P155" i="13"/>
  <c r="O155" i="13"/>
  <c r="N155" i="13"/>
  <c r="M155" i="13"/>
  <c r="L155" i="13"/>
  <c r="K155" i="13"/>
  <c r="J155" i="13"/>
  <c r="I155" i="13"/>
  <c r="H155" i="13"/>
  <c r="G155" i="13"/>
  <c r="F155" i="13"/>
  <c r="E155" i="13"/>
  <c r="D155" i="13"/>
  <c r="C155" i="13"/>
  <c r="B155" i="13"/>
  <c r="A155" i="13"/>
  <c r="Q154" i="13"/>
  <c r="P154" i="13"/>
  <c r="O154" i="13"/>
  <c r="N154" i="13"/>
  <c r="M154" i="13"/>
  <c r="L154" i="13"/>
  <c r="K154" i="13"/>
  <c r="J154" i="13"/>
  <c r="I154" i="13"/>
  <c r="H154" i="13"/>
  <c r="G154" i="13"/>
  <c r="F154" i="13"/>
  <c r="E154" i="13"/>
  <c r="D154" i="13"/>
  <c r="C154" i="13"/>
  <c r="B154" i="13"/>
  <c r="A154" i="13"/>
  <c r="Q153" i="13"/>
  <c r="P153" i="13"/>
  <c r="O153" i="13"/>
  <c r="N153" i="13"/>
  <c r="M153" i="13"/>
  <c r="L153" i="13"/>
  <c r="K153" i="13"/>
  <c r="J153" i="13"/>
  <c r="I153" i="13"/>
  <c r="H153" i="13"/>
  <c r="G153" i="13"/>
  <c r="F153" i="13"/>
  <c r="E153" i="13"/>
  <c r="D153" i="13"/>
  <c r="C153" i="13"/>
  <c r="B153" i="13"/>
  <c r="A153" i="13"/>
  <c r="P152" i="13"/>
  <c r="O152" i="13"/>
  <c r="N152" i="13"/>
  <c r="M152" i="13"/>
  <c r="L152" i="13"/>
  <c r="K152" i="13"/>
  <c r="J152" i="13"/>
  <c r="I152" i="13"/>
  <c r="H152" i="13"/>
  <c r="G152" i="13"/>
  <c r="F152" i="13"/>
  <c r="E152" i="13"/>
  <c r="D152" i="13"/>
  <c r="C152" i="13"/>
  <c r="B152" i="13"/>
  <c r="A152" i="13"/>
  <c r="Q151" i="13"/>
  <c r="P151" i="13"/>
  <c r="O151" i="13"/>
  <c r="N151" i="13"/>
  <c r="M151" i="13"/>
  <c r="L151" i="13"/>
  <c r="K151" i="13"/>
  <c r="J151" i="13"/>
  <c r="I151" i="13"/>
  <c r="H151" i="13"/>
  <c r="G151" i="13"/>
  <c r="F151" i="13"/>
  <c r="E151" i="13"/>
  <c r="D151" i="13"/>
  <c r="C151" i="13"/>
  <c r="B151" i="13"/>
  <c r="A151" i="13"/>
  <c r="Q150" i="13"/>
  <c r="P150" i="13"/>
  <c r="O150" i="13"/>
  <c r="N150" i="13"/>
  <c r="M150" i="13"/>
  <c r="L150" i="13"/>
  <c r="K150" i="13"/>
  <c r="J150" i="13"/>
  <c r="I150" i="13"/>
  <c r="H150" i="13"/>
  <c r="G150" i="13"/>
  <c r="F150" i="13"/>
  <c r="E150" i="13"/>
  <c r="D150" i="13"/>
  <c r="C150" i="13"/>
  <c r="B150" i="13"/>
  <c r="A150" i="13"/>
  <c r="Q149" i="13"/>
  <c r="P149" i="13"/>
  <c r="O149" i="13"/>
  <c r="N149" i="13"/>
  <c r="M149" i="13"/>
  <c r="L149" i="13"/>
  <c r="K149" i="13"/>
  <c r="J149" i="13"/>
  <c r="I149" i="13"/>
  <c r="H149" i="13"/>
  <c r="G149" i="13"/>
  <c r="F149" i="13"/>
  <c r="E149" i="13"/>
  <c r="D149" i="13"/>
  <c r="C149" i="13"/>
  <c r="B149" i="13"/>
  <c r="A149" i="13"/>
  <c r="Q148" i="13"/>
  <c r="P148" i="13"/>
  <c r="O148" i="13"/>
  <c r="N148" i="13"/>
  <c r="M148" i="13"/>
  <c r="L148" i="13"/>
  <c r="K148" i="13"/>
  <c r="J148" i="13"/>
  <c r="I148" i="13"/>
  <c r="H148" i="13"/>
  <c r="G148" i="13"/>
  <c r="F148" i="13"/>
  <c r="E148" i="13"/>
  <c r="D148" i="13"/>
  <c r="C148" i="13"/>
  <c r="B148" i="13"/>
  <c r="A148" i="13"/>
  <c r="Q147" i="13"/>
  <c r="P147" i="13"/>
  <c r="O147" i="13"/>
  <c r="N147" i="13"/>
  <c r="M147" i="13"/>
  <c r="L147" i="13"/>
  <c r="K147" i="13"/>
  <c r="J147" i="13"/>
  <c r="I147" i="13"/>
  <c r="H147" i="13"/>
  <c r="G147" i="13"/>
  <c r="F147" i="13"/>
  <c r="E147" i="13"/>
  <c r="D147" i="13"/>
  <c r="C147" i="13"/>
  <c r="B147" i="13"/>
  <c r="A147" i="13"/>
  <c r="Q146" i="13"/>
  <c r="P146" i="13"/>
  <c r="O146" i="13"/>
  <c r="N146" i="13"/>
  <c r="M146" i="13"/>
  <c r="L146" i="13"/>
  <c r="K146" i="13"/>
  <c r="J146" i="13"/>
  <c r="I146" i="13"/>
  <c r="H146" i="13"/>
  <c r="G146" i="13"/>
  <c r="F146" i="13"/>
  <c r="E146" i="13"/>
  <c r="D146" i="13"/>
  <c r="C146" i="13"/>
  <c r="B146" i="13"/>
  <c r="A146" i="13"/>
  <c r="Q145" i="13"/>
  <c r="P145" i="13"/>
  <c r="O145" i="13"/>
  <c r="N145" i="13"/>
  <c r="M145" i="13"/>
  <c r="L145" i="13"/>
  <c r="K145" i="13"/>
  <c r="J145" i="13"/>
  <c r="I145" i="13"/>
  <c r="H145" i="13"/>
  <c r="G145" i="13"/>
  <c r="F145" i="13"/>
  <c r="E145" i="13"/>
  <c r="D145" i="13"/>
  <c r="C145" i="13"/>
  <c r="B145" i="13"/>
  <c r="A145" i="13"/>
  <c r="Q144" i="13"/>
  <c r="P144" i="13"/>
  <c r="O144" i="13"/>
  <c r="N144" i="13"/>
  <c r="M144" i="13"/>
  <c r="L144" i="13"/>
  <c r="K144" i="13"/>
  <c r="J144" i="13"/>
  <c r="I144" i="13"/>
  <c r="H144" i="13"/>
  <c r="G144" i="13"/>
  <c r="F144" i="13"/>
  <c r="E144" i="13"/>
  <c r="D144" i="13"/>
  <c r="C144" i="13"/>
  <c r="B144" i="13"/>
  <c r="A144" i="13"/>
  <c r="Q143" i="13"/>
  <c r="P143" i="13"/>
  <c r="O143" i="13"/>
  <c r="N143" i="13"/>
  <c r="M143" i="13"/>
  <c r="L143" i="13"/>
  <c r="K143" i="13"/>
  <c r="J143" i="13"/>
  <c r="I143" i="13"/>
  <c r="H143" i="13"/>
  <c r="G143" i="13"/>
  <c r="F143" i="13"/>
  <c r="E143" i="13"/>
  <c r="D143" i="13"/>
  <c r="C143" i="13"/>
  <c r="B143" i="13"/>
  <c r="A143" i="13"/>
  <c r="Q142" i="13"/>
  <c r="P142" i="13"/>
  <c r="O142" i="13"/>
  <c r="N142" i="13"/>
  <c r="M142" i="13"/>
  <c r="L142" i="13"/>
  <c r="K142" i="13"/>
  <c r="J142" i="13"/>
  <c r="I142" i="13"/>
  <c r="H142" i="13"/>
  <c r="G142" i="13"/>
  <c r="F142" i="13"/>
  <c r="E142" i="13"/>
  <c r="D142" i="13"/>
  <c r="C142" i="13"/>
  <c r="B142" i="13"/>
  <c r="A142" i="13"/>
  <c r="Q141" i="13"/>
  <c r="P141" i="13"/>
  <c r="O141" i="13"/>
  <c r="N141" i="13"/>
  <c r="M141" i="13"/>
  <c r="L141" i="13"/>
  <c r="K141" i="13"/>
  <c r="J141" i="13"/>
  <c r="I141" i="13"/>
  <c r="H141" i="13"/>
  <c r="G141" i="13"/>
  <c r="F141" i="13"/>
  <c r="E141" i="13"/>
  <c r="D141" i="13"/>
  <c r="C141" i="13"/>
  <c r="B141" i="13"/>
  <c r="A141" i="13"/>
  <c r="Q140" i="13"/>
  <c r="P140" i="13"/>
  <c r="O140" i="13"/>
  <c r="N140" i="13"/>
  <c r="M140" i="13"/>
  <c r="L140" i="13"/>
  <c r="K140" i="13"/>
  <c r="J140" i="13"/>
  <c r="I140" i="13"/>
  <c r="H140" i="13"/>
  <c r="G140" i="13"/>
  <c r="F140" i="13"/>
  <c r="E140" i="13"/>
  <c r="D140" i="13"/>
  <c r="C140" i="13"/>
  <c r="B140" i="13"/>
  <c r="A140" i="13"/>
  <c r="Q139" i="13"/>
  <c r="P139" i="13"/>
  <c r="O139" i="13"/>
  <c r="N139" i="13"/>
  <c r="M139" i="13"/>
  <c r="L139" i="13"/>
  <c r="K139" i="13"/>
  <c r="J139" i="13"/>
  <c r="I139" i="13"/>
  <c r="H139" i="13"/>
  <c r="G139" i="13"/>
  <c r="F139" i="13"/>
  <c r="E139" i="13"/>
  <c r="D139" i="13"/>
  <c r="C139" i="13"/>
  <c r="B139" i="13"/>
  <c r="A139" i="13"/>
  <c r="Q138" i="13"/>
  <c r="P138" i="13"/>
  <c r="O138" i="13"/>
  <c r="N138" i="13"/>
  <c r="M138" i="13"/>
  <c r="L138" i="13"/>
  <c r="K138" i="13"/>
  <c r="J138" i="13"/>
  <c r="I138" i="13"/>
  <c r="H138" i="13"/>
  <c r="G138" i="13"/>
  <c r="F138" i="13"/>
  <c r="E138" i="13"/>
  <c r="D138" i="13"/>
  <c r="C138" i="13"/>
  <c r="B138" i="13"/>
  <c r="A138" i="13"/>
  <c r="Q137" i="13"/>
  <c r="P137" i="13"/>
  <c r="O137" i="13"/>
  <c r="N137" i="13"/>
  <c r="M137" i="13"/>
  <c r="L137" i="13"/>
  <c r="K137" i="13"/>
  <c r="J137" i="13"/>
  <c r="I137" i="13"/>
  <c r="H137" i="13"/>
  <c r="G137" i="13"/>
  <c r="F137" i="13"/>
  <c r="E137" i="13"/>
  <c r="D137" i="13"/>
  <c r="C137" i="13"/>
  <c r="B137" i="13"/>
  <c r="A137" i="13"/>
  <c r="Q136" i="13"/>
  <c r="P136" i="13"/>
  <c r="O136" i="13"/>
  <c r="N136" i="13"/>
  <c r="M136" i="13"/>
  <c r="L136" i="13"/>
  <c r="K136" i="13"/>
  <c r="J136" i="13"/>
  <c r="I136" i="13"/>
  <c r="H136" i="13"/>
  <c r="G136" i="13"/>
  <c r="F136" i="13"/>
  <c r="E136" i="13"/>
  <c r="D136" i="13"/>
  <c r="C136" i="13"/>
  <c r="B136" i="13"/>
  <c r="A136" i="13"/>
  <c r="Q135" i="13"/>
  <c r="P135" i="13"/>
  <c r="O135" i="13"/>
  <c r="N135" i="13"/>
  <c r="M135" i="13"/>
  <c r="L135" i="13"/>
  <c r="K135" i="13"/>
  <c r="J135" i="13"/>
  <c r="I135" i="13"/>
  <c r="H135" i="13"/>
  <c r="G135" i="13"/>
  <c r="F135" i="13"/>
  <c r="E135" i="13"/>
  <c r="D135" i="13"/>
  <c r="C135" i="13"/>
  <c r="B135" i="13"/>
  <c r="A135" i="13"/>
  <c r="Q134" i="13"/>
  <c r="P134" i="13"/>
  <c r="O134" i="13"/>
  <c r="N134" i="13"/>
  <c r="M134" i="13"/>
  <c r="L134" i="13"/>
  <c r="K134" i="13"/>
  <c r="J134" i="13"/>
  <c r="I134" i="13"/>
  <c r="H134" i="13"/>
  <c r="G134" i="13"/>
  <c r="F134" i="13"/>
  <c r="E134" i="13"/>
  <c r="D134" i="13"/>
  <c r="C134" i="13"/>
  <c r="B134" i="13"/>
  <c r="A134" i="13"/>
  <c r="Q133" i="13"/>
  <c r="P133" i="13"/>
  <c r="O133" i="13"/>
  <c r="N133" i="13"/>
  <c r="M133" i="13"/>
  <c r="L133" i="13"/>
  <c r="K133" i="13"/>
  <c r="J133" i="13"/>
  <c r="I133" i="13"/>
  <c r="H133" i="13"/>
  <c r="G133" i="13"/>
  <c r="F133" i="13"/>
  <c r="E133" i="13"/>
  <c r="D133" i="13"/>
  <c r="C133" i="13"/>
  <c r="B133" i="13"/>
  <c r="A133" i="13"/>
  <c r="Q132" i="13"/>
  <c r="P132" i="13"/>
  <c r="O132" i="13"/>
  <c r="N132" i="13"/>
  <c r="M132" i="13"/>
  <c r="L132" i="13"/>
  <c r="K132" i="13"/>
  <c r="J132" i="13"/>
  <c r="I132" i="13"/>
  <c r="H132" i="13"/>
  <c r="G132" i="13"/>
  <c r="F132" i="13"/>
  <c r="E132" i="13"/>
  <c r="D132" i="13"/>
  <c r="C132" i="13"/>
  <c r="B132" i="13"/>
  <c r="A132" i="13"/>
  <c r="Q131" i="13"/>
  <c r="P131" i="13"/>
  <c r="O131" i="13"/>
  <c r="N131" i="13"/>
  <c r="M131" i="13"/>
  <c r="L131" i="13"/>
  <c r="K131" i="13"/>
  <c r="J131" i="13"/>
  <c r="I131" i="13"/>
  <c r="H131" i="13"/>
  <c r="G131" i="13"/>
  <c r="F131" i="13"/>
  <c r="E131" i="13"/>
  <c r="D131" i="13"/>
  <c r="C131" i="13"/>
  <c r="B131" i="13"/>
  <c r="A131" i="13"/>
  <c r="Q130" i="13"/>
  <c r="P130" i="13"/>
  <c r="O130" i="13"/>
  <c r="N130" i="13"/>
  <c r="M130" i="13"/>
  <c r="L130" i="13"/>
  <c r="K130" i="13"/>
  <c r="J130" i="13"/>
  <c r="I130" i="13"/>
  <c r="H130" i="13"/>
  <c r="G130" i="13"/>
  <c r="F130" i="13"/>
  <c r="E130" i="13"/>
  <c r="D130" i="13"/>
  <c r="C130" i="13"/>
  <c r="B130" i="13"/>
  <c r="A130" i="13"/>
  <c r="Q129" i="13"/>
  <c r="P129" i="13"/>
  <c r="O129" i="13"/>
  <c r="N129" i="13"/>
  <c r="M129" i="13"/>
  <c r="L129" i="13"/>
  <c r="K129" i="13"/>
  <c r="J129" i="13"/>
  <c r="I129" i="13"/>
  <c r="H129" i="13"/>
  <c r="G129" i="13"/>
  <c r="F129" i="13"/>
  <c r="E129" i="13"/>
  <c r="D129" i="13"/>
  <c r="C129" i="13"/>
  <c r="B129" i="13"/>
  <c r="A129" i="13"/>
  <c r="Q128" i="13"/>
  <c r="P128" i="13"/>
  <c r="O128" i="13"/>
  <c r="N128" i="13"/>
  <c r="M128" i="13"/>
  <c r="L128" i="13"/>
  <c r="K128" i="13"/>
  <c r="J128" i="13"/>
  <c r="I128" i="13"/>
  <c r="H128" i="13"/>
  <c r="G128" i="13"/>
  <c r="F128" i="13"/>
  <c r="E128" i="13"/>
  <c r="D128" i="13"/>
  <c r="C128" i="13"/>
  <c r="B128" i="13"/>
  <c r="A128" i="13"/>
  <c r="Q127" i="13"/>
  <c r="P127" i="13"/>
  <c r="O127" i="13"/>
  <c r="N127" i="13"/>
  <c r="M127" i="13"/>
  <c r="L127" i="13"/>
  <c r="K127" i="13"/>
  <c r="J127" i="13"/>
  <c r="I127" i="13"/>
  <c r="H127" i="13"/>
  <c r="G127" i="13"/>
  <c r="F127" i="13"/>
  <c r="E127" i="13"/>
  <c r="D127" i="13"/>
  <c r="C127" i="13"/>
  <c r="B127" i="13"/>
  <c r="A127" i="13"/>
  <c r="Q126" i="13"/>
  <c r="P126" i="13"/>
  <c r="O126" i="13"/>
  <c r="N126" i="13"/>
  <c r="M126" i="13"/>
  <c r="L126" i="13"/>
  <c r="K126" i="13"/>
  <c r="J126" i="13"/>
  <c r="I126" i="13"/>
  <c r="H126" i="13"/>
  <c r="G126" i="13"/>
  <c r="F126" i="13"/>
  <c r="E126" i="13"/>
  <c r="D126" i="13"/>
  <c r="C126" i="13"/>
  <c r="B126" i="13"/>
  <c r="A126" i="13"/>
  <c r="Q125" i="13"/>
  <c r="P125" i="13"/>
  <c r="O125" i="13"/>
  <c r="N125" i="13"/>
  <c r="M125" i="13"/>
  <c r="L125" i="13"/>
  <c r="K125" i="13"/>
  <c r="J125" i="13"/>
  <c r="I125" i="13"/>
  <c r="H125" i="13"/>
  <c r="G125" i="13"/>
  <c r="F125" i="13"/>
  <c r="E125" i="13"/>
  <c r="D125" i="13"/>
  <c r="C125" i="13"/>
  <c r="B125" i="13"/>
  <c r="A125" i="13"/>
  <c r="Q124" i="13"/>
  <c r="P124" i="13"/>
  <c r="O124" i="13"/>
  <c r="N124" i="13"/>
  <c r="M124" i="13"/>
  <c r="L124" i="13"/>
  <c r="K124" i="13"/>
  <c r="J124" i="13"/>
  <c r="I124" i="13"/>
  <c r="H124" i="13"/>
  <c r="G124" i="13"/>
  <c r="F124" i="13"/>
  <c r="E124" i="13"/>
  <c r="D124" i="13"/>
  <c r="C124" i="13"/>
  <c r="B124" i="13"/>
  <c r="A124" i="13"/>
  <c r="Q123" i="13"/>
  <c r="P123" i="13"/>
  <c r="O123" i="13"/>
  <c r="N123" i="13"/>
  <c r="M123" i="13"/>
  <c r="L123" i="13"/>
  <c r="K123" i="13"/>
  <c r="J123" i="13"/>
  <c r="I123" i="13"/>
  <c r="H123" i="13"/>
  <c r="G123" i="13"/>
  <c r="F123" i="13"/>
  <c r="E123" i="13"/>
  <c r="D123" i="13"/>
  <c r="C123" i="13"/>
  <c r="B123" i="13"/>
  <c r="A123" i="13"/>
  <c r="Q122" i="13"/>
  <c r="P122" i="13"/>
  <c r="O122" i="13"/>
  <c r="N122" i="13"/>
  <c r="M122" i="13"/>
  <c r="L122" i="13"/>
  <c r="K122" i="13"/>
  <c r="J122" i="13"/>
  <c r="I122" i="13"/>
  <c r="H122" i="13"/>
  <c r="G122" i="13"/>
  <c r="F122" i="13"/>
  <c r="E122" i="13"/>
  <c r="D122" i="13"/>
  <c r="C122" i="13"/>
  <c r="B122" i="13"/>
  <c r="A122" i="13"/>
  <c r="Q121" i="13"/>
  <c r="P121" i="13"/>
  <c r="O121" i="13"/>
  <c r="N121" i="13"/>
  <c r="M121" i="13"/>
  <c r="L121" i="13"/>
  <c r="K121" i="13"/>
  <c r="J121" i="13"/>
  <c r="I121" i="13"/>
  <c r="H121" i="13"/>
  <c r="G121" i="13"/>
  <c r="F121" i="13"/>
  <c r="E121" i="13"/>
  <c r="D121" i="13"/>
  <c r="C121" i="13"/>
  <c r="B121" i="13"/>
  <c r="A121" i="13"/>
  <c r="Q120" i="13"/>
  <c r="P120" i="13"/>
  <c r="O120" i="13"/>
  <c r="N120" i="13"/>
  <c r="M120" i="13"/>
  <c r="L120" i="13"/>
  <c r="K120" i="13"/>
  <c r="J120" i="13"/>
  <c r="I120" i="13"/>
  <c r="H120" i="13"/>
  <c r="G120" i="13"/>
  <c r="F120" i="13"/>
  <c r="E120" i="13"/>
  <c r="D120" i="13"/>
  <c r="C120" i="13"/>
  <c r="B120" i="13"/>
  <c r="A120" i="13"/>
  <c r="Q119" i="13"/>
  <c r="P119" i="13"/>
  <c r="O119" i="13"/>
  <c r="N119" i="13"/>
  <c r="M119" i="13"/>
  <c r="L119" i="13"/>
  <c r="K119" i="13"/>
  <c r="J119" i="13"/>
  <c r="I119" i="13"/>
  <c r="H119" i="13"/>
  <c r="G119" i="13"/>
  <c r="F119" i="13"/>
  <c r="E119" i="13"/>
  <c r="D119" i="13"/>
  <c r="C119" i="13"/>
  <c r="B119" i="13"/>
  <c r="A119" i="13"/>
  <c r="Q118" i="13"/>
  <c r="P118" i="13"/>
  <c r="O118" i="13"/>
  <c r="N118" i="13"/>
  <c r="M118" i="13"/>
  <c r="L118" i="13"/>
  <c r="K118" i="13"/>
  <c r="J118" i="13"/>
  <c r="I118" i="13"/>
  <c r="H118" i="13"/>
  <c r="G118" i="13"/>
  <c r="F118" i="13"/>
  <c r="E118" i="13"/>
  <c r="D118" i="13"/>
  <c r="C118" i="13"/>
  <c r="B118" i="13"/>
  <c r="A118" i="13"/>
  <c r="Q117" i="13"/>
  <c r="P117" i="13"/>
  <c r="O117" i="13"/>
  <c r="N117" i="13"/>
  <c r="M117" i="13"/>
  <c r="L117" i="13"/>
  <c r="K117" i="13"/>
  <c r="J117" i="13"/>
  <c r="I117" i="13"/>
  <c r="H117" i="13"/>
  <c r="G117" i="13"/>
  <c r="F117" i="13"/>
  <c r="E117" i="13"/>
  <c r="D117" i="13"/>
  <c r="C117" i="13"/>
  <c r="B117" i="13"/>
  <c r="A117" i="13"/>
  <c r="Q116" i="13"/>
  <c r="P116" i="13"/>
  <c r="O116" i="13"/>
  <c r="N116" i="13"/>
  <c r="M116" i="13"/>
  <c r="L116" i="13"/>
  <c r="K116" i="13"/>
  <c r="J116" i="13"/>
  <c r="I116" i="13"/>
  <c r="H116" i="13"/>
  <c r="G116" i="13"/>
  <c r="F116" i="13"/>
  <c r="E116" i="13"/>
  <c r="D116" i="13"/>
  <c r="C116" i="13"/>
  <c r="B116" i="13"/>
  <c r="A116" i="13"/>
  <c r="Q115" i="13"/>
  <c r="P115" i="13"/>
  <c r="O115" i="13"/>
  <c r="N115" i="13"/>
  <c r="M115" i="13"/>
  <c r="L115" i="13"/>
  <c r="K115" i="13"/>
  <c r="J115" i="13"/>
  <c r="I115" i="13"/>
  <c r="H115" i="13"/>
  <c r="G115" i="13"/>
  <c r="F115" i="13"/>
  <c r="E115" i="13"/>
  <c r="D115" i="13"/>
  <c r="C115" i="13"/>
  <c r="B115" i="13"/>
  <c r="A115" i="13"/>
  <c r="Q114" i="13"/>
  <c r="P114" i="13"/>
  <c r="O114" i="13"/>
  <c r="N114" i="13"/>
  <c r="M114" i="13"/>
  <c r="L114" i="13"/>
  <c r="K114" i="13"/>
  <c r="J114" i="13"/>
  <c r="I114" i="13"/>
  <c r="H114" i="13"/>
  <c r="G114" i="13"/>
  <c r="F114" i="13"/>
  <c r="E114" i="13"/>
  <c r="D114" i="13"/>
  <c r="C114" i="13"/>
  <c r="B114" i="13"/>
  <c r="A114" i="13"/>
  <c r="Q113" i="13"/>
  <c r="P113" i="13"/>
  <c r="O113" i="13"/>
  <c r="N113" i="13"/>
  <c r="M113" i="13"/>
  <c r="L113" i="13"/>
  <c r="K113" i="13"/>
  <c r="J113" i="13"/>
  <c r="I113" i="13"/>
  <c r="H113" i="13"/>
  <c r="G113" i="13"/>
  <c r="F113" i="13"/>
  <c r="E113" i="13"/>
  <c r="D113" i="13"/>
  <c r="C113" i="13"/>
  <c r="B113" i="13"/>
  <c r="A113" i="13"/>
  <c r="Q112" i="13"/>
  <c r="P112" i="13"/>
  <c r="O112" i="13"/>
  <c r="N112" i="13"/>
  <c r="M112" i="13"/>
  <c r="L112" i="13"/>
  <c r="K112" i="13"/>
  <c r="J112" i="13"/>
  <c r="I112" i="13"/>
  <c r="H112" i="13"/>
  <c r="G112" i="13"/>
  <c r="F112" i="13"/>
  <c r="E112" i="13"/>
  <c r="D112" i="13"/>
  <c r="C112" i="13"/>
  <c r="B112" i="13"/>
  <c r="A112" i="13"/>
  <c r="Q111" i="13"/>
  <c r="P111" i="13"/>
  <c r="O111" i="13"/>
  <c r="N111" i="13"/>
  <c r="M111" i="13"/>
  <c r="L111" i="13"/>
  <c r="K111" i="13"/>
  <c r="J111" i="13"/>
  <c r="I111" i="13"/>
  <c r="H111" i="13"/>
  <c r="G111" i="13"/>
  <c r="F111" i="13"/>
  <c r="E111" i="13"/>
  <c r="D111" i="13"/>
  <c r="C111" i="13"/>
  <c r="B111" i="13"/>
  <c r="A111" i="13"/>
  <c r="Q110" i="13"/>
  <c r="P110" i="13"/>
  <c r="O110" i="13"/>
  <c r="N110" i="13"/>
  <c r="M110" i="13"/>
  <c r="L110" i="13"/>
  <c r="K110" i="13"/>
  <c r="J110" i="13"/>
  <c r="I110" i="13"/>
  <c r="H110" i="13"/>
  <c r="G110" i="13"/>
  <c r="F110" i="13"/>
  <c r="E110" i="13"/>
  <c r="D110" i="13"/>
  <c r="C110" i="13"/>
  <c r="B110" i="13"/>
  <c r="A110" i="13"/>
  <c r="Q109" i="13"/>
  <c r="P109" i="13"/>
  <c r="O109" i="13"/>
  <c r="N109" i="13"/>
  <c r="M109" i="13"/>
  <c r="L109" i="13"/>
  <c r="K109" i="13"/>
  <c r="J109" i="13"/>
  <c r="I109" i="13"/>
  <c r="H109" i="13"/>
  <c r="G109" i="13"/>
  <c r="F109" i="13"/>
  <c r="E109" i="13"/>
  <c r="D109" i="13"/>
  <c r="C109" i="13"/>
  <c r="B109" i="13"/>
  <c r="A109" i="13"/>
  <c r="Q108" i="13"/>
  <c r="P108" i="13"/>
  <c r="O108" i="13"/>
  <c r="N108" i="13"/>
  <c r="M108" i="13"/>
  <c r="L108" i="13"/>
  <c r="K108" i="13"/>
  <c r="J108" i="13"/>
  <c r="I108" i="13"/>
  <c r="H108" i="13"/>
  <c r="G108" i="13"/>
  <c r="F108" i="13"/>
  <c r="E108" i="13"/>
  <c r="D108" i="13"/>
  <c r="C108" i="13"/>
  <c r="B108" i="13"/>
  <c r="A108" i="13"/>
  <c r="Q107" i="13"/>
  <c r="P107" i="13"/>
  <c r="O107" i="13"/>
  <c r="N107" i="13"/>
  <c r="M107" i="13"/>
  <c r="L107" i="13"/>
  <c r="K107" i="13"/>
  <c r="J107" i="13"/>
  <c r="I107" i="13"/>
  <c r="H107" i="13"/>
  <c r="G107" i="13"/>
  <c r="F107" i="13"/>
  <c r="E107" i="13"/>
  <c r="D107" i="13"/>
  <c r="C107" i="13"/>
  <c r="B107" i="13"/>
  <c r="A107" i="13"/>
  <c r="Q106" i="13"/>
  <c r="P106" i="13"/>
  <c r="O106" i="13"/>
  <c r="N106" i="13"/>
  <c r="M106" i="13"/>
  <c r="L106" i="13"/>
  <c r="K106" i="13"/>
  <c r="J106" i="13"/>
  <c r="I106" i="13"/>
  <c r="H106" i="13"/>
  <c r="G106" i="13"/>
  <c r="F106" i="13"/>
  <c r="E106" i="13"/>
  <c r="D106" i="13"/>
  <c r="C106" i="13"/>
  <c r="B106" i="13"/>
  <c r="A106" i="13"/>
  <c r="Q105" i="13"/>
  <c r="P105" i="13"/>
  <c r="O105" i="13"/>
  <c r="N105" i="13"/>
  <c r="M105" i="13"/>
  <c r="L105" i="13"/>
  <c r="K105" i="13"/>
  <c r="J105" i="13"/>
  <c r="I105" i="13"/>
  <c r="H105" i="13"/>
  <c r="G105" i="13"/>
  <c r="F105" i="13"/>
  <c r="E105" i="13"/>
  <c r="D105" i="13"/>
  <c r="C105" i="13"/>
  <c r="B105" i="13"/>
  <c r="A105" i="13"/>
  <c r="Q104" i="13"/>
  <c r="P104" i="13"/>
  <c r="O104" i="13"/>
  <c r="N104" i="13"/>
  <c r="M104" i="13"/>
  <c r="L104" i="13"/>
  <c r="K104" i="13"/>
  <c r="J104" i="13"/>
  <c r="I104" i="13"/>
  <c r="H104" i="13"/>
  <c r="G104" i="13"/>
  <c r="F104" i="13"/>
  <c r="E104" i="13"/>
  <c r="D104" i="13"/>
  <c r="C104" i="13"/>
  <c r="B104" i="13"/>
  <c r="A104" i="13"/>
  <c r="Q103" i="13"/>
  <c r="P103" i="13"/>
  <c r="O103" i="13"/>
  <c r="N103" i="13"/>
  <c r="M103" i="13"/>
  <c r="L103" i="13"/>
  <c r="K103" i="13"/>
  <c r="J103" i="13"/>
  <c r="I103" i="13"/>
  <c r="H103" i="13"/>
  <c r="G103" i="13"/>
  <c r="F103" i="13"/>
  <c r="E103" i="13"/>
  <c r="D103" i="13"/>
  <c r="C103" i="13"/>
  <c r="B103" i="13"/>
  <c r="A103" i="13"/>
  <c r="Q102" i="13"/>
  <c r="P102" i="13"/>
  <c r="O102" i="13"/>
  <c r="N102" i="13"/>
  <c r="M102" i="13"/>
  <c r="L102" i="13"/>
  <c r="K102" i="13"/>
  <c r="J102" i="13"/>
  <c r="I102" i="13"/>
  <c r="H102" i="13"/>
  <c r="G102" i="13"/>
  <c r="F102" i="13"/>
  <c r="E102" i="13"/>
  <c r="D102" i="13"/>
  <c r="C102" i="13"/>
  <c r="B102" i="13"/>
  <c r="A102" i="13"/>
  <c r="Q101" i="13"/>
  <c r="P101" i="13"/>
  <c r="O101" i="13"/>
  <c r="N101" i="13"/>
  <c r="M101" i="13"/>
  <c r="L101" i="13"/>
  <c r="K101" i="13"/>
  <c r="J101" i="13"/>
  <c r="I101" i="13"/>
  <c r="H101" i="13"/>
  <c r="G101" i="13"/>
  <c r="F101" i="13"/>
  <c r="E101" i="13"/>
  <c r="D101" i="13"/>
  <c r="C101" i="13"/>
  <c r="B101" i="13"/>
  <c r="A101" i="13"/>
  <c r="Q100" i="13"/>
  <c r="P100" i="13"/>
  <c r="O100" i="13"/>
  <c r="N100" i="13"/>
  <c r="M100" i="13"/>
  <c r="L100" i="13"/>
  <c r="K100" i="13"/>
  <c r="J100" i="13"/>
  <c r="I100" i="13"/>
  <c r="H100" i="13"/>
  <c r="G100" i="13"/>
  <c r="F100" i="13"/>
  <c r="E100" i="13"/>
  <c r="D100" i="13"/>
  <c r="C100" i="13"/>
  <c r="B100" i="13"/>
  <c r="A100" i="13"/>
  <c r="Q99" i="13"/>
  <c r="P99" i="13"/>
  <c r="O99" i="13"/>
  <c r="N99" i="13"/>
  <c r="M99" i="13"/>
  <c r="L99" i="13"/>
  <c r="K99" i="13"/>
  <c r="J99" i="13"/>
  <c r="I99" i="13"/>
  <c r="H99" i="13"/>
  <c r="G99" i="13"/>
  <c r="F99" i="13"/>
  <c r="E99" i="13"/>
  <c r="D99" i="13"/>
  <c r="C99" i="13"/>
  <c r="B99" i="13"/>
  <c r="A99" i="13"/>
  <c r="Q98" i="13"/>
  <c r="P98" i="13"/>
  <c r="O98" i="13"/>
  <c r="N98" i="13"/>
  <c r="M98" i="13"/>
  <c r="L98" i="13"/>
  <c r="K98" i="13"/>
  <c r="J98" i="13"/>
  <c r="I98" i="13"/>
  <c r="H98" i="13"/>
  <c r="G98" i="13"/>
  <c r="F98" i="13"/>
  <c r="E98" i="13"/>
  <c r="D98" i="13"/>
  <c r="C98" i="13"/>
  <c r="B98" i="13"/>
  <c r="A98" i="13"/>
  <c r="Q97" i="13"/>
  <c r="P97" i="13"/>
  <c r="O97" i="13"/>
  <c r="N97" i="13"/>
  <c r="M97" i="13"/>
  <c r="L97" i="13"/>
  <c r="K97" i="13"/>
  <c r="J97" i="13"/>
  <c r="I97" i="13"/>
  <c r="H97" i="13"/>
  <c r="G97" i="13"/>
  <c r="F97" i="13"/>
  <c r="E97" i="13"/>
  <c r="D97" i="13"/>
  <c r="C97" i="13"/>
  <c r="B97" i="13"/>
  <c r="A97" i="13"/>
  <c r="Q96" i="13"/>
  <c r="P96" i="13"/>
  <c r="O96" i="13"/>
  <c r="N96" i="13"/>
  <c r="M96" i="13"/>
  <c r="L96" i="13"/>
  <c r="K96" i="13"/>
  <c r="J96" i="13"/>
  <c r="I96" i="13"/>
  <c r="H96" i="13"/>
  <c r="G96" i="13"/>
  <c r="F96" i="13"/>
  <c r="E96" i="13"/>
  <c r="D96" i="13"/>
  <c r="C96" i="13"/>
  <c r="B96" i="13"/>
  <c r="A96" i="13"/>
  <c r="Q95" i="13"/>
  <c r="P95" i="13"/>
  <c r="O95" i="13"/>
  <c r="N95" i="13"/>
  <c r="M95" i="13"/>
  <c r="L95" i="13"/>
  <c r="K95" i="13"/>
  <c r="J95" i="13"/>
  <c r="I95" i="13"/>
  <c r="H95" i="13"/>
  <c r="G95" i="13"/>
  <c r="F95" i="13"/>
  <c r="E95" i="13"/>
  <c r="D95" i="13"/>
  <c r="C95" i="13"/>
  <c r="B95" i="13"/>
  <c r="A95" i="13"/>
  <c r="Q94" i="13"/>
  <c r="P94" i="13"/>
  <c r="O94" i="13"/>
  <c r="N94" i="13"/>
  <c r="M94" i="13"/>
  <c r="L94" i="13"/>
  <c r="K94" i="13"/>
  <c r="J94" i="13"/>
  <c r="I94" i="13"/>
  <c r="H94" i="13"/>
  <c r="G94" i="13"/>
  <c r="F94" i="13"/>
  <c r="E94" i="13"/>
  <c r="D94" i="13"/>
  <c r="C94" i="13"/>
  <c r="B94" i="13"/>
  <c r="A94" i="13"/>
  <c r="Q93" i="13"/>
  <c r="P93" i="13"/>
  <c r="O93" i="13"/>
  <c r="N93" i="13"/>
  <c r="M93" i="13"/>
  <c r="L93" i="13"/>
  <c r="K93" i="13"/>
  <c r="J93" i="13"/>
  <c r="I93" i="13"/>
  <c r="H93" i="13"/>
  <c r="G93" i="13"/>
  <c r="F93" i="13"/>
  <c r="E93" i="13"/>
  <c r="D93" i="13"/>
  <c r="C93" i="13"/>
  <c r="B93" i="13"/>
  <c r="A93" i="13"/>
  <c r="Q92" i="13"/>
  <c r="P92" i="13"/>
  <c r="O92" i="13"/>
  <c r="N92" i="13"/>
  <c r="M92" i="13"/>
  <c r="L92" i="13"/>
  <c r="K92" i="13"/>
  <c r="J92" i="13"/>
  <c r="I92" i="13"/>
  <c r="H92" i="13"/>
  <c r="G92" i="13"/>
  <c r="F92" i="13"/>
  <c r="E92" i="13"/>
  <c r="D92" i="13"/>
  <c r="C92" i="13"/>
  <c r="B92" i="13"/>
  <c r="A92" i="13"/>
  <c r="Q91" i="13"/>
  <c r="P91" i="13"/>
  <c r="O91" i="13"/>
  <c r="N91" i="13"/>
  <c r="M91" i="13"/>
  <c r="L91" i="13"/>
  <c r="K91" i="13"/>
  <c r="J91" i="13"/>
  <c r="I91" i="13"/>
  <c r="H91" i="13"/>
  <c r="G91" i="13"/>
  <c r="F91" i="13"/>
  <c r="E91" i="13"/>
  <c r="D91" i="13"/>
  <c r="C91" i="13"/>
  <c r="B91" i="13"/>
  <c r="A91" i="13"/>
  <c r="Q90" i="13"/>
  <c r="P90" i="13"/>
  <c r="O90" i="13"/>
  <c r="N90" i="13"/>
  <c r="M90" i="13"/>
  <c r="L90" i="13"/>
  <c r="K90" i="13"/>
  <c r="J90" i="13"/>
  <c r="I90" i="13"/>
  <c r="H90" i="13"/>
  <c r="G90" i="13"/>
  <c r="F90" i="13"/>
  <c r="E90" i="13"/>
  <c r="D90" i="13"/>
  <c r="C90" i="13"/>
  <c r="B90" i="13"/>
  <c r="A90" i="13"/>
  <c r="Q89" i="13"/>
  <c r="P89" i="13"/>
  <c r="O89" i="13"/>
  <c r="N89" i="13"/>
  <c r="M89" i="13"/>
  <c r="L89" i="13"/>
  <c r="K89" i="13"/>
  <c r="J89" i="13"/>
  <c r="I89" i="13"/>
  <c r="H89" i="13"/>
  <c r="G89" i="13"/>
  <c r="F89" i="13"/>
  <c r="E89" i="13"/>
  <c r="D89" i="13"/>
  <c r="C89" i="13"/>
  <c r="B89" i="13"/>
  <c r="A89" i="13"/>
  <c r="Q88" i="13"/>
  <c r="P88" i="13"/>
  <c r="O88" i="13"/>
  <c r="N88" i="13"/>
  <c r="M88" i="13"/>
  <c r="L88" i="13"/>
  <c r="K88" i="13"/>
  <c r="J88" i="13"/>
  <c r="I88" i="13"/>
  <c r="H88" i="13"/>
  <c r="G88" i="13"/>
  <c r="F88" i="13"/>
  <c r="E88" i="13"/>
  <c r="D88" i="13"/>
  <c r="C88" i="13"/>
  <c r="B88" i="13"/>
  <c r="A88" i="13"/>
  <c r="Q87" i="13"/>
  <c r="P87" i="13"/>
  <c r="O87" i="13"/>
  <c r="N87" i="13"/>
  <c r="M87" i="13"/>
  <c r="L87" i="13"/>
  <c r="K87" i="13"/>
  <c r="J87" i="13"/>
  <c r="I87" i="13"/>
  <c r="H87" i="13"/>
  <c r="G87" i="13"/>
  <c r="F87" i="13"/>
  <c r="E87" i="13"/>
  <c r="D87" i="13"/>
  <c r="C87" i="13"/>
  <c r="B87" i="13"/>
  <c r="A87" i="13"/>
  <c r="Q86" i="13"/>
  <c r="P86" i="13"/>
  <c r="O86" i="13"/>
  <c r="N86" i="13"/>
  <c r="M86" i="13"/>
  <c r="L86" i="13"/>
  <c r="K86" i="13"/>
  <c r="J86" i="13"/>
  <c r="I86" i="13"/>
  <c r="H86" i="13"/>
  <c r="G86" i="13"/>
  <c r="F86" i="13"/>
  <c r="E86" i="13"/>
  <c r="D86" i="13"/>
  <c r="C86" i="13"/>
  <c r="B86" i="13"/>
  <c r="A86" i="13"/>
  <c r="Q85" i="13"/>
  <c r="P85" i="13"/>
  <c r="O85" i="13"/>
  <c r="N85" i="13"/>
  <c r="M85" i="13"/>
  <c r="L85" i="13"/>
  <c r="K85" i="13"/>
  <c r="J85" i="13"/>
  <c r="I85" i="13"/>
  <c r="H85" i="13"/>
  <c r="G85" i="13"/>
  <c r="F85" i="13"/>
  <c r="E85" i="13"/>
  <c r="D85" i="13"/>
  <c r="C85" i="13"/>
  <c r="B85" i="13"/>
  <c r="A85" i="13"/>
  <c r="Q84" i="13"/>
  <c r="P84" i="13"/>
  <c r="O84" i="13"/>
  <c r="N84" i="13"/>
  <c r="M84" i="13"/>
  <c r="L84" i="13"/>
  <c r="K84" i="13"/>
  <c r="J84" i="13"/>
  <c r="I84" i="13"/>
  <c r="H84" i="13"/>
  <c r="G84" i="13"/>
  <c r="F84" i="13"/>
  <c r="E84" i="13"/>
  <c r="D84" i="13"/>
  <c r="C84" i="13"/>
  <c r="B84" i="13"/>
  <c r="A84" i="13"/>
  <c r="Q83" i="13"/>
  <c r="P83" i="13"/>
  <c r="O83" i="13"/>
  <c r="N83" i="13"/>
  <c r="M83" i="13"/>
  <c r="L83" i="13"/>
  <c r="K83" i="13"/>
  <c r="J83" i="13"/>
  <c r="I83" i="13"/>
  <c r="H83" i="13"/>
  <c r="G83" i="13"/>
  <c r="F83" i="13"/>
  <c r="E83" i="13"/>
  <c r="D83" i="13"/>
  <c r="C83" i="13"/>
  <c r="B83" i="13"/>
  <c r="A83" i="13"/>
  <c r="Q82" i="13"/>
  <c r="P82" i="13"/>
  <c r="O82" i="13"/>
  <c r="N82" i="13"/>
  <c r="M82" i="13"/>
  <c r="L82" i="13"/>
  <c r="K82" i="13"/>
  <c r="J82" i="13"/>
  <c r="I82" i="13"/>
  <c r="H82" i="13"/>
  <c r="G82" i="13"/>
  <c r="F82" i="13"/>
  <c r="E82" i="13"/>
  <c r="D82" i="13"/>
  <c r="C82" i="13"/>
  <c r="B82" i="13"/>
  <c r="A82" i="13"/>
  <c r="Q81" i="13"/>
  <c r="P81" i="13"/>
  <c r="O81" i="13"/>
  <c r="N81" i="13"/>
  <c r="M81" i="13"/>
  <c r="L81" i="13"/>
  <c r="K81" i="13"/>
  <c r="J81" i="13"/>
  <c r="I81" i="13"/>
  <c r="H81" i="13"/>
  <c r="G81" i="13"/>
  <c r="F81" i="13"/>
  <c r="E81" i="13"/>
  <c r="D81" i="13"/>
  <c r="C81" i="13"/>
  <c r="B81" i="13"/>
  <c r="A81" i="13"/>
  <c r="Q80" i="13"/>
  <c r="P80" i="13"/>
  <c r="O80" i="13"/>
  <c r="N80" i="13"/>
  <c r="M80" i="13"/>
  <c r="L80" i="13"/>
  <c r="K80" i="13"/>
  <c r="J80" i="13"/>
  <c r="I80" i="13"/>
  <c r="H80" i="13"/>
  <c r="G80" i="13"/>
  <c r="F80" i="13"/>
  <c r="E80" i="13"/>
  <c r="D80" i="13"/>
  <c r="C80" i="13"/>
  <c r="B80" i="13"/>
  <c r="A80" i="13"/>
  <c r="Q79" i="13"/>
  <c r="P79" i="13"/>
  <c r="O79" i="13"/>
  <c r="N79" i="13"/>
  <c r="M79" i="13"/>
  <c r="L79" i="13"/>
  <c r="K79" i="13"/>
  <c r="J79" i="13"/>
  <c r="I79" i="13"/>
  <c r="H79" i="13"/>
  <c r="G79" i="13"/>
  <c r="F79" i="13"/>
  <c r="E79" i="13"/>
  <c r="D79" i="13"/>
  <c r="C79" i="13"/>
  <c r="B79" i="13"/>
  <c r="A79" i="13"/>
  <c r="Q78" i="13"/>
  <c r="P78" i="13"/>
  <c r="O78" i="13"/>
  <c r="N78" i="13"/>
  <c r="M78" i="13"/>
  <c r="L78" i="13"/>
  <c r="K78" i="13"/>
  <c r="J78" i="13"/>
  <c r="I78" i="13"/>
  <c r="H78" i="13"/>
  <c r="G78" i="13"/>
  <c r="F78" i="13"/>
  <c r="E78" i="13"/>
  <c r="D78" i="13"/>
  <c r="C78" i="13"/>
  <c r="B78" i="13"/>
  <c r="A78" i="13"/>
  <c r="Q77" i="13"/>
  <c r="P77" i="13"/>
  <c r="O77" i="13"/>
  <c r="N77" i="13"/>
  <c r="M77" i="13"/>
  <c r="L77" i="13"/>
  <c r="K77" i="13"/>
  <c r="J77" i="13"/>
  <c r="I77" i="13"/>
  <c r="H77" i="13"/>
  <c r="G77" i="13"/>
  <c r="F77" i="13"/>
  <c r="E77" i="13"/>
  <c r="D77" i="13"/>
  <c r="C77" i="13"/>
  <c r="B77" i="13"/>
  <c r="A77" i="13"/>
  <c r="Q76" i="13"/>
  <c r="P76" i="13"/>
  <c r="O76" i="13"/>
  <c r="N76" i="13"/>
  <c r="M76" i="13"/>
  <c r="L76" i="13"/>
  <c r="K76" i="13"/>
  <c r="J76" i="13"/>
  <c r="I76" i="13"/>
  <c r="H76" i="13"/>
  <c r="G76" i="13"/>
  <c r="F76" i="13"/>
  <c r="E76" i="13"/>
  <c r="D76" i="13"/>
  <c r="C76" i="13"/>
  <c r="B76" i="13"/>
  <c r="A76" i="13"/>
  <c r="Q75" i="13"/>
  <c r="P75" i="13"/>
  <c r="O75" i="13"/>
  <c r="N75" i="13"/>
  <c r="M75" i="13"/>
  <c r="L75" i="13"/>
  <c r="K75" i="13"/>
  <c r="J75" i="13"/>
  <c r="I75" i="13"/>
  <c r="H75" i="13"/>
  <c r="G75" i="13"/>
  <c r="F75" i="13"/>
  <c r="E75" i="13"/>
  <c r="D75" i="13"/>
  <c r="C75" i="13"/>
  <c r="B75" i="13"/>
  <c r="A75" i="13"/>
  <c r="Q74" i="13"/>
  <c r="P74" i="13"/>
  <c r="O74" i="13"/>
  <c r="N74" i="13"/>
  <c r="M74" i="13"/>
  <c r="L74" i="13"/>
  <c r="K74" i="13"/>
  <c r="J74" i="13"/>
  <c r="I74" i="13"/>
  <c r="H74" i="13"/>
  <c r="G74" i="13"/>
  <c r="F74" i="13"/>
  <c r="E74" i="13"/>
  <c r="D74" i="13"/>
  <c r="C74" i="13"/>
  <c r="B74" i="13"/>
  <c r="A74" i="13"/>
  <c r="Q73" i="13"/>
  <c r="P73" i="13"/>
  <c r="O73" i="13"/>
  <c r="N73" i="13"/>
  <c r="M73" i="13"/>
  <c r="L73" i="13"/>
  <c r="K73" i="13"/>
  <c r="J73" i="13"/>
  <c r="I73" i="13"/>
  <c r="H73" i="13"/>
  <c r="G73" i="13"/>
  <c r="F73" i="13"/>
  <c r="E73" i="13"/>
  <c r="D73" i="13"/>
  <c r="C73" i="13"/>
  <c r="B73" i="13"/>
  <c r="A73" i="13"/>
  <c r="Q72" i="13"/>
  <c r="P72" i="13"/>
  <c r="O72" i="13"/>
  <c r="N72" i="13"/>
  <c r="M72" i="13"/>
  <c r="L72" i="13"/>
  <c r="K72" i="13"/>
  <c r="J72" i="13"/>
  <c r="I72" i="13"/>
  <c r="H72" i="13"/>
  <c r="G72" i="13"/>
  <c r="F72" i="13"/>
  <c r="E72" i="13"/>
  <c r="D72" i="13"/>
  <c r="C72" i="13"/>
  <c r="B72" i="13"/>
  <c r="A72" i="13"/>
  <c r="Q71" i="13"/>
  <c r="P71" i="13"/>
  <c r="O71" i="13"/>
  <c r="N71" i="13"/>
  <c r="M71" i="13"/>
  <c r="L71" i="13"/>
  <c r="K71" i="13"/>
  <c r="J71" i="13"/>
  <c r="I71" i="13"/>
  <c r="H71" i="13"/>
  <c r="G71" i="13"/>
  <c r="F71" i="13"/>
  <c r="E71" i="13"/>
  <c r="D71" i="13"/>
  <c r="C71" i="13"/>
  <c r="B71" i="13"/>
  <c r="A71" i="13"/>
  <c r="Q70" i="13"/>
  <c r="P70" i="13"/>
  <c r="O70" i="13"/>
  <c r="N70" i="13"/>
  <c r="M70" i="13"/>
  <c r="L70" i="13"/>
  <c r="K70" i="13"/>
  <c r="J70" i="13"/>
  <c r="I70" i="13"/>
  <c r="H70" i="13"/>
  <c r="G70" i="13"/>
  <c r="F70" i="13"/>
  <c r="E70" i="13"/>
  <c r="D70" i="13"/>
  <c r="C70" i="13"/>
  <c r="B70" i="13"/>
  <c r="A70" i="13"/>
  <c r="Q69" i="13"/>
  <c r="P69" i="13"/>
  <c r="O69" i="13"/>
  <c r="N69" i="13"/>
  <c r="M69" i="13"/>
  <c r="L69" i="13"/>
  <c r="K69" i="13"/>
  <c r="J69" i="13"/>
  <c r="I69" i="13"/>
  <c r="H69" i="13"/>
  <c r="G69" i="13"/>
  <c r="F69" i="13"/>
  <c r="E69" i="13"/>
  <c r="D69" i="13"/>
  <c r="C69" i="13"/>
  <c r="B69" i="13"/>
  <c r="A69" i="13"/>
  <c r="Q68" i="13"/>
  <c r="P68" i="13"/>
  <c r="O68" i="13"/>
  <c r="N68" i="13"/>
  <c r="M68" i="13"/>
  <c r="L68" i="13"/>
  <c r="K68" i="13"/>
  <c r="J68" i="13"/>
  <c r="I68" i="13"/>
  <c r="H68" i="13"/>
  <c r="G68" i="13"/>
  <c r="F68" i="13"/>
  <c r="E68" i="13"/>
  <c r="D68" i="13"/>
  <c r="C68" i="13"/>
  <c r="B68" i="13"/>
  <c r="A68" i="13"/>
  <c r="Q67" i="13"/>
  <c r="P67" i="13"/>
  <c r="O67" i="13"/>
  <c r="N67" i="13"/>
  <c r="M67" i="13"/>
  <c r="L67" i="13"/>
  <c r="K67" i="13"/>
  <c r="J67" i="13"/>
  <c r="I67" i="13"/>
  <c r="H67" i="13"/>
  <c r="G67" i="13"/>
  <c r="F67" i="13"/>
  <c r="E67" i="13"/>
  <c r="D67" i="13"/>
  <c r="C67" i="13"/>
  <c r="B67" i="13"/>
  <c r="A67" i="13"/>
  <c r="Q66" i="13"/>
  <c r="P66" i="13"/>
  <c r="O66" i="13"/>
  <c r="N66" i="13"/>
  <c r="M66" i="13"/>
  <c r="L66" i="13"/>
  <c r="K66" i="13"/>
  <c r="J66" i="13"/>
  <c r="I66" i="13"/>
  <c r="H66" i="13"/>
  <c r="G66" i="13"/>
  <c r="F66" i="13"/>
  <c r="E66" i="13"/>
  <c r="D66" i="13"/>
  <c r="C66" i="13"/>
  <c r="B66" i="13"/>
  <c r="A66" i="13"/>
  <c r="Q65" i="13"/>
  <c r="P65" i="13"/>
  <c r="O65" i="13"/>
  <c r="N65" i="13"/>
  <c r="M65" i="13"/>
  <c r="L65" i="13"/>
  <c r="K65" i="13"/>
  <c r="J65" i="13"/>
  <c r="I65" i="13"/>
  <c r="H65" i="13"/>
  <c r="G65" i="13"/>
  <c r="F65" i="13"/>
  <c r="E65" i="13"/>
  <c r="D65" i="13"/>
  <c r="C65" i="13"/>
  <c r="B65" i="13"/>
  <c r="A65" i="13"/>
  <c r="Q64" i="13"/>
  <c r="P64" i="13"/>
  <c r="O64" i="13"/>
  <c r="N64" i="13"/>
  <c r="M64" i="13"/>
  <c r="L64" i="13"/>
  <c r="K64" i="13"/>
  <c r="J64" i="13"/>
  <c r="I64" i="13"/>
  <c r="H64" i="13"/>
  <c r="G64" i="13"/>
  <c r="F64" i="13"/>
  <c r="E64" i="13"/>
  <c r="D64" i="13"/>
  <c r="C64" i="13"/>
  <c r="B64" i="13"/>
  <c r="A64" i="13"/>
  <c r="Q63" i="13"/>
  <c r="P63" i="13"/>
  <c r="O63" i="13"/>
  <c r="N63" i="13"/>
  <c r="M63" i="13"/>
  <c r="L63" i="13"/>
  <c r="K63" i="13"/>
  <c r="J63" i="13"/>
  <c r="I63" i="13"/>
  <c r="H63" i="13"/>
  <c r="G63" i="13"/>
  <c r="F63" i="13"/>
  <c r="E63" i="13"/>
  <c r="D63" i="13"/>
  <c r="C63" i="13"/>
  <c r="B63" i="13"/>
  <c r="A63" i="13"/>
  <c r="Q62" i="13"/>
  <c r="P62" i="13"/>
  <c r="O62" i="13"/>
  <c r="N62" i="13"/>
  <c r="M62" i="13"/>
  <c r="L62" i="13"/>
  <c r="K62" i="13"/>
  <c r="J62" i="13"/>
  <c r="I62" i="13"/>
  <c r="H62" i="13"/>
  <c r="G62" i="13"/>
  <c r="F62" i="13"/>
  <c r="E62" i="13"/>
  <c r="D62" i="13"/>
  <c r="C62" i="13"/>
  <c r="B62" i="13"/>
  <c r="A62" i="13"/>
  <c r="Q61" i="13"/>
  <c r="P61" i="13"/>
  <c r="O61" i="13"/>
  <c r="N61" i="13"/>
  <c r="M61" i="13"/>
  <c r="L61" i="13"/>
  <c r="K61" i="13"/>
  <c r="J61" i="13"/>
  <c r="I61" i="13"/>
  <c r="H61" i="13"/>
  <c r="G61" i="13"/>
  <c r="F61" i="13"/>
  <c r="E61" i="13"/>
  <c r="D61" i="13"/>
  <c r="C61" i="13"/>
  <c r="B61" i="13"/>
  <c r="A61" i="13"/>
  <c r="Q60" i="13"/>
  <c r="P60" i="13"/>
  <c r="O60" i="13"/>
  <c r="N60" i="13"/>
  <c r="M60" i="13"/>
  <c r="L60" i="13"/>
  <c r="K60" i="13"/>
  <c r="J60" i="13"/>
  <c r="I60" i="13"/>
  <c r="H60" i="13"/>
  <c r="G60" i="13"/>
  <c r="F60" i="13"/>
  <c r="E60" i="13"/>
  <c r="D60" i="13"/>
  <c r="C60" i="13"/>
  <c r="B60" i="13"/>
  <c r="A60" i="13"/>
  <c r="Q59" i="13"/>
  <c r="P59" i="13"/>
  <c r="O59" i="13"/>
  <c r="N59" i="13"/>
  <c r="M59" i="13"/>
  <c r="L59" i="13"/>
  <c r="K59" i="13"/>
  <c r="J59" i="13"/>
  <c r="I59" i="13"/>
  <c r="H59" i="13"/>
  <c r="G59" i="13"/>
  <c r="F59" i="13"/>
  <c r="E59" i="13"/>
  <c r="D59" i="13"/>
  <c r="C59" i="13"/>
  <c r="B59" i="13"/>
  <c r="A59" i="13"/>
  <c r="Q58" i="13"/>
  <c r="P58" i="13"/>
  <c r="O58" i="13"/>
  <c r="N58" i="13"/>
  <c r="M58" i="13"/>
  <c r="L58" i="13"/>
  <c r="K58" i="13"/>
  <c r="J58" i="13"/>
  <c r="I58" i="13"/>
  <c r="H58" i="13"/>
  <c r="G58" i="13"/>
  <c r="F58" i="13"/>
  <c r="E58" i="13"/>
  <c r="D58" i="13"/>
  <c r="C58" i="13"/>
  <c r="B58" i="13"/>
  <c r="A58" i="13"/>
  <c r="Q57" i="13"/>
  <c r="P57" i="13"/>
  <c r="O57" i="13"/>
  <c r="N57" i="13"/>
  <c r="M57" i="13"/>
  <c r="L57" i="13"/>
  <c r="K57" i="13"/>
  <c r="J57" i="13"/>
  <c r="I57" i="13"/>
  <c r="H57" i="13"/>
  <c r="G57" i="13"/>
  <c r="F57" i="13"/>
  <c r="E57" i="13"/>
  <c r="D57" i="13"/>
  <c r="C57" i="13"/>
  <c r="B57" i="13"/>
  <c r="A57" i="13"/>
  <c r="Q56" i="13"/>
  <c r="P56" i="13"/>
  <c r="O56" i="13"/>
  <c r="N56" i="13"/>
  <c r="M56" i="13"/>
  <c r="L56" i="13"/>
  <c r="K56" i="13"/>
  <c r="J56" i="13"/>
  <c r="I56" i="13"/>
  <c r="H56" i="13"/>
  <c r="G56" i="13"/>
  <c r="F56" i="13"/>
  <c r="E56" i="13"/>
  <c r="D56" i="13"/>
  <c r="C56" i="13"/>
  <c r="B56" i="13"/>
  <c r="A56" i="13"/>
  <c r="Q55" i="13"/>
  <c r="P55" i="13"/>
  <c r="O55" i="13"/>
  <c r="N55" i="13"/>
  <c r="M55" i="13"/>
  <c r="L55" i="13"/>
  <c r="K55" i="13"/>
  <c r="J55" i="13"/>
  <c r="I55" i="13"/>
  <c r="H55" i="13"/>
  <c r="G55" i="13"/>
  <c r="F55" i="13"/>
  <c r="E55" i="13"/>
  <c r="D55" i="13"/>
  <c r="C55" i="13"/>
  <c r="B55" i="13"/>
  <c r="A55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C54" i="13"/>
  <c r="B54" i="13"/>
  <c r="A54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C53" i="13"/>
  <c r="B53" i="13"/>
  <c r="A53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C52" i="13"/>
  <c r="B52" i="13"/>
  <c r="A52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B51" i="13"/>
  <c r="A51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B50" i="13"/>
  <c r="A50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B49" i="13"/>
  <c r="A49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B48" i="13"/>
  <c r="A48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B47" i="13"/>
  <c r="A47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B46" i="13"/>
  <c r="A46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B45" i="13"/>
  <c r="A45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B44" i="13"/>
  <c r="A44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B43" i="13"/>
  <c r="A43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B42" i="13"/>
  <c r="A42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B41" i="13"/>
  <c r="A41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B40" i="13"/>
  <c r="A40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B39" i="13"/>
  <c r="A39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B38" i="13"/>
  <c r="A38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B37" i="13"/>
  <c r="A37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B36" i="13"/>
  <c r="A36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B35" i="13"/>
  <c r="A35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B34" i="13"/>
  <c r="A34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B33" i="13"/>
  <c r="A33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B32" i="13"/>
  <c r="A32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B31" i="13"/>
  <c r="A31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B30" i="13"/>
  <c r="A30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B29" i="13"/>
  <c r="A29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B28" i="13"/>
  <c r="A28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B27" i="13"/>
  <c r="A27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B26" i="13"/>
  <c r="A26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B25" i="13"/>
  <c r="A25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B24" i="13"/>
  <c r="A24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B23" i="13"/>
  <c r="A23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B22" i="13"/>
  <c r="A22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B21" i="13"/>
  <c r="A21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B20" i="13"/>
  <c r="A20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B19" i="13"/>
  <c r="A19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B18" i="13"/>
  <c r="A18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B17" i="13"/>
  <c r="A17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B16" i="13"/>
  <c r="A16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B15" i="13"/>
  <c r="A15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B14" i="13"/>
  <c r="A14" i="13"/>
  <c r="Q176" i="12"/>
  <c r="P176" i="12"/>
  <c r="O176" i="12"/>
  <c r="N176" i="12"/>
  <c r="M176" i="12"/>
  <c r="L176" i="12"/>
  <c r="K176" i="12"/>
  <c r="J176" i="12"/>
  <c r="I176" i="12"/>
  <c r="H176" i="12"/>
  <c r="G176" i="12"/>
  <c r="F176" i="12"/>
  <c r="E176" i="12"/>
  <c r="D176" i="12"/>
  <c r="C176" i="12"/>
  <c r="B176" i="12"/>
  <c r="A176" i="12"/>
  <c r="Q175" i="12"/>
  <c r="P175" i="12"/>
  <c r="O175" i="12"/>
  <c r="N175" i="12"/>
  <c r="M175" i="12"/>
  <c r="L175" i="12"/>
  <c r="K175" i="12"/>
  <c r="J175" i="12"/>
  <c r="I175" i="12"/>
  <c r="H175" i="12"/>
  <c r="G175" i="12"/>
  <c r="F175" i="12"/>
  <c r="E175" i="12"/>
  <c r="D175" i="12"/>
  <c r="C175" i="12"/>
  <c r="B175" i="12"/>
  <c r="A175" i="12"/>
  <c r="Q174" i="12"/>
  <c r="P174" i="12"/>
  <c r="O174" i="12"/>
  <c r="N174" i="12"/>
  <c r="M174" i="12"/>
  <c r="L174" i="12"/>
  <c r="K174" i="12"/>
  <c r="J174" i="12"/>
  <c r="I174" i="12"/>
  <c r="H174" i="12"/>
  <c r="G174" i="12"/>
  <c r="F174" i="12"/>
  <c r="E174" i="12"/>
  <c r="D174" i="12"/>
  <c r="C174" i="12"/>
  <c r="B174" i="12"/>
  <c r="A174" i="12"/>
  <c r="Q173" i="12"/>
  <c r="P173" i="12"/>
  <c r="O173" i="12"/>
  <c r="N173" i="12"/>
  <c r="M173" i="12"/>
  <c r="L173" i="12"/>
  <c r="K173" i="12"/>
  <c r="J173" i="12"/>
  <c r="I173" i="12"/>
  <c r="H173" i="12"/>
  <c r="G173" i="12"/>
  <c r="F173" i="12"/>
  <c r="E173" i="12"/>
  <c r="D173" i="12"/>
  <c r="C173" i="12"/>
  <c r="B173" i="12"/>
  <c r="A173" i="12"/>
  <c r="Q172" i="12"/>
  <c r="P172" i="12"/>
  <c r="O172" i="12"/>
  <c r="N172" i="12"/>
  <c r="M172" i="12"/>
  <c r="L172" i="12"/>
  <c r="K172" i="12"/>
  <c r="J172" i="12"/>
  <c r="I172" i="12"/>
  <c r="H172" i="12"/>
  <c r="G172" i="12"/>
  <c r="F172" i="12"/>
  <c r="E172" i="12"/>
  <c r="D172" i="12"/>
  <c r="C172" i="12"/>
  <c r="B172" i="12"/>
  <c r="A172" i="12"/>
  <c r="Q171" i="12"/>
  <c r="P171" i="12"/>
  <c r="O171" i="12"/>
  <c r="N171" i="12"/>
  <c r="M171" i="12"/>
  <c r="L171" i="12"/>
  <c r="K171" i="12"/>
  <c r="J171" i="12"/>
  <c r="I171" i="12"/>
  <c r="H171" i="12"/>
  <c r="G171" i="12"/>
  <c r="F171" i="12"/>
  <c r="E171" i="12"/>
  <c r="D171" i="12"/>
  <c r="C171" i="12"/>
  <c r="B171" i="12"/>
  <c r="A171" i="12"/>
  <c r="Q170" i="12"/>
  <c r="P170" i="12"/>
  <c r="O170" i="12"/>
  <c r="N170" i="12"/>
  <c r="M170" i="12"/>
  <c r="L170" i="12"/>
  <c r="K170" i="12"/>
  <c r="J170" i="12"/>
  <c r="I170" i="12"/>
  <c r="H170" i="12"/>
  <c r="G170" i="12"/>
  <c r="F170" i="12"/>
  <c r="E170" i="12"/>
  <c r="D170" i="12"/>
  <c r="C170" i="12"/>
  <c r="B170" i="12"/>
  <c r="A170" i="12"/>
  <c r="Q169" i="12"/>
  <c r="P169" i="12"/>
  <c r="O169" i="12"/>
  <c r="N169" i="12"/>
  <c r="M169" i="12"/>
  <c r="L169" i="12"/>
  <c r="K169" i="12"/>
  <c r="J169" i="12"/>
  <c r="I169" i="12"/>
  <c r="H169" i="12"/>
  <c r="G169" i="12"/>
  <c r="F169" i="12"/>
  <c r="E169" i="12"/>
  <c r="D169" i="12"/>
  <c r="C169" i="12"/>
  <c r="B169" i="12"/>
  <c r="A169" i="12"/>
  <c r="Q168" i="12"/>
  <c r="P168" i="12"/>
  <c r="O168" i="12"/>
  <c r="N168" i="12"/>
  <c r="M168" i="12"/>
  <c r="L168" i="12"/>
  <c r="K168" i="12"/>
  <c r="J168" i="12"/>
  <c r="I168" i="12"/>
  <c r="H168" i="12"/>
  <c r="G168" i="12"/>
  <c r="F168" i="12"/>
  <c r="E168" i="12"/>
  <c r="D168" i="12"/>
  <c r="C168" i="12"/>
  <c r="B168" i="12"/>
  <c r="A168" i="12"/>
  <c r="Q167" i="12"/>
  <c r="P167" i="12"/>
  <c r="O167" i="12"/>
  <c r="N167" i="12"/>
  <c r="M167" i="12"/>
  <c r="L167" i="12"/>
  <c r="K167" i="12"/>
  <c r="J167" i="12"/>
  <c r="I167" i="12"/>
  <c r="H167" i="12"/>
  <c r="G167" i="12"/>
  <c r="F167" i="12"/>
  <c r="E167" i="12"/>
  <c r="D167" i="12"/>
  <c r="C167" i="12"/>
  <c r="B167" i="12"/>
  <c r="A167" i="12"/>
  <c r="Q166" i="12"/>
  <c r="P166" i="12"/>
  <c r="O166" i="12"/>
  <c r="N166" i="12"/>
  <c r="M166" i="12"/>
  <c r="L166" i="12"/>
  <c r="K166" i="12"/>
  <c r="J166" i="12"/>
  <c r="I166" i="12"/>
  <c r="H166" i="12"/>
  <c r="G166" i="12"/>
  <c r="F166" i="12"/>
  <c r="E166" i="12"/>
  <c r="D166" i="12"/>
  <c r="C166" i="12"/>
  <c r="B166" i="12"/>
  <c r="A166" i="12"/>
  <c r="Q165" i="12"/>
  <c r="P165" i="12"/>
  <c r="O165" i="12"/>
  <c r="N165" i="12"/>
  <c r="M165" i="12"/>
  <c r="L165" i="12"/>
  <c r="K165" i="12"/>
  <c r="J165" i="12"/>
  <c r="I165" i="12"/>
  <c r="H165" i="12"/>
  <c r="G165" i="12"/>
  <c r="F165" i="12"/>
  <c r="E165" i="12"/>
  <c r="D165" i="12"/>
  <c r="C165" i="12"/>
  <c r="B165" i="12"/>
  <c r="A165" i="12"/>
  <c r="Q164" i="12"/>
  <c r="P164" i="12"/>
  <c r="O164" i="12"/>
  <c r="N164" i="12"/>
  <c r="M164" i="12"/>
  <c r="L164" i="12"/>
  <c r="K164" i="12"/>
  <c r="J164" i="12"/>
  <c r="I164" i="12"/>
  <c r="H164" i="12"/>
  <c r="G164" i="12"/>
  <c r="F164" i="12"/>
  <c r="E164" i="12"/>
  <c r="D164" i="12"/>
  <c r="C164" i="12"/>
  <c r="B164" i="12"/>
  <c r="A164" i="12"/>
  <c r="Q163" i="12"/>
  <c r="P163" i="12"/>
  <c r="O163" i="12"/>
  <c r="N163" i="12"/>
  <c r="M163" i="12"/>
  <c r="L163" i="12"/>
  <c r="K163" i="12"/>
  <c r="J163" i="12"/>
  <c r="I163" i="12"/>
  <c r="H163" i="12"/>
  <c r="G163" i="12"/>
  <c r="F163" i="12"/>
  <c r="E163" i="12"/>
  <c r="D163" i="12"/>
  <c r="C163" i="12"/>
  <c r="B163" i="12"/>
  <c r="A163" i="12"/>
  <c r="Q162" i="12"/>
  <c r="P162" i="12"/>
  <c r="O162" i="12"/>
  <c r="N162" i="12"/>
  <c r="M162" i="12"/>
  <c r="L162" i="12"/>
  <c r="K162" i="12"/>
  <c r="J162" i="12"/>
  <c r="I162" i="12"/>
  <c r="H162" i="12"/>
  <c r="G162" i="12"/>
  <c r="F162" i="12"/>
  <c r="E162" i="12"/>
  <c r="D162" i="12"/>
  <c r="C162" i="12"/>
  <c r="B162" i="12"/>
  <c r="A162" i="12"/>
  <c r="Q161" i="12"/>
  <c r="P161" i="12"/>
  <c r="O161" i="12"/>
  <c r="N161" i="12"/>
  <c r="M161" i="12"/>
  <c r="L161" i="12"/>
  <c r="K161" i="12"/>
  <c r="J161" i="12"/>
  <c r="I161" i="12"/>
  <c r="H161" i="12"/>
  <c r="G161" i="12"/>
  <c r="F161" i="12"/>
  <c r="E161" i="12"/>
  <c r="D161" i="12"/>
  <c r="C161" i="12"/>
  <c r="B161" i="12"/>
  <c r="A161" i="12"/>
  <c r="Q160" i="12"/>
  <c r="P160" i="12"/>
  <c r="O160" i="12"/>
  <c r="N160" i="12"/>
  <c r="M160" i="12"/>
  <c r="L160" i="12"/>
  <c r="K160" i="12"/>
  <c r="J160" i="12"/>
  <c r="I160" i="12"/>
  <c r="H160" i="12"/>
  <c r="G160" i="12"/>
  <c r="F160" i="12"/>
  <c r="E160" i="12"/>
  <c r="D160" i="12"/>
  <c r="C160" i="12"/>
  <c r="B160" i="12"/>
  <c r="A160" i="12"/>
  <c r="Q159" i="12"/>
  <c r="P159" i="12"/>
  <c r="O159" i="12"/>
  <c r="N159" i="12"/>
  <c r="M159" i="12"/>
  <c r="L159" i="12"/>
  <c r="K159" i="12"/>
  <c r="J159" i="12"/>
  <c r="I159" i="12"/>
  <c r="H159" i="12"/>
  <c r="G159" i="12"/>
  <c r="F159" i="12"/>
  <c r="E159" i="12"/>
  <c r="D159" i="12"/>
  <c r="C159" i="12"/>
  <c r="B159" i="12"/>
  <c r="A159" i="12"/>
  <c r="Q158" i="12"/>
  <c r="P158" i="12"/>
  <c r="O158" i="12"/>
  <c r="N158" i="12"/>
  <c r="M158" i="12"/>
  <c r="L158" i="12"/>
  <c r="K158" i="12"/>
  <c r="J158" i="12"/>
  <c r="I158" i="12"/>
  <c r="H158" i="12"/>
  <c r="G158" i="12"/>
  <c r="F158" i="12"/>
  <c r="E158" i="12"/>
  <c r="D158" i="12"/>
  <c r="C158" i="12"/>
  <c r="B158" i="12"/>
  <c r="A158" i="12"/>
  <c r="Q157" i="12"/>
  <c r="P157" i="12"/>
  <c r="O157" i="12"/>
  <c r="N157" i="12"/>
  <c r="M157" i="12"/>
  <c r="L157" i="12"/>
  <c r="K157" i="12"/>
  <c r="J157" i="12"/>
  <c r="I157" i="12"/>
  <c r="H157" i="12"/>
  <c r="G157" i="12"/>
  <c r="F157" i="12"/>
  <c r="E157" i="12"/>
  <c r="D157" i="12"/>
  <c r="C157" i="12"/>
  <c r="B157" i="12"/>
  <c r="A157" i="12"/>
  <c r="Q156" i="12"/>
  <c r="P156" i="12"/>
  <c r="O156" i="12"/>
  <c r="N156" i="12"/>
  <c r="M156" i="12"/>
  <c r="L156" i="12"/>
  <c r="K156" i="12"/>
  <c r="J156" i="12"/>
  <c r="I156" i="12"/>
  <c r="H156" i="12"/>
  <c r="G156" i="12"/>
  <c r="F156" i="12"/>
  <c r="E156" i="12"/>
  <c r="D156" i="12"/>
  <c r="C156" i="12"/>
  <c r="B156" i="12"/>
  <c r="A156" i="12"/>
  <c r="Q155" i="12"/>
  <c r="P155" i="12"/>
  <c r="O155" i="12"/>
  <c r="N155" i="12"/>
  <c r="M155" i="12"/>
  <c r="L155" i="12"/>
  <c r="K155" i="12"/>
  <c r="J155" i="12"/>
  <c r="I155" i="12"/>
  <c r="H155" i="12"/>
  <c r="G155" i="12"/>
  <c r="F155" i="12"/>
  <c r="E155" i="12"/>
  <c r="D155" i="12"/>
  <c r="C155" i="12"/>
  <c r="B155" i="12"/>
  <c r="A155" i="12"/>
  <c r="Q154" i="12"/>
  <c r="P154" i="12"/>
  <c r="O154" i="12"/>
  <c r="N154" i="12"/>
  <c r="M154" i="12"/>
  <c r="L154" i="12"/>
  <c r="K154" i="12"/>
  <c r="J154" i="12"/>
  <c r="I154" i="12"/>
  <c r="H154" i="12"/>
  <c r="G154" i="12"/>
  <c r="F154" i="12"/>
  <c r="E154" i="12"/>
  <c r="D154" i="12"/>
  <c r="C154" i="12"/>
  <c r="B154" i="12"/>
  <c r="A154" i="12"/>
  <c r="Q153" i="12"/>
  <c r="P153" i="12"/>
  <c r="O153" i="12"/>
  <c r="N153" i="12"/>
  <c r="M153" i="12"/>
  <c r="L153" i="12"/>
  <c r="K153" i="12"/>
  <c r="J153" i="12"/>
  <c r="I153" i="12"/>
  <c r="H153" i="12"/>
  <c r="G153" i="12"/>
  <c r="F153" i="12"/>
  <c r="E153" i="12"/>
  <c r="D153" i="12"/>
  <c r="C153" i="12"/>
  <c r="B153" i="12"/>
  <c r="A153" i="12"/>
  <c r="P152" i="12"/>
  <c r="O152" i="12"/>
  <c r="N152" i="12"/>
  <c r="M152" i="12"/>
  <c r="L152" i="12"/>
  <c r="K152" i="12"/>
  <c r="J152" i="12"/>
  <c r="I152" i="12"/>
  <c r="H152" i="12"/>
  <c r="G152" i="12"/>
  <c r="F152" i="12"/>
  <c r="E152" i="12"/>
  <c r="D152" i="12"/>
  <c r="C152" i="12"/>
  <c r="B152" i="12"/>
  <c r="A152" i="12"/>
  <c r="Q151" i="12"/>
  <c r="P151" i="12"/>
  <c r="O151" i="12"/>
  <c r="N151" i="12"/>
  <c r="M151" i="12"/>
  <c r="L151" i="12"/>
  <c r="K151" i="12"/>
  <c r="J151" i="12"/>
  <c r="I151" i="12"/>
  <c r="H151" i="12"/>
  <c r="G151" i="12"/>
  <c r="F151" i="12"/>
  <c r="E151" i="12"/>
  <c r="D151" i="12"/>
  <c r="C151" i="12"/>
  <c r="B151" i="12"/>
  <c r="A151" i="12"/>
  <c r="Q150" i="12"/>
  <c r="P150" i="12"/>
  <c r="O150" i="12"/>
  <c r="N150" i="12"/>
  <c r="M150" i="12"/>
  <c r="L150" i="12"/>
  <c r="K150" i="12"/>
  <c r="J150" i="12"/>
  <c r="I150" i="12"/>
  <c r="H150" i="12"/>
  <c r="G150" i="12"/>
  <c r="F150" i="12"/>
  <c r="E150" i="12"/>
  <c r="D150" i="12"/>
  <c r="C150" i="12"/>
  <c r="B150" i="12"/>
  <c r="A150" i="12"/>
  <c r="Q149" i="12"/>
  <c r="P149" i="12"/>
  <c r="O149" i="12"/>
  <c r="N149" i="12"/>
  <c r="M149" i="12"/>
  <c r="L149" i="12"/>
  <c r="K149" i="12"/>
  <c r="J149" i="12"/>
  <c r="I149" i="12"/>
  <c r="H149" i="12"/>
  <c r="G149" i="12"/>
  <c r="F149" i="12"/>
  <c r="E149" i="12"/>
  <c r="D149" i="12"/>
  <c r="C149" i="12"/>
  <c r="B149" i="12"/>
  <c r="A149" i="12"/>
  <c r="Q148" i="12"/>
  <c r="P148" i="12"/>
  <c r="O148" i="12"/>
  <c r="N148" i="12"/>
  <c r="M148" i="12"/>
  <c r="L148" i="12"/>
  <c r="K148" i="12"/>
  <c r="J148" i="12"/>
  <c r="I148" i="12"/>
  <c r="H148" i="12"/>
  <c r="G148" i="12"/>
  <c r="F148" i="12"/>
  <c r="E148" i="12"/>
  <c r="D148" i="12"/>
  <c r="C148" i="12"/>
  <c r="B148" i="12"/>
  <c r="A148" i="12"/>
  <c r="Q147" i="12"/>
  <c r="P147" i="12"/>
  <c r="O147" i="12"/>
  <c r="N147" i="12"/>
  <c r="M147" i="12"/>
  <c r="L147" i="12"/>
  <c r="K147" i="12"/>
  <c r="J147" i="12"/>
  <c r="I147" i="12"/>
  <c r="H147" i="12"/>
  <c r="G147" i="12"/>
  <c r="F147" i="12"/>
  <c r="E147" i="12"/>
  <c r="D147" i="12"/>
  <c r="C147" i="12"/>
  <c r="B147" i="12"/>
  <c r="A147" i="12"/>
  <c r="Q146" i="12"/>
  <c r="P146" i="12"/>
  <c r="O146" i="12"/>
  <c r="N146" i="12"/>
  <c r="M146" i="12"/>
  <c r="L146" i="12"/>
  <c r="K146" i="12"/>
  <c r="J146" i="12"/>
  <c r="I146" i="12"/>
  <c r="H146" i="12"/>
  <c r="G146" i="12"/>
  <c r="F146" i="12"/>
  <c r="E146" i="12"/>
  <c r="D146" i="12"/>
  <c r="C146" i="12"/>
  <c r="B146" i="12"/>
  <c r="A146" i="12"/>
  <c r="Q145" i="12"/>
  <c r="P145" i="12"/>
  <c r="O145" i="12"/>
  <c r="N145" i="12"/>
  <c r="M145" i="12"/>
  <c r="L145" i="12"/>
  <c r="K145" i="12"/>
  <c r="J145" i="12"/>
  <c r="I145" i="12"/>
  <c r="H145" i="12"/>
  <c r="G145" i="12"/>
  <c r="F145" i="12"/>
  <c r="E145" i="12"/>
  <c r="D145" i="12"/>
  <c r="C145" i="12"/>
  <c r="B145" i="12"/>
  <c r="A145" i="12"/>
  <c r="Q144" i="12"/>
  <c r="P144" i="12"/>
  <c r="O144" i="12"/>
  <c r="N144" i="12"/>
  <c r="M144" i="12"/>
  <c r="L144" i="12"/>
  <c r="K144" i="12"/>
  <c r="J144" i="12"/>
  <c r="I144" i="12"/>
  <c r="H144" i="12"/>
  <c r="G144" i="12"/>
  <c r="F144" i="12"/>
  <c r="E144" i="12"/>
  <c r="D144" i="12"/>
  <c r="C144" i="12"/>
  <c r="B144" i="12"/>
  <c r="A144" i="12"/>
  <c r="Q143" i="12"/>
  <c r="P143" i="12"/>
  <c r="O143" i="12"/>
  <c r="N143" i="12"/>
  <c r="M143" i="12"/>
  <c r="L143" i="12"/>
  <c r="K143" i="12"/>
  <c r="J143" i="12"/>
  <c r="I143" i="12"/>
  <c r="H143" i="12"/>
  <c r="G143" i="12"/>
  <c r="F143" i="12"/>
  <c r="E143" i="12"/>
  <c r="D143" i="12"/>
  <c r="C143" i="12"/>
  <c r="B143" i="12"/>
  <c r="A143" i="12"/>
  <c r="Q142" i="12"/>
  <c r="P142" i="12"/>
  <c r="O142" i="12"/>
  <c r="N142" i="12"/>
  <c r="M142" i="12"/>
  <c r="L142" i="12"/>
  <c r="K142" i="12"/>
  <c r="J142" i="12"/>
  <c r="I142" i="12"/>
  <c r="H142" i="12"/>
  <c r="G142" i="12"/>
  <c r="F142" i="12"/>
  <c r="E142" i="12"/>
  <c r="D142" i="12"/>
  <c r="C142" i="12"/>
  <c r="B142" i="12"/>
  <c r="A142" i="12"/>
  <c r="Q141" i="12"/>
  <c r="P141" i="12"/>
  <c r="O141" i="12"/>
  <c r="N141" i="12"/>
  <c r="M141" i="12"/>
  <c r="L141" i="12"/>
  <c r="K141" i="12"/>
  <c r="J141" i="12"/>
  <c r="I141" i="12"/>
  <c r="H141" i="12"/>
  <c r="G141" i="12"/>
  <c r="F141" i="12"/>
  <c r="E141" i="12"/>
  <c r="D141" i="12"/>
  <c r="C141" i="12"/>
  <c r="B141" i="12"/>
  <c r="A141" i="12"/>
  <c r="Q140" i="12"/>
  <c r="P140" i="12"/>
  <c r="O140" i="12"/>
  <c r="N140" i="12"/>
  <c r="M140" i="12"/>
  <c r="L140" i="12"/>
  <c r="K140" i="12"/>
  <c r="J140" i="12"/>
  <c r="I140" i="12"/>
  <c r="H140" i="12"/>
  <c r="G140" i="12"/>
  <c r="F140" i="12"/>
  <c r="E140" i="12"/>
  <c r="D140" i="12"/>
  <c r="C140" i="12"/>
  <c r="B140" i="12"/>
  <c r="A140" i="12"/>
  <c r="Q139" i="12"/>
  <c r="P139" i="12"/>
  <c r="O139" i="12"/>
  <c r="N139" i="12"/>
  <c r="M139" i="12"/>
  <c r="L139" i="12"/>
  <c r="K139" i="12"/>
  <c r="J139" i="12"/>
  <c r="I139" i="12"/>
  <c r="H139" i="12"/>
  <c r="G139" i="12"/>
  <c r="F139" i="12"/>
  <c r="E139" i="12"/>
  <c r="D139" i="12"/>
  <c r="C139" i="12"/>
  <c r="B139" i="12"/>
  <c r="A139" i="12"/>
  <c r="Q138" i="12"/>
  <c r="P138" i="12"/>
  <c r="O138" i="12"/>
  <c r="N138" i="12"/>
  <c r="M138" i="12"/>
  <c r="L138" i="12"/>
  <c r="K138" i="12"/>
  <c r="J138" i="12"/>
  <c r="I138" i="12"/>
  <c r="H138" i="12"/>
  <c r="G138" i="12"/>
  <c r="F138" i="12"/>
  <c r="E138" i="12"/>
  <c r="D138" i="12"/>
  <c r="C138" i="12"/>
  <c r="B138" i="12"/>
  <c r="A138" i="12"/>
  <c r="Q137" i="12"/>
  <c r="P137" i="12"/>
  <c r="O137" i="12"/>
  <c r="N137" i="12"/>
  <c r="M137" i="12"/>
  <c r="L137" i="12"/>
  <c r="K137" i="12"/>
  <c r="J137" i="12"/>
  <c r="I137" i="12"/>
  <c r="H137" i="12"/>
  <c r="G137" i="12"/>
  <c r="F137" i="12"/>
  <c r="E137" i="12"/>
  <c r="D137" i="12"/>
  <c r="C137" i="12"/>
  <c r="B137" i="12"/>
  <c r="A137" i="12"/>
  <c r="Q136" i="12"/>
  <c r="P136" i="12"/>
  <c r="O136" i="12"/>
  <c r="N136" i="12"/>
  <c r="M136" i="12"/>
  <c r="L136" i="12"/>
  <c r="K136" i="12"/>
  <c r="J136" i="12"/>
  <c r="I136" i="12"/>
  <c r="H136" i="12"/>
  <c r="G136" i="12"/>
  <c r="F136" i="12"/>
  <c r="E136" i="12"/>
  <c r="D136" i="12"/>
  <c r="C136" i="12"/>
  <c r="B136" i="12"/>
  <c r="A136" i="12"/>
  <c r="Q135" i="12"/>
  <c r="P135" i="12"/>
  <c r="O135" i="12"/>
  <c r="N135" i="12"/>
  <c r="M135" i="12"/>
  <c r="L135" i="12"/>
  <c r="K135" i="12"/>
  <c r="J135" i="12"/>
  <c r="I135" i="12"/>
  <c r="H135" i="12"/>
  <c r="G135" i="12"/>
  <c r="F135" i="12"/>
  <c r="E135" i="12"/>
  <c r="D135" i="12"/>
  <c r="C135" i="12"/>
  <c r="B135" i="12"/>
  <c r="A135" i="12"/>
  <c r="Q134" i="12"/>
  <c r="P134" i="12"/>
  <c r="O134" i="12"/>
  <c r="N134" i="12"/>
  <c r="M134" i="12"/>
  <c r="L134" i="12"/>
  <c r="K134" i="12"/>
  <c r="J134" i="12"/>
  <c r="I134" i="12"/>
  <c r="H134" i="12"/>
  <c r="G134" i="12"/>
  <c r="F134" i="12"/>
  <c r="E134" i="12"/>
  <c r="D134" i="12"/>
  <c r="C134" i="12"/>
  <c r="B134" i="12"/>
  <c r="A134" i="12"/>
  <c r="Q133" i="12"/>
  <c r="P133" i="12"/>
  <c r="O133" i="12"/>
  <c r="N133" i="12"/>
  <c r="M133" i="12"/>
  <c r="L133" i="12"/>
  <c r="K133" i="12"/>
  <c r="J133" i="12"/>
  <c r="I133" i="12"/>
  <c r="H133" i="12"/>
  <c r="G133" i="12"/>
  <c r="F133" i="12"/>
  <c r="E133" i="12"/>
  <c r="D133" i="12"/>
  <c r="C133" i="12"/>
  <c r="B133" i="12"/>
  <c r="A133" i="12"/>
  <c r="Q132" i="12"/>
  <c r="P132" i="12"/>
  <c r="O132" i="12"/>
  <c r="N132" i="12"/>
  <c r="M132" i="12"/>
  <c r="L132" i="12"/>
  <c r="K132" i="12"/>
  <c r="J132" i="12"/>
  <c r="I132" i="12"/>
  <c r="H132" i="12"/>
  <c r="G132" i="12"/>
  <c r="F132" i="12"/>
  <c r="E132" i="12"/>
  <c r="D132" i="12"/>
  <c r="C132" i="12"/>
  <c r="B132" i="12"/>
  <c r="A132" i="12"/>
  <c r="Q131" i="12"/>
  <c r="P131" i="12"/>
  <c r="O131" i="12"/>
  <c r="N131" i="12"/>
  <c r="M131" i="12"/>
  <c r="L131" i="12"/>
  <c r="K131" i="12"/>
  <c r="J131" i="12"/>
  <c r="I131" i="12"/>
  <c r="H131" i="12"/>
  <c r="G131" i="12"/>
  <c r="F131" i="12"/>
  <c r="E131" i="12"/>
  <c r="D131" i="12"/>
  <c r="C131" i="12"/>
  <c r="B131" i="12"/>
  <c r="A131" i="12"/>
  <c r="Q130" i="12"/>
  <c r="P130" i="12"/>
  <c r="O130" i="12"/>
  <c r="N130" i="12"/>
  <c r="M130" i="12"/>
  <c r="L130" i="12"/>
  <c r="K130" i="12"/>
  <c r="J130" i="12"/>
  <c r="I130" i="12"/>
  <c r="H130" i="12"/>
  <c r="G130" i="12"/>
  <c r="F130" i="12"/>
  <c r="E130" i="12"/>
  <c r="D130" i="12"/>
  <c r="C130" i="12"/>
  <c r="B130" i="12"/>
  <c r="A130" i="12"/>
  <c r="Q129" i="12"/>
  <c r="P129" i="12"/>
  <c r="O129" i="12"/>
  <c r="N129" i="12"/>
  <c r="M129" i="12"/>
  <c r="L129" i="12"/>
  <c r="K129" i="12"/>
  <c r="J129" i="12"/>
  <c r="I129" i="12"/>
  <c r="H129" i="12"/>
  <c r="G129" i="12"/>
  <c r="F129" i="12"/>
  <c r="E129" i="12"/>
  <c r="D129" i="12"/>
  <c r="C129" i="12"/>
  <c r="B129" i="12"/>
  <c r="A129" i="12"/>
  <c r="Q128" i="12"/>
  <c r="P128" i="12"/>
  <c r="O128" i="12"/>
  <c r="N128" i="12"/>
  <c r="M128" i="12"/>
  <c r="L128" i="12"/>
  <c r="K128" i="12"/>
  <c r="J128" i="12"/>
  <c r="I128" i="12"/>
  <c r="H128" i="12"/>
  <c r="G128" i="12"/>
  <c r="F128" i="12"/>
  <c r="E128" i="12"/>
  <c r="D128" i="12"/>
  <c r="C128" i="12"/>
  <c r="B128" i="12"/>
  <c r="A128" i="12"/>
  <c r="Q127" i="12"/>
  <c r="P127" i="12"/>
  <c r="O127" i="12"/>
  <c r="N127" i="12"/>
  <c r="M127" i="12"/>
  <c r="L127" i="12"/>
  <c r="K127" i="12"/>
  <c r="J127" i="12"/>
  <c r="I127" i="12"/>
  <c r="H127" i="12"/>
  <c r="G127" i="12"/>
  <c r="F127" i="12"/>
  <c r="E127" i="12"/>
  <c r="D127" i="12"/>
  <c r="C127" i="12"/>
  <c r="B127" i="12"/>
  <c r="A127" i="12"/>
  <c r="Q126" i="12"/>
  <c r="P126" i="12"/>
  <c r="O126" i="12"/>
  <c r="N126" i="12"/>
  <c r="M126" i="12"/>
  <c r="L126" i="12"/>
  <c r="K126" i="12"/>
  <c r="J126" i="12"/>
  <c r="I126" i="12"/>
  <c r="H126" i="12"/>
  <c r="G126" i="12"/>
  <c r="F126" i="12"/>
  <c r="E126" i="12"/>
  <c r="D126" i="12"/>
  <c r="C126" i="12"/>
  <c r="B126" i="12"/>
  <c r="A126" i="12"/>
  <c r="Q125" i="12"/>
  <c r="P125" i="12"/>
  <c r="O125" i="12"/>
  <c r="N125" i="12"/>
  <c r="M125" i="12"/>
  <c r="L125" i="12"/>
  <c r="K125" i="12"/>
  <c r="J125" i="12"/>
  <c r="I125" i="12"/>
  <c r="H125" i="12"/>
  <c r="G125" i="12"/>
  <c r="F125" i="12"/>
  <c r="E125" i="12"/>
  <c r="D125" i="12"/>
  <c r="C125" i="12"/>
  <c r="B125" i="12"/>
  <c r="A125" i="12"/>
  <c r="Q124" i="12"/>
  <c r="P124" i="12"/>
  <c r="O124" i="12"/>
  <c r="N124" i="12"/>
  <c r="M124" i="12"/>
  <c r="L124" i="12"/>
  <c r="K124" i="12"/>
  <c r="J124" i="12"/>
  <c r="I124" i="12"/>
  <c r="H124" i="12"/>
  <c r="G124" i="12"/>
  <c r="F124" i="12"/>
  <c r="E124" i="12"/>
  <c r="D124" i="12"/>
  <c r="C124" i="12"/>
  <c r="B124" i="12"/>
  <c r="A124" i="12"/>
  <c r="Q123" i="12"/>
  <c r="P123" i="12"/>
  <c r="O123" i="12"/>
  <c r="N123" i="12"/>
  <c r="M123" i="12"/>
  <c r="L123" i="12"/>
  <c r="K123" i="12"/>
  <c r="J123" i="12"/>
  <c r="I123" i="12"/>
  <c r="H123" i="12"/>
  <c r="G123" i="12"/>
  <c r="F123" i="12"/>
  <c r="E123" i="12"/>
  <c r="D123" i="12"/>
  <c r="C123" i="12"/>
  <c r="B123" i="12"/>
  <c r="A123" i="12"/>
  <c r="Q122" i="12"/>
  <c r="P122" i="12"/>
  <c r="O122" i="12"/>
  <c r="N122" i="12"/>
  <c r="M122" i="12"/>
  <c r="L122" i="12"/>
  <c r="K122" i="12"/>
  <c r="J122" i="12"/>
  <c r="I122" i="12"/>
  <c r="H122" i="12"/>
  <c r="G122" i="12"/>
  <c r="F122" i="12"/>
  <c r="E122" i="12"/>
  <c r="D122" i="12"/>
  <c r="C122" i="12"/>
  <c r="B122" i="12"/>
  <c r="A122" i="12"/>
  <c r="Q121" i="12"/>
  <c r="P121" i="12"/>
  <c r="O121" i="12"/>
  <c r="N121" i="12"/>
  <c r="M121" i="12"/>
  <c r="L121" i="12"/>
  <c r="K121" i="12"/>
  <c r="J121" i="12"/>
  <c r="I121" i="12"/>
  <c r="H121" i="12"/>
  <c r="G121" i="12"/>
  <c r="F121" i="12"/>
  <c r="E121" i="12"/>
  <c r="D121" i="12"/>
  <c r="C121" i="12"/>
  <c r="B121" i="12"/>
  <c r="A121" i="12"/>
  <c r="Q120" i="12"/>
  <c r="P120" i="12"/>
  <c r="O120" i="12"/>
  <c r="N120" i="12"/>
  <c r="M120" i="12"/>
  <c r="L120" i="12"/>
  <c r="K120" i="12"/>
  <c r="J120" i="12"/>
  <c r="I120" i="12"/>
  <c r="H120" i="12"/>
  <c r="G120" i="12"/>
  <c r="F120" i="12"/>
  <c r="E120" i="12"/>
  <c r="D120" i="12"/>
  <c r="C120" i="12"/>
  <c r="B120" i="12"/>
  <c r="A120" i="12"/>
  <c r="Q119" i="12"/>
  <c r="P119" i="12"/>
  <c r="O119" i="12"/>
  <c r="N119" i="12"/>
  <c r="M119" i="12"/>
  <c r="L119" i="12"/>
  <c r="K119" i="12"/>
  <c r="J119" i="12"/>
  <c r="I119" i="12"/>
  <c r="H119" i="12"/>
  <c r="G119" i="12"/>
  <c r="F119" i="12"/>
  <c r="E119" i="12"/>
  <c r="D119" i="12"/>
  <c r="C119" i="12"/>
  <c r="B119" i="12"/>
  <c r="A119" i="12"/>
  <c r="Q118" i="12"/>
  <c r="P118" i="12"/>
  <c r="O118" i="12"/>
  <c r="N118" i="12"/>
  <c r="M118" i="12"/>
  <c r="L118" i="12"/>
  <c r="K118" i="12"/>
  <c r="J118" i="12"/>
  <c r="I118" i="12"/>
  <c r="H118" i="12"/>
  <c r="G118" i="12"/>
  <c r="F118" i="12"/>
  <c r="E118" i="12"/>
  <c r="D118" i="12"/>
  <c r="C118" i="12"/>
  <c r="B118" i="12"/>
  <c r="A118" i="12"/>
  <c r="Q117" i="12"/>
  <c r="P117" i="12"/>
  <c r="O117" i="12"/>
  <c r="N117" i="12"/>
  <c r="M117" i="12"/>
  <c r="L117" i="12"/>
  <c r="K117" i="12"/>
  <c r="J117" i="12"/>
  <c r="I117" i="12"/>
  <c r="H117" i="12"/>
  <c r="G117" i="12"/>
  <c r="F117" i="12"/>
  <c r="E117" i="12"/>
  <c r="D117" i="12"/>
  <c r="C117" i="12"/>
  <c r="B117" i="12"/>
  <c r="A117" i="12"/>
  <c r="Q116" i="12"/>
  <c r="P116" i="12"/>
  <c r="O116" i="12"/>
  <c r="N116" i="12"/>
  <c r="M116" i="12"/>
  <c r="L116" i="12"/>
  <c r="K116" i="12"/>
  <c r="J116" i="12"/>
  <c r="I116" i="12"/>
  <c r="H116" i="12"/>
  <c r="G116" i="12"/>
  <c r="F116" i="12"/>
  <c r="E116" i="12"/>
  <c r="D116" i="12"/>
  <c r="C116" i="12"/>
  <c r="B116" i="12"/>
  <c r="A116" i="12"/>
  <c r="Q115" i="12"/>
  <c r="P115" i="12"/>
  <c r="O115" i="12"/>
  <c r="N115" i="12"/>
  <c r="M115" i="12"/>
  <c r="L115" i="12"/>
  <c r="K115" i="12"/>
  <c r="J115" i="12"/>
  <c r="I115" i="12"/>
  <c r="H115" i="12"/>
  <c r="G115" i="12"/>
  <c r="F115" i="12"/>
  <c r="E115" i="12"/>
  <c r="D115" i="12"/>
  <c r="C115" i="12"/>
  <c r="B115" i="12"/>
  <c r="A115" i="12"/>
  <c r="Q114" i="12"/>
  <c r="P114" i="12"/>
  <c r="O114" i="12"/>
  <c r="N114" i="12"/>
  <c r="M114" i="12"/>
  <c r="L114" i="12"/>
  <c r="K114" i="12"/>
  <c r="J114" i="12"/>
  <c r="I114" i="12"/>
  <c r="H114" i="12"/>
  <c r="G114" i="12"/>
  <c r="F114" i="12"/>
  <c r="E114" i="12"/>
  <c r="D114" i="12"/>
  <c r="C114" i="12"/>
  <c r="B114" i="12"/>
  <c r="A114" i="12"/>
  <c r="Q113" i="12"/>
  <c r="P113" i="12"/>
  <c r="O113" i="12"/>
  <c r="N113" i="12"/>
  <c r="M113" i="12"/>
  <c r="L113" i="12"/>
  <c r="K113" i="12"/>
  <c r="J113" i="12"/>
  <c r="I113" i="12"/>
  <c r="H113" i="12"/>
  <c r="G113" i="12"/>
  <c r="F113" i="12"/>
  <c r="E113" i="12"/>
  <c r="D113" i="12"/>
  <c r="C113" i="12"/>
  <c r="B113" i="12"/>
  <c r="A113" i="12"/>
  <c r="Q112" i="12"/>
  <c r="P112" i="12"/>
  <c r="O112" i="12"/>
  <c r="N112" i="12"/>
  <c r="M112" i="12"/>
  <c r="L112" i="12"/>
  <c r="K112" i="12"/>
  <c r="J112" i="12"/>
  <c r="I112" i="12"/>
  <c r="H112" i="12"/>
  <c r="G112" i="12"/>
  <c r="F112" i="12"/>
  <c r="E112" i="12"/>
  <c r="D112" i="12"/>
  <c r="C112" i="12"/>
  <c r="B112" i="12"/>
  <c r="A112" i="12"/>
  <c r="Q111" i="12"/>
  <c r="P111" i="12"/>
  <c r="O111" i="12"/>
  <c r="N111" i="12"/>
  <c r="M111" i="12"/>
  <c r="L111" i="12"/>
  <c r="K111" i="12"/>
  <c r="J111" i="12"/>
  <c r="I111" i="12"/>
  <c r="H111" i="12"/>
  <c r="G111" i="12"/>
  <c r="F111" i="12"/>
  <c r="E111" i="12"/>
  <c r="D111" i="12"/>
  <c r="C111" i="12"/>
  <c r="B111" i="12"/>
  <c r="A111" i="12"/>
  <c r="Q110" i="12"/>
  <c r="P110" i="12"/>
  <c r="O110" i="12"/>
  <c r="N110" i="12"/>
  <c r="M110" i="12"/>
  <c r="L110" i="12"/>
  <c r="K110" i="12"/>
  <c r="J110" i="12"/>
  <c r="I110" i="12"/>
  <c r="H110" i="12"/>
  <c r="G110" i="12"/>
  <c r="F110" i="12"/>
  <c r="E110" i="12"/>
  <c r="D110" i="12"/>
  <c r="C110" i="12"/>
  <c r="B110" i="12"/>
  <c r="A110" i="12"/>
  <c r="Q109" i="12"/>
  <c r="P109" i="12"/>
  <c r="O109" i="12"/>
  <c r="N109" i="12"/>
  <c r="M109" i="12"/>
  <c r="L109" i="12"/>
  <c r="K109" i="12"/>
  <c r="J109" i="12"/>
  <c r="I109" i="12"/>
  <c r="H109" i="12"/>
  <c r="G109" i="12"/>
  <c r="F109" i="12"/>
  <c r="E109" i="12"/>
  <c r="D109" i="12"/>
  <c r="C109" i="12"/>
  <c r="B109" i="12"/>
  <c r="A109" i="12"/>
  <c r="Q108" i="12"/>
  <c r="P108" i="12"/>
  <c r="O108" i="12"/>
  <c r="N108" i="12"/>
  <c r="M108" i="12"/>
  <c r="L108" i="12"/>
  <c r="K108" i="12"/>
  <c r="J108" i="12"/>
  <c r="I108" i="12"/>
  <c r="H108" i="12"/>
  <c r="G108" i="12"/>
  <c r="F108" i="12"/>
  <c r="E108" i="12"/>
  <c r="D108" i="12"/>
  <c r="C108" i="12"/>
  <c r="B108" i="12"/>
  <c r="A108" i="12"/>
  <c r="Q107" i="12"/>
  <c r="P107" i="12"/>
  <c r="O107" i="12"/>
  <c r="N107" i="12"/>
  <c r="M107" i="12"/>
  <c r="L107" i="12"/>
  <c r="K107" i="12"/>
  <c r="J107" i="12"/>
  <c r="I107" i="12"/>
  <c r="H107" i="12"/>
  <c r="G107" i="12"/>
  <c r="F107" i="12"/>
  <c r="E107" i="12"/>
  <c r="D107" i="12"/>
  <c r="C107" i="12"/>
  <c r="B107" i="12"/>
  <c r="A107" i="12"/>
  <c r="Q106" i="12"/>
  <c r="P106" i="12"/>
  <c r="O106" i="12"/>
  <c r="N106" i="12"/>
  <c r="M106" i="12"/>
  <c r="L106" i="12"/>
  <c r="K106" i="12"/>
  <c r="J106" i="12"/>
  <c r="I106" i="12"/>
  <c r="H106" i="12"/>
  <c r="G106" i="12"/>
  <c r="F106" i="12"/>
  <c r="E106" i="12"/>
  <c r="D106" i="12"/>
  <c r="C106" i="12"/>
  <c r="B106" i="12"/>
  <c r="A106" i="12"/>
  <c r="Q105" i="12"/>
  <c r="P105" i="12"/>
  <c r="O105" i="12"/>
  <c r="N105" i="12"/>
  <c r="M105" i="12"/>
  <c r="L105" i="12"/>
  <c r="K105" i="12"/>
  <c r="J105" i="12"/>
  <c r="I105" i="12"/>
  <c r="H105" i="12"/>
  <c r="G105" i="12"/>
  <c r="F105" i="12"/>
  <c r="E105" i="12"/>
  <c r="D105" i="12"/>
  <c r="C105" i="12"/>
  <c r="B105" i="12"/>
  <c r="A105" i="12"/>
  <c r="Q104" i="12"/>
  <c r="P104" i="12"/>
  <c r="O104" i="12"/>
  <c r="N104" i="12"/>
  <c r="M104" i="12"/>
  <c r="L104" i="12"/>
  <c r="K104" i="12"/>
  <c r="J104" i="12"/>
  <c r="I104" i="12"/>
  <c r="H104" i="12"/>
  <c r="G104" i="12"/>
  <c r="F104" i="12"/>
  <c r="E104" i="12"/>
  <c r="D104" i="12"/>
  <c r="C104" i="12"/>
  <c r="B104" i="12"/>
  <c r="A104" i="12"/>
  <c r="Q103" i="12"/>
  <c r="P103" i="12"/>
  <c r="O103" i="12"/>
  <c r="N103" i="12"/>
  <c r="M103" i="12"/>
  <c r="L103" i="12"/>
  <c r="K103" i="12"/>
  <c r="J103" i="12"/>
  <c r="I103" i="12"/>
  <c r="H103" i="12"/>
  <c r="G103" i="12"/>
  <c r="F103" i="12"/>
  <c r="E103" i="12"/>
  <c r="D103" i="12"/>
  <c r="C103" i="12"/>
  <c r="B103" i="12"/>
  <c r="A103" i="12"/>
  <c r="Q102" i="12"/>
  <c r="P102" i="12"/>
  <c r="O102" i="12"/>
  <c r="N102" i="12"/>
  <c r="M102" i="12"/>
  <c r="L102" i="12"/>
  <c r="K102" i="12"/>
  <c r="J102" i="12"/>
  <c r="I102" i="12"/>
  <c r="H102" i="12"/>
  <c r="G102" i="12"/>
  <c r="F102" i="12"/>
  <c r="E102" i="12"/>
  <c r="D102" i="12"/>
  <c r="C102" i="12"/>
  <c r="B102" i="12"/>
  <c r="A102" i="12"/>
  <c r="Q101" i="12"/>
  <c r="P101" i="12"/>
  <c r="O101" i="12"/>
  <c r="N101" i="12"/>
  <c r="M101" i="12"/>
  <c r="L101" i="12"/>
  <c r="K101" i="12"/>
  <c r="J101" i="12"/>
  <c r="I101" i="12"/>
  <c r="H101" i="12"/>
  <c r="G101" i="12"/>
  <c r="F101" i="12"/>
  <c r="E101" i="12"/>
  <c r="D101" i="12"/>
  <c r="C101" i="12"/>
  <c r="B101" i="12"/>
  <c r="A101" i="12"/>
  <c r="Q100" i="12"/>
  <c r="P100" i="12"/>
  <c r="O100" i="12"/>
  <c r="N100" i="12"/>
  <c r="M100" i="12"/>
  <c r="L100" i="12"/>
  <c r="K100" i="12"/>
  <c r="J100" i="12"/>
  <c r="I100" i="12"/>
  <c r="H100" i="12"/>
  <c r="G100" i="12"/>
  <c r="F100" i="12"/>
  <c r="E100" i="12"/>
  <c r="D100" i="12"/>
  <c r="C100" i="12"/>
  <c r="B100" i="12"/>
  <c r="A100" i="12"/>
  <c r="Q99" i="12"/>
  <c r="P99" i="12"/>
  <c r="O99" i="12"/>
  <c r="N99" i="12"/>
  <c r="M99" i="12"/>
  <c r="L99" i="12"/>
  <c r="K99" i="12"/>
  <c r="J99" i="12"/>
  <c r="I99" i="12"/>
  <c r="H99" i="12"/>
  <c r="G99" i="12"/>
  <c r="F99" i="12"/>
  <c r="E99" i="12"/>
  <c r="D99" i="12"/>
  <c r="C99" i="12"/>
  <c r="B99" i="12"/>
  <c r="A99" i="12"/>
  <c r="Q98" i="12"/>
  <c r="P98" i="12"/>
  <c r="O98" i="12"/>
  <c r="N98" i="12"/>
  <c r="M98" i="12"/>
  <c r="L98" i="12"/>
  <c r="K98" i="12"/>
  <c r="J98" i="12"/>
  <c r="I98" i="12"/>
  <c r="H98" i="12"/>
  <c r="G98" i="12"/>
  <c r="F98" i="12"/>
  <c r="E98" i="12"/>
  <c r="D98" i="12"/>
  <c r="C98" i="12"/>
  <c r="B98" i="12"/>
  <c r="A98" i="12"/>
  <c r="Q97" i="12"/>
  <c r="P97" i="12"/>
  <c r="O97" i="12"/>
  <c r="N97" i="12"/>
  <c r="M97" i="12"/>
  <c r="L97" i="12"/>
  <c r="K97" i="12"/>
  <c r="J97" i="12"/>
  <c r="I97" i="12"/>
  <c r="H97" i="12"/>
  <c r="G97" i="12"/>
  <c r="F97" i="12"/>
  <c r="E97" i="12"/>
  <c r="D97" i="12"/>
  <c r="C97" i="12"/>
  <c r="B97" i="12"/>
  <c r="A97" i="12"/>
  <c r="Q96" i="12"/>
  <c r="P96" i="12"/>
  <c r="O96" i="12"/>
  <c r="N96" i="12"/>
  <c r="M96" i="12"/>
  <c r="L96" i="12"/>
  <c r="K96" i="12"/>
  <c r="J96" i="12"/>
  <c r="I96" i="12"/>
  <c r="H96" i="12"/>
  <c r="G96" i="12"/>
  <c r="F96" i="12"/>
  <c r="E96" i="12"/>
  <c r="D96" i="12"/>
  <c r="C96" i="12"/>
  <c r="B96" i="12"/>
  <c r="A96" i="12"/>
  <c r="Q95" i="12"/>
  <c r="P95" i="12"/>
  <c r="O95" i="12"/>
  <c r="N95" i="12"/>
  <c r="M95" i="12"/>
  <c r="L95" i="12"/>
  <c r="K95" i="12"/>
  <c r="J95" i="12"/>
  <c r="I95" i="12"/>
  <c r="H95" i="12"/>
  <c r="G95" i="12"/>
  <c r="F95" i="12"/>
  <c r="E95" i="12"/>
  <c r="D95" i="12"/>
  <c r="C95" i="12"/>
  <c r="B95" i="12"/>
  <c r="A95" i="12"/>
  <c r="Q94" i="12"/>
  <c r="P94" i="12"/>
  <c r="O94" i="12"/>
  <c r="N94" i="12"/>
  <c r="M94" i="12"/>
  <c r="L94" i="12"/>
  <c r="K94" i="12"/>
  <c r="J94" i="12"/>
  <c r="I94" i="12"/>
  <c r="H94" i="12"/>
  <c r="G94" i="12"/>
  <c r="F94" i="12"/>
  <c r="E94" i="12"/>
  <c r="D94" i="12"/>
  <c r="C94" i="12"/>
  <c r="B94" i="12"/>
  <c r="A94" i="12"/>
  <c r="Q93" i="12"/>
  <c r="P93" i="12"/>
  <c r="O93" i="12"/>
  <c r="N93" i="12"/>
  <c r="M93" i="12"/>
  <c r="L93" i="12"/>
  <c r="K93" i="12"/>
  <c r="J93" i="12"/>
  <c r="I93" i="12"/>
  <c r="H93" i="12"/>
  <c r="G93" i="12"/>
  <c r="F93" i="12"/>
  <c r="E93" i="12"/>
  <c r="D93" i="12"/>
  <c r="C93" i="12"/>
  <c r="B93" i="12"/>
  <c r="A93" i="12"/>
  <c r="Q92" i="12"/>
  <c r="P92" i="12"/>
  <c r="O92" i="12"/>
  <c r="N92" i="12"/>
  <c r="M92" i="12"/>
  <c r="L92" i="12"/>
  <c r="K92" i="12"/>
  <c r="J92" i="12"/>
  <c r="I92" i="12"/>
  <c r="H92" i="12"/>
  <c r="G92" i="12"/>
  <c r="F92" i="12"/>
  <c r="E92" i="12"/>
  <c r="D92" i="12"/>
  <c r="C92" i="12"/>
  <c r="B92" i="12"/>
  <c r="A92" i="12"/>
  <c r="Q91" i="12"/>
  <c r="P91" i="12"/>
  <c r="O91" i="12"/>
  <c r="N91" i="12"/>
  <c r="M91" i="12"/>
  <c r="L91" i="12"/>
  <c r="K91" i="12"/>
  <c r="J91" i="12"/>
  <c r="I91" i="12"/>
  <c r="H91" i="12"/>
  <c r="G91" i="12"/>
  <c r="F91" i="12"/>
  <c r="E91" i="12"/>
  <c r="D91" i="12"/>
  <c r="C91" i="12"/>
  <c r="B91" i="12"/>
  <c r="A91" i="12"/>
  <c r="Q90" i="12"/>
  <c r="P90" i="12"/>
  <c r="O90" i="12"/>
  <c r="N90" i="12"/>
  <c r="M90" i="12"/>
  <c r="L90" i="12"/>
  <c r="K90" i="12"/>
  <c r="J90" i="12"/>
  <c r="I90" i="12"/>
  <c r="H90" i="12"/>
  <c r="G90" i="12"/>
  <c r="F90" i="12"/>
  <c r="E90" i="12"/>
  <c r="D90" i="12"/>
  <c r="C90" i="12"/>
  <c r="B90" i="12"/>
  <c r="A90" i="12"/>
  <c r="Q89" i="12"/>
  <c r="P89" i="12"/>
  <c r="O89" i="12"/>
  <c r="N89" i="12"/>
  <c r="M89" i="12"/>
  <c r="L89" i="12"/>
  <c r="K89" i="12"/>
  <c r="J89" i="12"/>
  <c r="I89" i="12"/>
  <c r="H89" i="12"/>
  <c r="G89" i="12"/>
  <c r="F89" i="12"/>
  <c r="E89" i="12"/>
  <c r="D89" i="12"/>
  <c r="C89" i="12"/>
  <c r="B89" i="12"/>
  <c r="A89" i="12"/>
  <c r="Q88" i="12"/>
  <c r="P88" i="12"/>
  <c r="O88" i="12"/>
  <c r="N88" i="12"/>
  <c r="M88" i="12"/>
  <c r="L88" i="12"/>
  <c r="K88" i="12"/>
  <c r="J88" i="12"/>
  <c r="I88" i="12"/>
  <c r="H88" i="12"/>
  <c r="G88" i="12"/>
  <c r="F88" i="12"/>
  <c r="E88" i="12"/>
  <c r="D88" i="12"/>
  <c r="C88" i="12"/>
  <c r="B88" i="12"/>
  <c r="A88" i="12"/>
  <c r="Q87" i="12"/>
  <c r="P87" i="12"/>
  <c r="O87" i="12"/>
  <c r="N87" i="12"/>
  <c r="M87" i="12"/>
  <c r="L87" i="12"/>
  <c r="K87" i="12"/>
  <c r="J87" i="12"/>
  <c r="I87" i="12"/>
  <c r="H87" i="12"/>
  <c r="G87" i="12"/>
  <c r="F87" i="12"/>
  <c r="E87" i="12"/>
  <c r="D87" i="12"/>
  <c r="C87" i="12"/>
  <c r="B87" i="12"/>
  <c r="A87" i="12"/>
  <c r="Q86" i="12"/>
  <c r="P86" i="12"/>
  <c r="O86" i="12"/>
  <c r="N86" i="12"/>
  <c r="M86" i="12"/>
  <c r="L86" i="12"/>
  <c r="K86" i="12"/>
  <c r="J86" i="12"/>
  <c r="I86" i="12"/>
  <c r="H86" i="12"/>
  <c r="G86" i="12"/>
  <c r="F86" i="12"/>
  <c r="E86" i="12"/>
  <c r="D86" i="12"/>
  <c r="C86" i="12"/>
  <c r="B86" i="12"/>
  <c r="A86" i="12"/>
  <c r="Q85" i="12"/>
  <c r="P85" i="12"/>
  <c r="O85" i="12"/>
  <c r="N85" i="12"/>
  <c r="M85" i="12"/>
  <c r="L85" i="12"/>
  <c r="K85" i="12"/>
  <c r="J85" i="12"/>
  <c r="I85" i="12"/>
  <c r="H85" i="12"/>
  <c r="G85" i="12"/>
  <c r="F85" i="12"/>
  <c r="E85" i="12"/>
  <c r="D85" i="12"/>
  <c r="C85" i="12"/>
  <c r="B85" i="12"/>
  <c r="A85" i="12"/>
  <c r="Q84" i="12"/>
  <c r="P84" i="12"/>
  <c r="O84" i="12"/>
  <c r="N84" i="12"/>
  <c r="M84" i="12"/>
  <c r="L84" i="12"/>
  <c r="K84" i="12"/>
  <c r="J84" i="12"/>
  <c r="I84" i="12"/>
  <c r="H84" i="12"/>
  <c r="G84" i="12"/>
  <c r="F84" i="12"/>
  <c r="E84" i="12"/>
  <c r="D84" i="12"/>
  <c r="C84" i="12"/>
  <c r="B84" i="12"/>
  <c r="A84" i="12"/>
  <c r="Q83" i="12"/>
  <c r="P83" i="12"/>
  <c r="O83" i="12"/>
  <c r="N83" i="12"/>
  <c r="M83" i="12"/>
  <c r="L83" i="12"/>
  <c r="K83" i="12"/>
  <c r="J83" i="12"/>
  <c r="I83" i="12"/>
  <c r="H83" i="12"/>
  <c r="G83" i="12"/>
  <c r="F83" i="12"/>
  <c r="E83" i="12"/>
  <c r="D83" i="12"/>
  <c r="C83" i="12"/>
  <c r="B83" i="12"/>
  <c r="A83" i="12"/>
  <c r="Q82" i="12"/>
  <c r="P82" i="12"/>
  <c r="O82" i="12"/>
  <c r="N82" i="12"/>
  <c r="M82" i="12"/>
  <c r="L82" i="12"/>
  <c r="K82" i="12"/>
  <c r="J82" i="12"/>
  <c r="I82" i="12"/>
  <c r="H82" i="12"/>
  <c r="G82" i="12"/>
  <c r="F82" i="12"/>
  <c r="E82" i="12"/>
  <c r="D82" i="12"/>
  <c r="C82" i="12"/>
  <c r="B82" i="12"/>
  <c r="A82" i="12"/>
  <c r="Q81" i="12"/>
  <c r="P81" i="12"/>
  <c r="O81" i="12"/>
  <c r="N81" i="12"/>
  <c r="M81" i="12"/>
  <c r="L81" i="12"/>
  <c r="K81" i="12"/>
  <c r="J81" i="12"/>
  <c r="I81" i="12"/>
  <c r="H81" i="12"/>
  <c r="G81" i="12"/>
  <c r="F81" i="12"/>
  <c r="E81" i="12"/>
  <c r="D81" i="12"/>
  <c r="C81" i="12"/>
  <c r="B81" i="12"/>
  <c r="A81" i="12"/>
  <c r="Q80" i="12"/>
  <c r="P80" i="12"/>
  <c r="O80" i="12"/>
  <c r="N80" i="12"/>
  <c r="M80" i="12"/>
  <c r="L80" i="12"/>
  <c r="K80" i="12"/>
  <c r="J80" i="12"/>
  <c r="I80" i="12"/>
  <c r="H80" i="12"/>
  <c r="G80" i="12"/>
  <c r="F80" i="12"/>
  <c r="E80" i="12"/>
  <c r="D80" i="12"/>
  <c r="C80" i="12"/>
  <c r="B80" i="12"/>
  <c r="A80" i="12"/>
  <c r="Q79" i="12"/>
  <c r="P79" i="12"/>
  <c r="O79" i="12"/>
  <c r="N79" i="12"/>
  <c r="M79" i="12"/>
  <c r="L79" i="12"/>
  <c r="K79" i="12"/>
  <c r="J79" i="12"/>
  <c r="I79" i="12"/>
  <c r="H79" i="12"/>
  <c r="G79" i="12"/>
  <c r="F79" i="12"/>
  <c r="E79" i="12"/>
  <c r="D79" i="12"/>
  <c r="C79" i="12"/>
  <c r="B79" i="12"/>
  <c r="A79" i="12"/>
  <c r="Q78" i="12"/>
  <c r="P78" i="12"/>
  <c r="O78" i="12"/>
  <c r="N78" i="12"/>
  <c r="M78" i="12"/>
  <c r="L78" i="12"/>
  <c r="K78" i="12"/>
  <c r="J78" i="12"/>
  <c r="I78" i="12"/>
  <c r="H78" i="12"/>
  <c r="G78" i="12"/>
  <c r="F78" i="12"/>
  <c r="E78" i="12"/>
  <c r="D78" i="12"/>
  <c r="C78" i="12"/>
  <c r="B78" i="12"/>
  <c r="A78" i="12"/>
  <c r="Q77" i="12"/>
  <c r="P77" i="12"/>
  <c r="O77" i="12"/>
  <c r="N77" i="12"/>
  <c r="M77" i="12"/>
  <c r="L77" i="12"/>
  <c r="K77" i="12"/>
  <c r="J77" i="12"/>
  <c r="I77" i="12"/>
  <c r="H77" i="12"/>
  <c r="G77" i="12"/>
  <c r="F77" i="12"/>
  <c r="E77" i="12"/>
  <c r="D77" i="12"/>
  <c r="C77" i="12"/>
  <c r="B77" i="12"/>
  <c r="A77" i="12"/>
  <c r="Q76" i="12"/>
  <c r="P76" i="12"/>
  <c r="O76" i="12"/>
  <c r="N76" i="12"/>
  <c r="M76" i="12"/>
  <c r="L76" i="12"/>
  <c r="K76" i="12"/>
  <c r="J76" i="12"/>
  <c r="I76" i="12"/>
  <c r="H76" i="12"/>
  <c r="G76" i="12"/>
  <c r="F76" i="12"/>
  <c r="E76" i="12"/>
  <c r="D76" i="12"/>
  <c r="C76" i="12"/>
  <c r="B76" i="12"/>
  <c r="A76" i="12"/>
  <c r="Q75" i="12"/>
  <c r="P75" i="12"/>
  <c r="O75" i="12"/>
  <c r="N75" i="12"/>
  <c r="M75" i="12"/>
  <c r="L75" i="12"/>
  <c r="K75" i="12"/>
  <c r="J75" i="12"/>
  <c r="I75" i="12"/>
  <c r="H75" i="12"/>
  <c r="G75" i="12"/>
  <c r="F75" i="12"/>
  <c r="E75" i="12"/>
  <c r="D75" i="12"/>
  <c r="C75" i="12"/>
  <c r="B75" i="12"/>
  <c r="A75" i="12"/>
  <c r="Q74" i="12"/>
  <c r="P74" i="12"/>
  <c r="O74" i="12"/>
  <c r="N74" i="12"/>
  <c r="M74" i="12"/>
  <c r="L74" i="12"/>
  <c r="K74" i="12"/>
  <c r="J74" i="12"/>
  <c r="I74" i="12"/>
  <c r="H74" i="12"/>
  <c r="G74" i="12"/>
  <c r="F74" i="12"/>
  <c r="E74" i="12"/>
  <c r="D74" i="12"/>
  <c r="C74" i="12"/>
  <c r="B74" i="12"/>
  <c r="A74" i="12"/>
  <c r="Q73" i="12"/>
  <c r="P73" i="12"/>
  <c r="O73" i="12"/>
  <c r="N73" i="12"/>
  <c r="M73" i="12"/>
  <c r="L73" i="12"/>
  <c r="K73" i="12"/>
  <c r="J73" i="12"/>
  <c r="I73" i="12"/>
  <c r="H73" i="12"/>
  <c r="G73" i="12"/>
  <c r="F73" i="12"/>
  <c r="E73" i="12"/>
  <c r="D73" i="12"/>
  <c r="C73" i="12"/>
  <c r="B73" i="12"/>
  <c r="A73" i="12"/>
  <c r="Q72" i="12"/>
  <c r="P72" i="12"/>
  <c r="O72" i="12"/>
  <c r="N72" i="12"/>
  <c r="M72" i="12"/>
  <c r="L72" i="12"/>
  <c r="K72" i="12"/>
  <c r="J72" i="12"/>
  <c r="I72" i="12"/>
  <c r="H72" i="12"/>
  <c r="G72" i="12"/>
  <c r="F72" i="12"/>
  <c r="E72" i="12"/>
  <c r="D72" i="12"/>
  <c r="C72" i="12"/>
  <c r="B72" i="12"/>
  <c r="A72" i="12"/>
  <c r="Q71" i="12"/>
  <c r="P71" i="12"/>
  <c r="O71" i="12"/>
  <c r="N71" i="12"/>
  <c r="M71" i="12"/>
  <c r="L71" i="12"/>
  <c r="K71" i="12"/>
  <c r="J71" i="12"/>
  <c r="I71" i="12"/>
  <c r="H71" i="12"/>
  <c r="G71" i="12"/>
  <c r="F71" i="12"/>
  <c r="E71" i="12"/>
  <c r="D71" i="12"/>
  <c r="C71" i="12"/>
  <c r="B71" i="12"/>
  <c r="A71" i="12"/>
  <c r="Q70" i="12"/>
  <c r="P70" i="12"/>
  <c r="O70" i="12"/>
  <c r="N70" i="12"/>
  <c r="M70" i="12"/>
  <c r="L70" i="12"/>
  <c r="K70" i="12"/>
  <c r="J70" i="12"/>
  <c r="I70" i="12"/>
  <c r="H70" i="12"/>
  <c r="G70" i="12"/>
  <c r="F70" i="12"/>
  <c r="E70" i="12"/>
  <c r="D70" i="12"/>
  <c r="C70" i="12"/>
  <c r="B70" i="12"/>
  <c r="A70" i="12"/>
  <c r="Q69" i="12"/>
  <c r="P69" i="12"/>
  <c r="O69" i="12"/>
  <c r="N69" i="12"/>
  <c r="M69" i="12"/>
  <c r="L69" i="12"/>
  <c r="K69" i="12"/>
  <c r="J69" i="12"/>
  <c r="I69" i="12"/>
  <c r="H69" i="12"/>
  <c r="G69" i="12"/>
  <c r="F69" i="12"/>
  <c r="E69" i="12"/>
  <c r="D69" i="12"/>
  <c r="C69" i="12"/>
  <c r="B69" i="12"/>
  <c r="A69" i="12"/>
  <c r="Q68" i="12"/>
  <c r="P68" i="12"/>
  <c r="O68" i="12"/>
  <c r="N68" i="12"/>
  <c r="M68" i="12"/>
  <c r="L68" i="12"/>
  <c r="K68" i="12"/>
  <c r="J68" i="12"/>
  <c r="I68" i="12"/>
  <c r="H68" i="12"/>
  <c r="G68" i="12"/>
  <c r="F68" i="12"/>
  <c r="E68" i="12"/>
  <c r="D68" i="12"/>
  <c r="C68" i="12"/>
  <c r="B68" i="12"/>
  <c r="A68" i="12"/>
  <c r="Q67" i="12"/>
  <c r="P67" i="12"/>
  <c r="O67" i="12"/>
  <c r="N67" i="12"/>
  <c r="M67" i="12"/>
  <c r="L67" i="12"/>
  <c r="K67" i="12"/>
  <c r="J67" i="12"/>
  <c r="I67" i="12"/>
  <c r="H67" i="12"/>
  <c r="G67" i="12"/>
  <c r="F67" i="12"/>
  <c r="E67" i="12"/>
  <c r="D67" i="12"/>
  <c r="C67" i="12"/>
  <c r="B67" i="12"/>
  <c r="A67" i="12"/>
  <c r="Q66" i="12"/>
  <c r="P66" i="12"/>
  <c r="O66" i="12"/>
  <c r="N66" i="12"/>
  <c r="M66" i="12"/>
  <c r="L66" i="12"/>
  <c r="K66" i="12"/>
  <c r="J66" i="12"/>
  <c r="I66" i="12"/>
  <c r="H66" i="12"/>
  <c r="G66" i="12"/>
  <c r="F66" i="12"/>
  <c r="E66" i="12"/>
  <c r="D66" i="12"/>
  <c r="C66" i="12"/>
  <c r="B66" i="12"/>
  <c r="A66" i="12"/>
  <c r="Q65" i="12"/>
  <c r="P65" i="12"/>
  <c r="O65" i="12"/>
  <c r="N65" i="12"/>
  <c r="M65" i="12"/>
  <c r="L65" i="12"/>
  <c r="K65" i="12"/>
  <c r="J65" i="12"/>
  <c r="I65" i="12"/>
  <c r="H65" i="12"/>
  <c r="G65" i="12"/>
  <c r="F65" i="12"/>
  <c r="E65" i="12"/>
  <c r="D65" i="12"/>
  <c r="C65" i="12"/>
  <c r="B65" i="12"/>
  <c r="A65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C64" i="12"/>
  <c r="B64" i="12"/>
  <c r="A64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D63" i="12"/>
  <c r="C63" i="12"/>
  <c r="B63" i="12"/>
  <c r="A63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D62" i="12"/>
  <c r="C62" i="12"/>
  <c r="B62" i="12"/>
  <c r="A62" i="12"/>
  <c r="Q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D61" i="12"/>
  <c r="C61" i="12"/>
  <c r="B61" i="12"/>
  <c r="A61" i="12"/>
  <c r="Q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D60" i="12"/>
  <c r="C60" i="12"/>
  <c r="B60" i="12"/>
  <c r="A60" i="12"/>
  <c r="Q59" i="12"/>
  <c r="P59" i="12"/>
  <c r="O59" i="12"/>
  <c r="N59" i="12"/>
  <c r="M59" i="12"/>
  <c r="L59" i="12"/>
  <c r="K59" i="12"/>
  <c r="J59" i="12"/>
  <c r="I59" i="12"/>
  <c r="H59" i="12"/>
  <c r="G59" i="12"/>
  <c r="F59" i="12"/>
  <c r="E59" i="12"/>
  <c r="D59" i="12"/>
  <c r="C59" i="12"/>
  <c r="B59" i="12"/>
  <c r="A59" i="12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B58" i="12"/>
  <c r="A58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B57" i="12"/>
  <c r="A57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D56" i="12"/>
  <c r="C56" i="12"/>
  <c r="B56" i="12"/>
  <c r="A56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B55" i="12"/>
  <c r="A55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C54" i="12"/>
  <c r="B54" i="12"/>
  <c r="A54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B53" i="12"/>
  <c r="A53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B52" i="12"/>
  <c r="A52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B51" i="12"/>
  <c r="A51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B50" i="12"/>
  <c r="A50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B49" i="12"/>
  <c r="A49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B48" i="12"/>
  <c r="A48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B47" i="12"/>
  <c r="A47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B46" i="12"/>
  <c r="A46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B45" i="12"/>
  <c r="A45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B44" i="12"/>
  <c r="A44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B43" i="12"/>
  <c r="A43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B42" i="12"/>
  <c r="A42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B41" i="12"/>
  <c r="A41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B40" i="12"/>
  <c r="A40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B39" i="12"/>
  <c r="A39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B38" i="12"/>
  <c r="A38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B37" i="12"/>
  <c r="A37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B36" i="12"/>
  <c r="A36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B35" i="12"/>
  <c r="A35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B34" i="12"/>
  <c r="A34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B33" i="12"/>
  <c r="A33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B32" i="12"/>
  <c r="A32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B31" i="12"/>
  <c r="A31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B30" i="12"/>
  <c r="A30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B29" i="12"/>
  <c r="A29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B28" i="12"/>
  <c r="A28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B27" i="12"/>
  <c r="A27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B26" i="12"/>
  <c r="A26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B25" i="12"/>
  <c r="A25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B24" i="12"/>
  <c r="A24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B23" i="12"/>
  <c r="A23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B22" i="12"/>
  <c r="A22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B21" i="12"/>
  <c r="A21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B20" i="12"/>
  <c r="A20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B19" i="12"/>
  <c r="A19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B18" i="12"/>
  <c r="A18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B17" i="12"/>
  <c r="A17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B16" i="12"/>
  <c r="A16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B15" i="12"/>
  <c r="A15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B14" i="12"/>
  <c r="A14" i="12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AM18" i="5"/>
  <c r="AM19" i="5"/>
  <c r="AM20" i="5"/>
  <c r="AM21" i="5"/>
  <c r="AM22" i="5"/>
  <c r="AM23" i="5"/>
  <c r="AM24" i="5"/>
  <c r="AM25" i="5"/>
  <c r="AM26" i="5"/>
  <c r="AM27" i="5"/>
  <c r="AM28" i="5"/>
  <c r="AM29" i="5"/>
  <c r="AM30" i="5"/>
  <c r="AM31" i="5"/>
  <c r="AM32" i="5"/>
  <c r="AM33" i="5"/>
  <c r="AM34" i="5"/>
  <c r="AM35" i="5"/>
  <c r="AM37" i="5"/>
  <c r="AM38" i="5"/>
  <c r="AM39" i="5"/>
  <c r="AM40" i="5"/>
  <c r="AM41" i="5"/>
  <c r="AM42" i="5"/>
  <c r="AM43" i="5"/>
  <c r="AM44" i="5"/>
  <c r="AM45" i="5"/>
  <c r="AM46" i="5"/>
  <c r="AM47" i="5"/>
  <c r="AM48" i="5"/>
  <c r="AM49" i="5"/>
  <c r="AM50" i="5"/>
  <c r="AM51" i="5"/>
  <c r="AM52" i="5"/>
  <c r="AM53" i="5"/>
  <c r="AM54" i="5"/>
  <c r="AM55" i="5"/>
  <c r="AM56" i="5"/>
  <c r="AM57" i="5"/>
  <c r="AM58" i="5"/>
  <c r="AM59" i="5"/>
  <c r="AM60" i="5"/>
  <c r="AM61" i="5"/>
  <c r="AM62" i="5"/>
  <c r="AM63" i="5"/>
  <c r="AM64" i="5"/>
  <c r="AM65" i="5"/>
  <c r="AM66" i="5"/>
  <c r="AM67" i="5"/>
  <c r="AM68" i="5"/>
  <c r="AM69" i="5"/>
  <c r="AM70" i="5"/>
  <c r="AM71" i="5"/>
  <c r="AM72" i="5"/>
  <c r="AM73" i="5"/>
  <c r="AM74" i="5"/>
  <c r="AM75" i="5"/>
  <c r="AM76" i="5"/>
  <c r="AM77" i="5"/>
  <c r="AM78" i="5"/>
  <c r="AM79" i="5"/>
  <c r="AM80" i="5"/>
  <c r="AM81" i="5"/>
  <c r="AM82" i="5"/>
  <c r="AM83" i="5"/>
  <c r="AM84" i="5"/>
  <c r="AM85" i="5"/>
  <c r="AM86" i="5"/>
  <c r="AM87" i="5"/>
  <c r="AM88" i="5"/>
  <c r="AM89" i="5"/>
  <c r="AM90" i="5"/>
  <c r="AM91" i="5"/>
  <c r="AM92" i="5"/>
  <c r="AM93" i="5"/>
  <c r="AM94" i="5"/>
  <c r="AM95" i="5"/>
  <c r="AM96" i="5"/>
  <c r="AM97" i="5"/>
  <c r="AM98" i="5"/>
  <c r="AM99" i="5"/>
  <c r="AM100" i="5"/>
  <c r="AM101" i="5"/>
  <c r="AM102" i="5"/>
  <c r="AM103" i="5"/>
  <c r="AM104" i="5"/>
  <c r="AM105" i="5"/>
  <c r="AM106" i="5"/>
  <c r="AM107" i="5"/>
  <c r="AM108" i="5"/>
  <c r="AM109" i="5"/>
  <c r="AM110" i="5"/>
  <c r="AM111" i="5"/>
  <c r="AM112" i="5"/>
  <c r="AM113" i="5"/>
  <c r="AM114" i="5"/>
  <c r="AM115" i="5"/>
  <c r="AM116" i="5"/>
  <c r="AM117" i="5"/>
  <c r="AM118" i="5"/>
  <c r="AM119" i="5"/>
  <c r="AM120" i="5"/>
  <c r="AM121" i="5"/>
  <c r="AM122" i="5"/>
  <c r="AM123" i="5"/>
  <c r="AM124" i="5"/>
  <c r="AM125" i="5"/>
  <c r="AM126" i="5"/>
  <c r="AM127" i="5"/>
  <c r="AM128" i="5"/>
  <c r="AM129" i="5"/>
  <c r="AM130" i="5"/>
  <c r="AM131" i="5"/>
  <c r="AM132" i="5"/>
  <c r="AM133" i="5"/>
  <c r="AM134" i="5"/>
  <c r="AM135" i="5"/>
  <c r="AM136" i="5"/>
  <c r="AM137" i="5"/>
  <c r="AM138" i="5"/>
  <c r="AM139" i="5"/>
  <c r="AM140" i="5"/>
  <c r="AM141" i="5"/>
  <c r="AM142" i="5"/>
  <c r="AM143" i="5"/>
  <c r="AM144" i="5"/>
  <c r="AM145" i="5"/>
  <c r="AM146" i="5"/>
  <c r="AM148" i="5"/>
  <c r="AM149" i="5"/>
  <c r="AM150" i="5"/>
  <c r="AM151" i="5"/>
  <c r="AM152" i="5"/>
  <c r="AM153" i="5"/>
  <c r="AM154" i="5"/>
  <c r="AM155" i="5"/>
  <c r="AM156" i="5"/>
  <c r="AM157" i="5"/>
  <c r="AM158" i="5"/>
  <c r="AM159" i="5"/>
  <c r="AM160" i="5"/>
  <c r="AM161" i="5"/>
  <c r="AM162" i="5"/>
  <c r="AM163" i="5"/>
  <c r="AM164" i="5"/>
  <c r="AM165" i="5"/>
  <c r="AM166" i="5"/>
  <c r="AM167" i="5"/>
  <c r="AM168" i="5"/>
  <c r="AM169" i="5"/>
  <c r="AM170" i="5"/>
  <c r="AM171" i="5"/>
  <c r="AM10" i="5"/>
  <c r="AM11" i="5"/>
  <c r="AM12" i="5"/>
  <c r="AM13" i="5"/>
  <c r="AM14" i="5"/>
  <c r="AM15" i="5"/>
  <c r="AM16" i="5"/>
  <c r="AM17" i="5"/>
  <c r="AM9" i="5"/>
  <c r="G14" i="3"/>
  <c r="C24" i="2"/>
  <c r="C23" i="2"/>
  <c r="C22" i="2"/>
  <c r="C21" i="2"/>
  <c r="C19" i="2"/>
  <c r="C18" i="2"/>
  <c r="C16" i="2"/>
  <c r="C17" i="2"/>
  <c r="C14" i="2"/>
  <c r="C13" i="2"/>
  <c r="C12" i="2"/>
  <c r="E21" i="2"/>
  <c r="E12" i="2"/>
  <c r="E16" i="2"/>
  <c r="D14" i="3"/>
  <c r="A20" i="3" l="1"/>
  <c r="B20" i="3"/>
  <c r="C20" i="3"/>
  <c r="D20" i="3"/>
  <c r="E20" i="3"/>
  <c r="F20" i="3"/>
  <c r="G20" i="3"/>
  <c r="H20" i="3"/>
  <c r="I20" i="3"/>
  <c r="J20" i="3"/>
  <c r="K20" i="3"/>
  <c r="L20" i="3"/>
  <c r="M20" i="3"/>
  <c r="N20" i="3"/>
  <c r="P20" i="3"/>
  <c r="Q20" i="3"/>
  <c r="A21" i="3"/>
  <c r="B21" i="3"/>
  <c r="C21" i="3"/>
  <c r="D21" i="3"/>
  <c r="E21" i="3"/>
  <c r="F21" i="3"/>
  <c r="G21" i="3"/>
  <c r="H21" i="3"/>
  <c r="I21" i="3"/>
  <c r="J21" i="3"/>
  <c r="K21" i="3"/>
  <c r="L21" i="3"/>
  <c r="M21" i="3"/>
  <c r="N21" i="3"/>
  <c r="P21" i="3"/>
  <c r="Q21" i="3"/>
  <c r="A22" i="3"/>
  <c r="B22" i="3"/>
  <c r="C22" i="3"/>
  <c r="D22" i="3"/>
  <c r="E22" i="3"/>
  <c r="F22" i="3"/>
  <c r="G22" i="3"/>
  <c r="H22" i="3"/>
  <c r="I22" i="3"/>
  <c r="J22" i="3"/>
  <c r="K22" i="3"/>
  <c r="L22" i="3"/>
  <c r="M22" i="3"/>
  <c r="N22" i="3"/>
  <c r="P22" i="3"/>
  <c r="Q22" i="3"/>
  <c r="A23" i="3"/>
  <c r="B23" i="3"/>
  <c r="C23" i="3"/>
  <c r="D23" i="3"/>
  <c r="E23" i="3"/>
  <c r="F23" i="3"/>
  <c r="G23" i="3"/>
  <c r="H23" i="3"/>
  <c r="I23" i="3"/>
  <c r="J23" i="3"/>
  <c r="K23" i="3"/>
  <c r="L23" i="3"/>
  <c r="M23" i="3"/>
  <c r="N23" i="3"/>
  <c r="P23" i="3"/>
  <c r="Q23" i="3"/>
  <c r="A24" i="3"/>
  <c r="B24" i="3"/>
  <c r="C24" i="3"/>
  <c r="D24" i="3"/>
  <c r="E24" i="3"/>
  <c r="F24" i="3"/>
  <c r="G24" i="3"/>
  <c r="H24" i="3"/>
  <c r="I24" i="3"/>
  <c r="J24" i="3"/>
  <c r="K24" i="3"/>
  <c r="L24" i="3"/>
  <c r="M24" i="3"/>
  <c r="N24" i="3"/>
  <c r="P24" i="3"/>
  <c r="Q24" i="3"/>
  <c r="A25" i="3"/>
  <c r="B25" i="3"/>
  <c r="C25" i="3"/>
  <c r="D25" i="3"/>
  <c r="E25" i="3"/>
  <c r="F25" i="3"/>
  <c r="G25" i="3"/>
  <c r="H25" i="3"/>
  <c r="I25" i="3"/>
  <c r="J25" i="3"/>
  <c r="K25" i="3"/>
  <c r="L25" i="3"/>
  <c r="M25" i="3"/>
  <c r="N25" i="3"/>
  <c r="P25" i="3"/>
  <c r="Q25" i="3"/>
  <c r="A26" i="3"/>
  <c r="B26" i="3"/>
  <c r="C26" i="3"/>
  <c r="D26" i="3"/>
  <c r="E26" i="3"/>
  <c r="F26" i="3"/>
  <c r="G26" i="3"/>
  <c r="H26" i="3"/>
  <c r="I26" i="3"/>
  <c r="J26" i="3"/>
  <c r="K26" i="3"/>
  <c r="L26" i="3"/>
  <c r="M26" i="3"/>
  <c r="N26" i="3"/>
  <c r="P26" i="3"/>
  <c r="Q26" i="3"/>
  <c r="A27" i="3"/>
  <c r="B27" i="3"/>
  <c r="C27" i="3"/>
  <c r="D27" i="3"/>
  <c r="E27" i="3"/>
  <c r="F27" i="3"/>
  <c r="G27" i="3"/>
  <c r="H27" i="3"/>
  <c r="I27" i="3"/>
  <c r="J27" i="3"/>
  <c r="K27" i="3"/>
  <c r="L27" i="3"/>
  <c r="M27" i="3"/>
  <c r="N27" i="3"/>
  <c r="P27" i="3"/>
  <c r="Q27" i="3"/>
  <c r="A28" i="3"/>
  <c r="B28" i="3"/>
  <c r="C28" i="3"/>
  <c r="D28" i="3"/>
  <c r="E28" i="3"/>
  <c r="F28" i="3"/>
  <c r="G28" i="3"/>
  <c r="H28" i="3"/>
  <c r="I28" i="3"/>
  <c r="J28" i="3"/>
  <c r="K28" i="3"/>
  <c r="L28" i="3"/>
  <c r="M28" i="3"/>
  <c r="N28" i="3"/>
  <c r="P28" i="3"/>
  <c r="Q28" i="3"/>
  <c r="A29" i="3"/>
  <c r="B29" i="3"/>
  <c r="C29" i="3"/>
  <c r="D29" i="3"/>
  <c r="E29" i="3"/>
  <c r="F29" i="3"/>
  <c r="G29" i="3"/>
  <c r="H29" i="3"/>
  <c r="I29" i="3"/>
  <c r="J29" i="3"/>
  <c r="K29" i="3"/>
  <c r="L29" i="3"/>
  <c r="M29" i="3"/>
  <c r="N29" i="3"/>
  <c r="P29" i="3"/>
  <c r="Q29" i="3"/>
  <c r="A30" i="3"/>
  <c r="B30" i="3"/>
  <c r="C30" i="3"/>
  <c r="D30" i="3"/>
  <c r="E30" i="3"/>
  <c r="F30" i="3"/>
  <c r="G30" i="3"/>
  <c r="H30" i="3"/>
  <c r="I30" i="3"/>
  <c r="J30" i="3"/>
  <c r="K30" i="3"/>
  <c r="L30" i="3"/>
  <c r="M30" i="3"/>
  <c r="N30" i="3"/>
  <c r="P30" i="3"/>
  <c r="Q30" i="3"/>
  <c r="A31" i="3"/>
  <c r="B31" i="3"/>
  <c r="C31" i="3"/>
  <c r="D31" i="3"/>
  <c r="E31" i="3"/>
  <c r="F31" i="3"/>
  <c r="G31" i="3"/>
  <c r="H31" i="3"/>
  <c r="I31" i="3"/>
  <c r="J31" i="3"/>
  <c r="K31" i="3"/>
  <c r="L31" i="3"/>
  <c r="M31" i="3"/>
  <c r="N31" i="3"/>
  <c r="P31" i="3"/>
  <c r="Q31" i="3"/>
  <c r="A32" i="3"/>
  <c r="B32" i="3"/>
  <c r="C32" i="3"/>
  <c r="D32" i="3"/>
  <c r="E32" i="3"/>
  <c r="F32" i="3"/>
  <c r="G32" i="3"/>
  <c r="H32" i="3"/>
  <c r="I32" i="3"/>
  <c r="J32" i="3"/>
  <c r="K32" i="3"/>
  <c r="L32" i="3"/>
  <c r="M32" i="3"/>
  <c r="N32" i="3"/>
  <c r="P32" i="3"/>
  <c r="Q32" i="3"/>
  <c r="A33" i="3"/>
  <c r="B33" i="3"/>
  <c r="C33" i="3"/>
  <c r="D33" i="3"/>
  <c r="E33" i="3"/>
  <c r="F33" i="3"/>
  <c r="G33" i="3"/>
  <c r="H33" i="3"/>
  <c r="I33" i="3"/>
  <c r="J33" i="3"/>
  <c r="K33" i="3"/>
  <c r="L33" i="3"/>
  <c r="M33" i="3"/>
  <c r="N33" i="3"/>
  <c r="P33" i="3"/>
  <c r="Q33" i="3"/>
  <c r="A34" i="3"/>
  <c r="B34" i="3"/>
  <c r="C34" i="3"/>
  <c r="D34" i="3"/>
  <c r="E34" i="3"/>
  <c r="F34" i="3"/>
  <c r="G34" i="3"/>
  <c r="H34" i="3"/>
  <c r="I34" i="3"/>
  <c r="J34" i="3"/>
  <c r="K34" i="3"/>
  <c r="L34" i="3"/>
  <c r="M34" i="3"/>
  <c r="N34" i="3"/>
  <c r="P34" i="3"/>
  <c r="Q34" i="3"/>
  <c r="A35" i="3"/>
  <c r="B35" i="3"/>
  <c r="C35" i="3"/>
  <c r="D35" i="3"/>
  <c r="E35" i="3"/>
  <c r="F35" i="3"/>
  <c r="G35" i="3"/>
  <c r="H35" i="3"/>
  <c r="I35" i="3"/>
  <c r="J35" i="3"/>
  <c r="K35" i="3"/>
  <c r="L35" i="3"/>
  <c r="M35" i="3"/>
  <c r="N35" i="3"/>
  <c r="P35" i="3"/>
  <c r="Q35" i="3"/>
  <c r="A36" i="3"/>
  <c r="B36" i="3"/>
  <c r="C36" i="3"/>
  <c r="D36" i="3"/>
  <c r="E36" i="3"/>
  <c r="F36" i="3"/>
  <c r="G36" i="3"/>
  <c r="H36" i="3"/>
  <c r="I36" i="3"/>
  <c r="J36" i="3"/>
  <c r="K36" i="3"/>
  <c r="L36" i="3"/>
  <c r="M36" i="3"/>
  <c r="N36" i="3"/>
  <c r="P36" i="3"/>
  <c r="Q36" i="3"/>
  <c r="A37" i="3"/>
  <c r="B37" i="3"/>
  <c r="C37" i="3"/>
  <c r="D37" i="3"/>
  <c r="E37" i="3"/>
  <c r="F37" i="3"/>
  <c r="G37" i="3"/>
  <c r="H37" i="3"/>
  <c r="I37" i="3"/>
  <c r="J37" i="3"/>
  <c r="K37" i="3"/>
  <c r="L37" i="3"/>
  <c r="M37" i="3"/>
  <c r="N37" i="3"/>
  <c r="P37" i="3"/>
  <c r="Q37" i="3"/>
  <c r="A38" i="3"/>
  <c r="B38" i="3"/>
  <c r="C38" i="3"/>
  <c r="D38" i="3"/>
  <c r="E38" i="3"/>
  <c r="F38" i="3"/>
  <c r="G38" i="3"/>
  <c r="H38" i="3"/>
  <c r="I38" i="3"/>
  <c r="J38" i="3"/>
  <c r="K38" i="3"/>
  <c r="L38" i="3"/>
  <c r="M38" i="3"/>
  <c r="N38" i="3"/>
  <c r="P38" i="3"/>
  <c r="Q38" i="3"/>
  <c r="A39" i="3"/>
  <c r="B39" i="3"/>
  <c r="C39" i="3"/>
  <c r="D39" i="3"/>
  <c r="E39" i="3"/>
  <c r="F39" i="3"/>
  <c r="G39" i="3"/>
  <c r="H39" i="3"/>
  <c r="I39" i="3"/>
  <c r="J39" i="3"/>
  <c r="K39" i="3"/>
  <c r="L39" i="3"/>
  <c r="M39" i="3"/>
  <c r="N39" i="3"/>
  <c r="P39" i="3"/>
  <c r="Q39" i="3"/>
  <c r="A40" i="3"/>
  <c r="B40" i="3"/>
  <c r="C40" i="3"/>
  <c r="D40" i="3"/>
  <c r="E40" i="3"/>
  <c r="F40" i="3"/>
  <c r="G40" i="3"/>
  <c r="H40" i="3"/>
  <c r="I40" i="3"/>
  <c r="J40" i="3"/>
  <c r="K40" i="3"/>
  <c r="L40" i="3"/>
  <c r="M40" i="3"/>
  <c r="N40" i="3"/>
  <c r="P40" i="3"/>
  <c r="Q40" i="3"/>
  <c r="A41" i="3"/>
  <c r="B41" i="3"/>
  <c r="C41" i="3"/>
  <c r="D41" i="3"/>
  <c r="E41" i="3"/>
  <c r="F41" i="3"/>
  <c r="G41" i="3"/>
  <c r="H41" i="3"/>
  <c r="I41" i="3"/>
  <c r="J41" i="3"/>
  <c r="K41" i="3"/>
  <c r="L41" i="3"/>
  <c r="M41" i="3"/>
  <c r="N41" i="3"/>
  <c r="P41" i="3"/>
  <c r="A42" i="3"/>
  <c r="B42" i="3"/>
  <c r="C42" i="3"/>
  <c r="D42" i="3"/>
  <c r="E42" i="3"/>
  <c r="F42" i="3"/>
  <c r="G42" i="3"/>
  <c r="H42" i="3"/>
  <c r="I42" i="3"/>
  <c r="J42" i="3"/>
  <c r="K42" i="3"/>
  <c r="L42" i="3"/>
  <c r="M42" i="3"/>
  <c r="N42" i="3"/>
  <c r="P42" i="3"/>
  <c r="Q42" i="3"/>
  <c r="A43" i="3"/>
  <c r="B43" i="3"/>
  <c r="C43" i="3"/>
  <c r="D43" i="3"/>
  <c r="E43" i="3"/>
  <c r="F43" i="3"/>
  <c r="G43" i="3"/>
  <c r="H43" i="3"/>
  <c r="I43" i="3"/>
  <c r="J43" i="3"/>
  <c r="K43" i="3"/>
  <c r="L43" i="3"/>
  <c r="M43" i="3"/>
  <c r="N43" i="3"/>
  <c r="P43" i="3"/>
  <c r="Q43" i="3"/>
  <c r="A44" i="3"/>
  <c r="B44" i="3"/>
  <c r="C44" i="3"/>
  <c r="D44" i="3"/>
  <c r="E44" i="3"/>
  <c r="F44" i="3"/>
  <c r="G44" i="3"/>
  <c r="H44" i="3"/>
  <c r="I44" i="3"/>
  <c r="J44" i="3"/>
  <c r="K44" i="3"/>
  <c r="L44" i="3"/>
  <c r="M44" i="3"/>
  <c r="N44" i="3"/>
  <c r="P44" i="3"/>
  <c r="Q44" i="3"/>
  <c r="A45" i="3"/>
  <c r="B45" i="3"/>
  <c r="C45" i="3"/>
  <c r="D45" i="3"/>
  <c r="E45" i="3"/>
  <c r="F45" i="3"/>
  <c r="G45" i="3"/>
  <c r="H45" i="3"/>
  <c r="I45" i="3"/>
  <c r="J45" i="3"/>
  <c r="K45" i="3"/>
  <c r="L45" i="3"/>
  <c r="M45" i="3"/>
  <c r="N45" i="3"/>
  <c r="P45" i="3"/>
  <c r="Q45" i="3"/>
  <c r="A46" i="3"/>
  <c r="B46" i="3"/>
  <c r="C46" i="3"/>
  <c r="D46" i="3"/>
  <c r="E46" i="3"/>
  <c r="F46" i="3"/>
  <c r="G46" i="3"/>
  <c r="H46" i="3"/>
  <c r="I46" i="3"/>
  <c r="J46" i="3"/>
  <c r="K46" i="3"/>
  <c r="L46" i="3"/>
  <c r="M46" i="3"/>
  <c r="N46" i="3"/>
  <c r="P46" i="3"/>
  <c r="Q46" i="3"/>
  <c r="A47" i="3"/>
  <c r="B47" i="3"/>
  <c r="C47" i="3"/>
  <c r="D47" i="3"/>
  <c r="E47" i="3"/>
  <c r="F47" i="3"/>
  <c r="G47" i="3"/>
  <c r="H47" i="3"/>
  <c r="I47" i="3"/>
  <c r="J47" i="3"/>
  <c r="K47" i="3"/>
  <c r="L47" i="3"/>
  <c r="M47" i="3"/>
  <c r="N47" i="3"/>
  <c r="P47" i="3"/>
  <c r="Q47" i="3"/>
  <c r="A48" i="3"/>
  <c r="B48" i="3"/>
  <c r="C48" i="3"/>
  <c r="D48" i="3"/>
  <c r="E48" i="3"/>
  <c r="F48" i="3"/>
  <c r="G48" i="3"/>
  <c r="H48" i="3"/>
  <c r="I48" i="3"/>
  <c r="J48" i="3"/>
  <c r="K48" i="3"/>
  <c r="L48" i="3"/>
  <c r="M48" i="3"/>
  <c r="N48" i="3"/>
  <c r="P48" i="3"/>
  <c r="Q48" i="3"/>
  <c r="A49" i="3"/>
  <c r="B49" i="3"/>
  <c r="C49" i="3"/>
  <c r="D49" i="3"/>
  <c r="E49" i="3"/>
  <c r="F49" i="3"/>
  <c r="G49" i="3"/>
  <c r="H49" i="3"/>
  <c r="I49" i="3"/>
  <c r="J49" i="3"/>
  <c r="K49" i="3"/>
  <c r="L49" i="3"/>
  <c r="M49" i="3"/>
  <c r="N49" i="3"/>
  <c r="P49" i="3"/>
  <c r="Q49" i="3"/>
  <c r="A50" i="3"/>
  <c r="B50" i="3"/>
  <c r="C50" i="3"/>
  <c r="D50" i="3"/>
  <c r="E50" i="3"/>
  <c r="F50" i="3"/>
  <c r="G50" i="3"/>
  <c r="H50" i="3"/>
  <c r="I50" i="3"/>
  <c r="J50" i="3"/>
  <c r="K50" i="3"/>
  <c r="L50" i="3"/>
  <c r="M50" i="3"/>
  <c r="N50" i="3"/>
  <c r="P50" i="3"/>
  <c r="Q50" i="3"/>
  <c r="A51" i="3"/>
  <c r="B51" i="3"/>
  <c r="C51" i="3"/>
  <c r="D51" i="3"/>
  <c r="E51" i="3"/>
  <c r="F51" i="3"/>
  <c r="G51" i="3"/>
  <c r="H51" i="3"/>
  <c r="I51" i="3"/>
  <c r="J51" i="3"/>
  <c r="K51" i="3"/>
  <c r="L51" i="3"/>
  <c r="M51" i="3"/>
  <c r="N51" i="3"/>
  <c r="P51" i="3"/>
  <c r="Q51" i="3"/>
  <c r="A52" i="3"/>
  <c r="B52" i="3"/>
  <c r="C52" i="3"/>
  <c r="D52" i="3"/>
  <c r="E52" i="3"/>
  <c r="F52" i="3"/>
  <c r="G52" i="3"/>
  <c r="H52" i="3"/>
  <c r="I52" i="3"/>
  <c r="J52" i="3"/>
  <c r="K52" i="3"/>
  <c r="L52" i="3"/>
  <c r="M52" i="3"/>
  <c r="N52" i="3"/>
  <c r="P52" i="3"/>
  <c r="Q52" i="3"/>
  <c r="A53" i="3"/>
  <c r="B53" i="3"/>
  <c r="C53" i="3"/>
  <c r="D53" i="3"/>
  <c r="E53" i="3"/>
  <c r="F53" i="3"/>
  <c r="G53" i="3"/>
  <c r="H53" i="3"/>
  <c r="I53" i="3"/>
  <c r="J53" i="3"/>
  <c r="K53" i="3"/>
  <c r="L53" i="3"/>
  <c r="M53" i="3"/>
  <c r="N53" i="3"/>
  <c r="P53" i="3"/>
  <c r="Q53" i="3"/>
  <c r="A54" i="3"/>
  <c r="B54" i="3"/>
  <c r="C54" i="3"/>
  <c r="D54" i="3"/>
  <c r="E54" i="3"/>
  <c r="F54" i="3"/>
  <c r="G54" i="3"/>
  <c r="H54" i="3"/>
  <c r="I54" i="3"/>
  <c r="J54" i="3"/>
  <c r="K54" i="3"/>
  <c r="L54" i="3"/>
  <c r="M54" i="3"/>
  <c r="N54" i="3"/>
  <c r="P54" i="3"/>
  <c r="Q54" i="3"/>
  <c r="A55" i="3"/>
  <c r="B55" i="3"/>
  <c r="C55" i="3"/>
  <c r="D55" i="3"/>
  <c r="E55" i="3"/>
  <c r="F55" i="3"/>
  <c r="G55" i="3"/>
  <c r="H55" i="3"/>
  <c r="I55" i="3"/>
  <c r="J55" i="3"/>
  <c r="K55" i="3"/>
  <c r="L55" i="3"/>
  <c r="M55" i="3"/>
  <c r="N55" i="3"/>
  <c r="P55" i="3"/>
  <c r="Q55" i="3"/>
  <c r="A56" i="3"/>
  <c r="B56" i="3"/>
  <c r="C56" i="3"/>
  <c r="D56" i="3"/>
  <c r="E56" i="3"/>
  <c r="F56" i="3"/>
  <c r="G56" i="3"/>
  <c r="H56" i="3"/>
  <c r="I56" i="3"/>
  <c r="J56" i="3"/>
  <c r="K56" i="3"/>
  <c r="L56" i="3"/>
  <c r="M56" i="3"/>
  <c r="N56" i="3"/>
  <c r="P56" i="3"/>
  <c r="Q56" i="3"/>
  <c r="A57" i="3"/>
  <c r="B57" i="3"/>
  <c r="C57" i="3"/>
  <c r="D57" i="3"/>
  <c r="E57" i="3"/>
  <c r="F57" i="3"/>
  <c r="G57" i="3"/>
  <c r="H57" i="3"/>
  <c r="I57" i="3"/>
  <c r="J57" i="3"/>
  <c r="K57" i="3"/>
  <c r="L57" i="3"/>
  <c r="M57" i="3"/>
  <c r="N57" i="3"/>
  <c r="P57" i="3"/>
  <c r="Q57" i="3"/>
  <c r="A58" i="3"/>
  <c r="B58" i="3"/>
  <c r="C58" i="3"/>
  <c r="D58" i="3"/>
  <c r="E58" i="3"/>
  <c r="F58" i="3"/>
  <c r="G58" i="3"/>
  <c r="H58" i="3"/>
  <c r="I58" i="3"/>
  <c r="J58" i="3"/>
  <c r="K58" i="3"/>
  <c r="L58" i="3"/>
  <c r="M58" i="3"/>
  <c r="N58" i="3"/>
  <c r="P58" i="3"/>
  <c r="Q58" i="3"/>
  <c r="A59" i="3"/>
  <c r="B59" i="3"/>
  <c r="C59" i="3"/>
  <c r="D59" i="3"/>
  <c r="E59" i="3"/>
  <c r="F59" i="3"/>
  <c r="G59" i="3"/>
  <c r="H59" i="3"/>
  <c r="I59" i="3"/>
  <c r="J59" i="3"/>
  <c r="K59" i="3"/>
  <c r="L59" i="3"/>
  <c r="M59" i="3"/>
  <c r="N59" i="3"/>
  <c r="P59" i="3"/>
  <c r="Q59" i="3"/>
  <c r="A60" i="3"/>
  <c r="B60" i="3"/>
  <c r="C60" i="3"/>
  <c r="D60" i="3"/>
  <c r="E60" i="3"/>
  <c r="F60" i="3"/>
  <c r="G60" i="3"/>
  <c r="H60" i="3"/>
  <c r="I60" i="3"/>
  <c r="J60" i="3"/>
  <c r="K60" i="3"/>
  <c r="L60" i="3"/>
  <c r="M60" i="3"/>
  <c r="N60" i="3"/>
  <c r="P60" i="3"/>
  <c r="Q60" i="3"/>
  <c r="A61" i="3"/>
  <c r="B61" i="3"/>
  <c r="C61" i="3"/>
  <c r="D61" i="3"/>
  <c r="E61" i="3"/>
  <c r="F61" i="3"/>
  <c r="G61" i="3"/>
  <c r="H61" i="3"/>
  <c r="I61" i="3"/>
  <c r="J61" i="3"/>
  <c r="K61" i="3"/>
  <c r="L61" i="3"/>
  <c r="M61" i="3"/>
  <c r="N61" i="3"/>
  <c r="P61" i="3"/>
  <c r="Q61" i="3"/>
  <c r="A62" i="3"/>
  <c r="B62" i="3"/>
  <c r="C62" i="3"/>
  <c r="D62" i="3"/>
  <c r="E62" i="3"/>
  <c r="F62" i="3"/>
  <c r="G62" i="3"/>
  <c r="H62" i="3"/>
  <c r="I62" i="3"/>
  <c r="J62" i="3"/>
  <c r="K62" i="3"/>
  <c r="L62" i="3"/>
  <c r="M62" i="3"/>
  <c r="N62" i="3"/>
  <c r="P62" i="3"/>
  <c r="Q62" i="3"/>
  <c r="A63" i="3"/>
  <c r="B63" i="3"/>
  <c r="C63" i="3"/>
  <c r="D63" i="3"/>
  <c r="E63" i="3"/>
  <c r="F63" i="3"/>
  <c r="G63" i="3"/>
  <c r="H63" i="3"/>
  <c r="I63" i="3"/>
  <c r="J63" i="3"/>
  <c r="K63" i="3"/>
  <c r="L63" i="3"/>
  <c r="M63" i="3"/>
  <c r="N63" i="3"/>
  <c r="P63" i="3"/>
  <c r="Q63" i="3"/>
  <c r="A64" i="3"/>
  <c r="B64" i="3"/>
  <c r="C64" i="3"/>
  <c r="D64" i="3"/>
  <c r="E64" i="3"/>
  <c r="F64" i="3"/>
  <c r="G64" i="3"/>
  <c r="H64" i="3"/>
  <c r="I64" i="3"/>
  <c r="J64" i="3"/>
  <c r="K64" i="3"/>
  <c r="L64" i="3"/>
  <c r="M64" i="3"/>
  <c r="N64" i="3"/>
  <c r="P64" i="3"/>
  <c r="Q64" i="3"/>
  <c r="A65" i="3"/>
  <c r="B65" i="3"/>
  <c r="C65" i="3"/>
  <c r="D65" i="3"/>
  <c r="E65" i="3"/>
  <c r="F65" i="3"/>
  <c r="G65" i="3"/>
  <c r="H65" i="3"/>
  <c r="I65" i="3"/>
  <c r="J65" i="3"/>
  <c r="K65" i="3"/>
  <c r="L65" i="3"/>
  <c r="M65" i="3"/>
  <c r="N65" i="3"/>
  <c r="P65" i="3"/>
  <c r="Q65" i="3"/>
  <c r="A66" i="3"/>
  <c r="B66" i="3"/>
  <c r="C66" i="3"/>
  <c r="D66" i="3"/>
  <c r="E66" i="3"/>
  <c r="F66" i="3"/>
  <c r="G66" i="3"/>
  <c r="H66" i="3"/>
  <c r="I66" i="3"/>
  <c r="J66" i="3"/>
  <c r="K66" i="3"/>
  <c r="L66" i="3"/>
  <c r="M66" i="3"/>
  <c r="N66" i="3"/>
  <c r="P66" i="3"/>
  <c r="Q66" i="3"/>
  <c r="A67" i="3"/>
  <c r="B67" i="3"/>
  <c r="C67" i="3"/>
  <c r="D67" i="3"/>
  <c r="E67" i="3"/>
  <c r="F67" i="3"/>
  <c r="G67" i="3"/>
  <c r="H67" i="3"/>
  <c r="I67" i="3"/>
  <c r="J67" i="3"/>
  <c r="K67" i="3"/>
  <c r="L67" i="3"/>
  <c r="M67" i="3"/>
  <c r="N67" i="3"/>
  <c r="P67" i="3"/>
  <c r="Q67" i="3"/>
  <c r="A68" i="3"/>
  <c r="B68" i="3"/>
  <c r="C68" i="3"/>
  <c r="D68" i="3"/>
  <c r="E68" i="3"/>
  <c r="F68" i="3"/>
  <c r="G68" i="3"/>
  <c r="H68" i="3"/>
  <c r="I68" i="3"/>
  <c r="J68" i="3"/>
  <c r="K68" i="3"/>
  <c r="L68" i="3"/>
  <c r="M68" i="3"/>
  <c r="N68" i="3"/>
  <c r="P68" i="3"/>
  <c r="Q68" i="3"/>
  <c r="A69" i="3"/>
  <c r="B69" i="3"/>
  <c r="C69" i="3"/>
  <c r="D69" i="3"/>
  <c r="E69" i="3"/>
  <c r="F69" i="3"/>
  <c r="G69" i="3"/>
  <c r="H69" i="3"/>
  <c r="I69" i="3"/>
  <c r="J69" i="3"/>
  <c r="K69" i="3"/>
  <c r="L69" i="3"/>
  <c r="M69" i="3"/>
  <c r="N69" i="3"/>
  <c r="P69" i="3"/>
  <c r="Q69" i="3"/>
  <c r="A70" i="3"/>
  <c r="B70" i="3"/>
  <c r="C70" i="3"/>
  <c r="D70" i="3"/>
  <c r="E70" i="3"/>
  <c r="F70" i="3"/>
  <c r="G70" i="3"/>
  <c r="H70" i="3"/>
  <c r="I70" i="3"/>
  <c r="J70" i="3"/>
  <c r="K70" i="3"/>
  <c r="L70" i="3"/>
  <c r="M70" i="3"/>
  <c r="N70" i="3"/>
  <c r="P70" i="3"/>
  <c r="Q70" i="3"/>
  <c r="A71" i="3"/>
  <c r="B71" i="3"/>
  <c r="C71" i="3"/>
  <c r="D71" i="3"/>
  <c r="E71" i="3"/>
  <c r="F71" i="3"/>
  <c r="G71" i="3"/>
  <c r="H71" i="3"/>
  <c r="I71" i="3"/>
  <c r="J71" i="3"/>
  <c r="K71" i="3"/>
  <c r="L71" i="3"/>
  <c r="M71" i="3"/>
  <c r="N71" i="3"/>
  <c r="P71" i="3"/>
  <c r="Q71" i="3"/>
  <c r="A72" i="3"/>
  <c r="B72" i="3"/>
  <c r="C72" i="3"/>
  <c r="D72" i="3"/>
  <c r="E72" i="3"/>
  <c r="F72" i="3"/>
  <c r="G72" i="3"/>
  <c r="H72" i="3"/>
  <c r="I72" i="3"/>
  <c r="J72" i="3"/>
  <c r="K72" i="3"/>
  <c r="L72" i="3"/>
  <c r="M72" i="3"/>
  <c r="N72" i="3"/>
  <c r="P72" i="3"/>
  <c r="Q72" i="3"/>
  <c r="A73" i="3"/>
  <c r="B73" i="3"/>
  <c r="C73" i="3"/>
  <c r="D73" i="3"/>
  <c r="E73" i="3"/>
  <c r="F73" i="3"/>
  <c r="G73" i="3"/>
  <c r="H73" i="3"/>
  <c r="I73" i="3"/>
  <c r="J73" i="3"/>
  <c r="K73" i="3"/>
  <c r="L73" i="3"/>
  <c r="M73" i="3"/>
  <c r="N73" i="3"/>
  <c r="P73" i="3"/>
  <c r="Q73" i="3"/>
  <c r="A74" i="3"/>
  <c r="B74" i="3"/>
  <c r="C74" i="3"/>
  <c r="D74" i="3"/>
  <c r="E74" i="3"/>
  <c r="F74" i="3"/>
  <c r="G74" i="3"/>
  <c r="H74" i="3"/>
  <c r="I74" i="3"/>
  <c r="J74" i="3"/>
  <c r="K74" i="3"/>
  <c r="L74" i="3"/>
  <c r="M74" i="3"/>
  <c r="N74" i="3"/>
  <c r="P74" i="3"/>
  <c r="Q74" i="3"/>
  <c r="A75" i="3"/>
  <c r="B75" i="3"/>
  <c r="C75" i="3"/>
  <c r="D75" i="3"/>
  <c r="E75" i="3"/>
  <c r="F75" i="3"/>
  <c r="G75" i="3"/>
  <c r="H75" i="3"/>
  <c r="I75" i="3"/>
  <c r="J75" i="3"/>
  <c r="K75" i="3"/>
  <c r="L75" i="3"/>
  <c r="M75" i="3"/>
  <c r="N75" i="3"/>
  <c r="P75" i="3"/>
  <c r="Q75" i="3"/>
  <c r="A76" i="3"/>
  <c r="B76" i="3"/>
  <c r="C76" i="3"/>
  <c r="D76" i="3"/>
  <c r="E76" i="3"/>
  <c r="F76" i="3"/>
  <c r="G76" i="3"/>
  <c r="H76" i="3"/>
  <c r="I76" i="3"/>
  <c r="J76" i="3"/>
  <c r="K76" i="3"/>
  <c r="L76" i="3"/>
  <c r="M76" i="3"/>
  <c r="N76" i="3"/>
  <c r="P76" i="3"/>
  <c r="Q76" i="3"/>
  <c r="A77" i="3"/>
  <c r="B77" i="3"/>
  <c r="C77" i="3"/>
  <c r="D77" i="3"/>
  <c r="E77" i="3"/>
  <c r="F77" i="3"/>
  <c r="G77" i="3"/>
  <c r="H77" i="3"/>
  <c r="I77" i="3"/>
  <c r="J77" i="3"/>
  <c r="K77" i="3"/>
  <c r="L77" i="3"/>
  <c r="M77" i="3"/>
  <c r="N77" i="3"/>
  <c r="P77" i="3"/>
  <c r="Q77" i="3"/>
  <c r="A78" i="3"/>
  <c r="B78" i="3"/>
  <c r="C78" i="3"/>
  <c r="D78" i="3"/>
  <c r="E78" i="3"/>
  <c r="F78" i="3"/>
  <c r="G78" i="3"/>
  <c r="H78" i="3"/>
  <c r="I78" i="3"/>
  <c r="J78" i="3"/>
  <c r="K78" i="3"/>
  <c r="L78" i="3"/>
  <c r="M78" i="3"/>
  <c r="N78" i="3"/>
  <c r="P78" i="3"/>
  <c r="Q78" i="3"/>
  <c r="A79" i="3"/>
  <c r="B79" i="3"/>
  <c r="C79" i="3"/>
  <c r="D79" i="3"/>
  <c r="E79" i="3"/>
  <c r="F79" i="3"/>
  <c r="G79" i="3"/>
  <c r="H79" i="3"/>
  <c r="I79" i="3"/>
  <c r="J79" i="3"/>
  <c r="K79" i="3"/>
  <c r="L79" i="3"/>
  <c r="M79" i="3"/>
  <c r="N79" i="3"/>
  <c r="P79" i="3"/>
  <c r="Q79" i="3"/>
  <c r="A80" i="3"/>
  <c r="B80" i="3"/>
  <c r="C80" i="3"/>
  <c r="D80" i="3"/>
  <c r="E80" i="3"/>
  <c r="F80" i="3"/>
  <c r="G80" i="3"/>
  <c r="H80" i="3"/>
  <c r="I80" i="3"/>
  <c r="J80" i="3"/>
  <c r="K80" i="3"/>
  <c r="L80" i="3"/>
  <c r="M80" i="3"/>
  <c r="N80" i="3"/>
  <c r="P80" i="3"/>
  <c r="Q80" i="3"/>
  <c r="A81" i="3"/>
  <c r="B81" i="3"/>
  <c r="C81" i="3"/>
  <c r="D81" i="3"/>
  <c r="E81" i="3"/>
  <c r="F81" i="3"/>
  <c r="G81" i="3"/>
  <c r="H81" i="3"/>
  <c r="I81" i="3"/>
  <c r="J81" i="3"/>
  <c r="K81" i="3"/>
  <c r="L81" i="3"/>
  <c r="M81" i="3"/>
  <c r="N81" i="3"/>
  <c r="P81" i="3"/>
  <c r="Q81" i="3"/>
  <c r="A82" i="3"/>
  <c r="B82" i="3"/>
  <c r="C82" i="3"/>
  <c r="D82" i="3"/>
  <c r="E82" i="3"/>
  <c r="F82" i="3"/>
  <c r="G82" i="3"/>
  <c r="H82" i="3"/>
  <c r="I82" i="3"/>
  <c r="J82" i="3"/>
  <c r="K82" i="3"/>
  <c r="L82" i="3"/>
  <c r="M82" i="3"/>
  <c r="N82" i="3"/>
  <c r="P82" i="3"/>
  <c r="Q82" i="3"/>
  <c r="A83" i="3"/>
  <c r="B83" i="3"/>
  <c r="C83" i="3"/>
  <c r="D83" i="3"/>
  <c r="E83" i="3"/>
  <c r="F83" i="3"/>
  <c r="G83" i="3"/>
  <c r="H83" i="3"/>
  <c r="I83" i="3"/>
  <c r="J83" i="3"/>
  <c r="K83" i="3"/>
  <c r="L83" i="3"/>
  <c r="M83" i="3"/>
  <c r="N83" i="3"/>
  <c r="P83" i="3"/>
  <c r="Q83" i="3"/>
  <c r="A84" i="3"/>
  <c r="B84" i="3"/>
  <c r="C84" i="3"/>
  <c r="D84" i="3"/>
  <c r="E84" i="3"/>
  <c r="F84" i="3"/>
  <c r="G84" i="3"/>
  <c r="H84" i="3"/>
  <c r="I84" i="3"/>
  <c r="J84" i="3"/>
  <c r="K84" i="3"/>
  <c r="L84" i="3"/>
  <c r="M84" i="3"/>
  <c r="N84" i="3"/>
  <c r="P84" i="3"/>
  <c r="Q84" i="3"/>
  <c r="A85" i="3"/>
  <c r="B85" i="3"/>
  <c r="C85" i="3"/>
  <c r="D85" i="3"/>
  <c r="E85" i="3"/>
  <c r="F85" i="3"/>
  <c r="G85" i="3"/>
  <c r="H85" i="3"/>
  <c r="I85" i="3"/>
  <c r="J85" i="3"/>
  <c r="K85" i="3"/>
  <c r="L85" i="3"/>
  <c r="M85" i="3"/>
  <c r="N85" i="3"/>
  <c r="P85" i="3"/>
  <c r="Q85" i="3"/>
  <c r="A86" i="3"/>
  <c r="B86" i="3"/>
  <c r="C86" i="3"/>
  <c r="D86" i="3"/>
  <c r="E86" i="3"/>
  <c r="F86" i="3"/>
  <c r="G86" i="3"/>
  <c r="H86" i="3"/>
  <c r="I86" i="3"/>
  <c r="J86" i="3"/>
  <c r="K86" i="3"/>
  <c r="L86" i="3"/>
  <c r="M86" i="3"/>
  <c r="N86" i="3"/>
  <c r="P86" i="3"/>
  <c r="Q86" i="3"/>
  <c r="A87" i="3"/>
  <c r="B87" i="3"/>
  <c r="C87" i="3"/>
  <c r="D87" i="3"/>
  <c r="E87" i="3"/>
  <c r="F87" i="3"/>
  <c r="G87" i="3"/>
  <c r="H87" i="3"/>
  <c r="I87" i="3"/>
  <c r="J87" i="3"/>
  <c r="K87" i="3"/>
  <c r="L87" i="3"/>
  <c r="M87" i="3"/>
  <c r="N87" i="3"/>
  <c r="P87" i="3"/>
  <c r="Q87" i="3"/>
  <c r="A88" i="3"/>
  <c r="B88" i="3"/>
  <c r="C88" i="3"/>
  <c r="D88" i="3"/>
  <c r="E88" i="3"/>
  <c r="F88" i="3"/>
  <c r="G88" i="3"/>
  <c r="H88" i="3"/>
  <c r="I88" i="3"/>
  <c r="J88" i="3"/>
  <c r="K88" i="3"/>
  <c r="L88" i="3"/>
  <c r="M88" i="3"/>
  <c r="N88" i="3"/>
  <c r="P88" i="3"/>
  <c r="Q88" i="3"/>
  <c r="A89" i="3"/>
  <c r="B89" i="3"/>
  <c r="C89" i="3"/>
  <c r="D89" i="3"/>
  <c r="E89" i="3"/>
  <c r="F89" i="3"/>
  <c r="G89" i="3"/>
  <c r="H89" i="3"/>
  <c r="I89" i="3"/>
  <c r="J89" i="3"/>
  <c r="K89" i="3"/>
  <c r="L89" i="3"/>
  <c r="M89" i="3"/>
  <c r="N89" i="3"/>
  <c r="P89" i="3"/>
  <c r="Q89" i="3"/>
  <c r="A90" i="3"/>
  <c r="B90" i="3"/>
  <c r="C90" i="3"/>
  <c r="D90" i="3"/>
  <c r="E90" i="3"/>
  <c r="F90" i="3"/>
  <c r="G90" i="3"/>
  <c r="H90" i="3"/>
  <c r="I90" i="3"/>
  <c r="J90" i="3"/>
  <c r="K90" i="3"/>
  <c r="L90" i="3"/>
  <c r="M90" i="3"/>
  <c r="N90" i="3"/>
  <c r="P90" i="3"/>
  <c r="Q90" i="3"/>
  <c r="A91" i="3"/>
  <c r="B91" i="3"/>
  <c r="C91" i="3"/>
  <c r="D91" i="3"/>
  <c r="E91" i="3"/>
  <c r="F91" i="3"/>
  <c r="G91" i="3"/>
  <c r="H91" i="3"/>
  <c r="I91" i="3"/>
  <c r="J91" i="3"/>
  <c r="K91" i="3"/>
  <c r="L91" i="3"/>
  <c r="M91" i="3"/>
  <c r="N91" i="3"/>
  <c r="P91" i="3"/>
  <c r="Q91" i="3"/>
  <c r="A92" i="3"/>
  <c r="B92" i="3"/>
  <c r="C92" i="3"/>
  <c r="D92" i="3"/>
  <c r="E92" i="3"/>
  <c r="F92" i="3"/>
  <c r="G92" i="3"/>
  <c r="H92" i="3"/>
  <c r="I92" i="3"/>
  <c r="J92" i="3"/>
  <c r="K92" i="3"/>
  <c r="L92" i="3"/>
  <c r="M92" i="3"/>
  <c r="N92" i="3"/>
  <c r="P92" i="3"/>
  <c r="Q92" i="3"/>
  <c r="A93" i="3"/>
  <c r="B93" i="3"/>
  <c r="C93" i="3"/>
  <c r="D93" i="3"/>
  <c r="E93" i="3"/>
  <c r="F93" i="3"/>
  <c r="G93" i="3"/>
  <c r="H93" i="3"/>
  <c r="I93" i="3"/>
  <c r="J93" i="3"/>
  <c r="K93" i="3"/>
  <c r="L93" i="3"/>
  <c r="M93" i="3"/>
  <c r="N93" i="3"/>
  <c r="P93" i="3"/>
  <c r="Q93" i="3"/>
  <c r="A94" i="3"/>
  <c r="B94" i="3"/>
  <c r="C94" i="3"/>
  <c r="D94" i="3"/>
  <c r="E94" i="3"/>
  <c r="F94" i="3"/>
  <c r="G94" i="3"/>
  <c r="H94" i="3"/>
  <c r="I94" i="3"/>
  <c r="J94" i="3"/>
  <c r="K94" i="3"/>
  <c r="L94" i="3"/>
  <c r="M94" i="3"/>
  <c r="N94" i="3"/>
  <c r="P94" i="3"/>
  <c r="Q94" i="3"/>
  <c r="A95" i="3"/>
  <c r="B95" i="3"/>
  <c r="C95" i="3"/>
  <c r="D95" i="3"/>
  <c r="E95" i="3"/>
  <c r="F95" i="3"/>
  <c r="G95" i="3"/>
  <c r="H95" i="3"/>
  <c r="I95" i="3"/>
  <c r="J95" i="3"/>
  <c r="K95" i="3"/>
  <c r="L95" i="3"/>
  <c r="M95" i="3"/>
  <c r="N95" i="3"/>
  <c r="P95" i="3"/>
  <c r="Q95" i="3"/>
  <c r="A96" i="3"/>
  <c r="B96" i="3"/>
  <c r="C96" i="3"/>
  <c r="D96" i="3"/>
  <c r="E96" i="3"/>
  <c r="F96" i="3"/>
  <c r="G96" i="3"/>
  <c r="H96" i="3"/>
  <c r="I96" i="3"/>
  <c r="J96" i="3"/>
  <c r="K96" i="3"/>
  <c r="L96" i="3"/>
  <c r="M96" i="3"/>
  <c r="N96" i="3"/>
  <c r="P96" i="3"/>
  <c r="Q96" i="3"/>
  <c r="A97" i="3"/>
  <c r="B97" i="3"/>
  <c r="C97" i="3"/>
  <c r="D97" i="3"/>
  <c r="E97" i="3"/>
  <c r="F97" i="3"/>
  <c r="G97" i="3"/>
  <c r="H97" i="3"/>
  <c r="I97" i="3"/>
  <c r="J97" i="3"/>
  <c r="K97" i="3"/>
  <c r="L97" i="3"/>
  <c r="M97" i="3"/>
  <c r="N97" i="3"/>
  <c r="P97" i="3"/>
  <c r="Q97" i="3"/>
  <c r="A98" i="3"/>
  <c r="B98" i="3"/>
  <c r="C98" i="3"/>
  <c r="D98" i="3"/>
  <c r="E98" i="3"/>
  <c r="F98" i="3"/>
  <c r="G98" i="3"/>
  <c r="H98" i="3"/>
  <c r="I98" i="3"/>
  <c r="J98" i="3"/>
  <c r="K98" i="3"/>
  <c r="L98" i="3"/>
  <c r="M98" i="3"/>
  <c r="N98" i="3"/>
  <c r="P98" i="3"/>
  <c r="Q98" i="3"/>
  <c r="A99" i="3"/>
  <c r="B99" i="3"/>
  <c r="C99" i="3"/>
  <c r="D99" i="3"/>
  <c r="E99" i="3"/>
  <c r="F99" i="3"/>
  <c r="G99" i="3"/>
  <c r="H99" i="3"/>
  <c r="I99" i="3"/>
  <c r="J99" i="3"/>
  <c r="K99" i="3"/>
  <c r="L99" i="3"/>
  <c r="M99" i="3"/>
  <c r="N99" i="3"/>
  <c r="P99" i="3"/>
  <c r="Q99" i="3"/>
  <c r="A100" i="3"/>
  <c r="B100" i="3"/>
  <c r="C100" i="3"/>
  <c r="D100" i="3"/>
  <c r="E100" i="3"/>
  <c r="F100" i="3"/>
  <c r="G100" i="3"/>
  <c r="H100" i="3"/>
  <c r="I100" i="3"/>
  <c r="J100" i="3"/>
  <c r="K100" i="3"/>
  <c r="L100" i="3"/>
  <c r="M100" i="3"/>
  <c r="N100" i="3"/>
  <c r="P100" i="3"/>
  <c r="Q100" i="3"/>
  <c r="A101" i="3"/>
  <c r="B101" i="3"/>
  <c r="C101" i="3"/>
  <c r="D101" i="3"/>
  <c r="E101" i="3"/>
  <c r="F101" i="3"/>
  <c r="G101" i="3"/>
  <c r="H101" i="3"/>
  <c r="I101" i="3"/>
  <c r="J101" i="3"/>
  <c r="K101" i="3"/>
  <c r="L101" i="3"/>
  <c r="M101" i="3"/>
  <c r="N101" i="3"/>
  <c r="P101" i="3"/>
  <c r="Q101" i="3"/>
  <c r="A102" i="3"/>
  <c r="B102" i="3"/>
  <c r="C102" i="3"/>
  <c r="D102" i="3"/>
  <c r="E102" i="3"/>
  <c r="F102" i="3"/>
  <c r="G102" i="3"/>
  <c r="H102" i="3"/>
  <c r="I102" i="3"/>
  <c r="J102" i="3"/>
  <c r="K102" i="3"/>
  <c r="L102" i="3"/>
  <c r="M102" i="3"/>
  <c r="N102" i="3"/>
  <c r="P102" i="3"/>
  <c r="Q102" i="3"/>
  <c r="A103" i="3"/>
  <c r="B103" i="3"/>
  <c r="C103" i="3"/>
  <c r="D103" i="3"/>
  <c r="E103" i="3"/>
  <c r="F103" i="3"/>
  <c r="G103" i="3"/>
  <c r="H103" i="3"/>
  <c r="I103" i="3"/>
  <c r="J103" i="3"/>
  <c r="K103" i="3"/>
  <c r="L103" i="3"/>
  <c r="M103" i="3"/>
  <c r="N103" i="3"/>
  <c r="P103" i="3"/>
  <c r="Q103" i="3"/>
  <c r="A104" i="3"/>
  <c r="B104" i="3"/>
  <c r="C104" i="3"/>
  <c r="D104" i="3"/>
  <c r="E104" i="3"/>
  <c r="F104" i="3"/>
  <c r="G104" i="3"/>
  <c r="H104" i="3"/>
  <c r="I104" i="3"/>
  <c r="J104" i="3"/>
  <c r="K104" i="3"/>
  <c r="L104" i="3"/>
  <c r="M104" i="3"/>
  <c r="N104" i="3"/>
  <c r="P104" i="3"/>
  <c r="Q104" i="3"/>
  <c r="A105" i="3"/>
  <c r="B105" i="3"/>
  <c r="C105" i="3"/>
  <c r="D105" i="3"/>
  <c r="E105" i="3"/>
  <c r="F105" i="3"/>
  <c r="G105" i="3"/>
  <c r="H105" i="3"/>
  <c r="I105" i="3"/>
  <c r="J105" i="3"/>
  <c r="K105" i="3"/>
  <c r="L105" i="3"/>
  <c r="M105" i="3"/>
  <c r="N105" i="3"/>
  <c r="P105" i="3"/>
  <c r="Q105" i="3"/>
  <c r="A106" i="3"/>
  <c r="B106" i="3"/>
  <c r="C106" i="3"/>
  <c r="D106" i="3"/>
  <c r="E106" i="3"/>
  <c r="F106" i="3"/>
  <c r="G106" i="3"/>
  <c r="H106" i="3"/>
  <c r="I106" i="3"/>
  <c r="J106" i="3"/>
  <c r="K106" i="3"/>
  <c r="L106" i="3"/>
  <c r="M106" i="3"/>
  <c r="N106" i="3"/>
  <c r="P106" i="3"/>
  <c r="Q106" i="3"/>
  <c r="A107" i="3"/>
  <c r="B107" i="3"/>
  <c r="C107" i="3"/>
  <c r="D107" i="3"/>
  <c r="E107" i="3"/>
  <c r="F107" i="3"/>
  <c r="G107" i="3"/>
  <c r="H107" i="3"/>
  <c r="I107" i="3"/>
  <c r="J107" i="3"/>
  <c r="K107" i="3"/>
  <c r="L107" i="3"/>
  <c r="M107" i="3"/>
  <c r="N107" i="3"/>
  <c r="P107" i="3"/>
  <c r="Q107" i="3"/>
  <c r="A108" i="3"/>
  <c r="B108" i="3"/>
  <c r="C108" i="3"/>
  <c r="D108" i="3"/>
  <c r="E108" i="3"/>
  <c r="F108" i="3"/>
  <c r="G108" i="3"/>
  <c r="H108" i="3"/>
  <c r="I108" i="3"/>
  <c r="J108" i="3"/>
  <c r="K108" i="3"/>
  <c r="L108" i="3"/>
  <c r="M108" i="3"/>
  <c r="N108" i="3"/>
  <c r="P108" i="3"/>
  <c r="Q108" i="3"/>
  <c r="A109" i="3"/>
  <c r="B109" i="3"/>
  <c r="C109" i="3"/>
  <c r="D109" i="3"/>
  <c r="E109" i="3"/>
  <c r="F109" i="3"/>
  <c r="G109" i="3"/>
  <c r="H109" i="3"/>
  <c r="I109" i="3"/>
  <c r="J109" i="3"/>
  <c r="K109" i="3"/>
  <c r="L109" i="3"/>
  <c r="M109" i="3"/>
  <c r="N109" i="3"/>
  <c r="P109" i="3"/>
  <c r="Q109" i="3"/>
  <c r="A110" i="3"/>
  <c r="B110" i="3"/>
  <c r="C110" i="3"/>
  <c r="D110" i="3"/>
  <c r="E110" i="3"/>
  <c r="F110" i="3"/>
  <c r="G110" i="3"/>
  <c r="H110" i="3"/>
  <c r="I110" i="3"/>
  <c r="J110" i="3"/>
  <c r="K110" i="3"/>
  <c r="L110" i="3"/>
  <c r="M110" i="3"/>
  <c r="N110" i="3"/>
  <c r="P110" i="3"/>
  <c r="Q110" i="3"/>
  <c r="A111" i="3"/>
  <c r="B111" i="3"/>
  <c r="C111" i="3"/>
  <c r="D111" i="3"/>
  <c r="E111" i="3"/>
  <c r="F111" i="3"/>
  <c r="G111" i="3"/>
  <c r="H111" i="3"/>
  <c r="I111" i="3"/>
  <c r="J111" i="3"/>
  <c r="K111" i="3"/>
  <c r="L111" i="3"/>
  <c r="M111" i="3"/>
  <c r="N111" i="3"/>
  <c r="P111" i="3"/>
  <c r="Q111" i="3"/>
  <c r="A112" i="3"/>
  <c r="B112" i="3"/>
  <c r="C112" i="3"/>
  <c r="D112" i="3"/>
  <c r="E112" i="3"/>
  <c r="F112" i="3"/>
  <c r="G112" i="3"/>
  <c r="H112" i="3"/>
  <c r="I112" i="3"/>
  <c r="J112" i="3"/>
  <c r="K112" i="3"/>
  <c r="L112" i="3"/>
  <c r="M112" i="3"/>
  <c r="N112" i="3"/>
  <c r="P112" i="3"/>
  <c r="Q112" i="3"/>
  <c r="A113" i="3"/>
  <c r="B113" i="3"/>
  <c r="C113" i="3"/>
  <c r="D113" i="3"/>
  <c r="E113" i="3"/>
  <c r="F113" i="3"/>
  <c r="G113" i="3"/>
  <c r="H113" i="3"/>
  <c r="I113" i="3"/>
  <c r="J113" i="3"/>
  <c r="K113" i="3"/>
  <c r="L113" i="3"/>
  <c r="M113" i="3"/>
  <c r="N113" i="3"/>
  <c r="P113" i="3"/>
  <c r="Q113" i="3"/>
  <c r="A114" i="3"/>
  <c r="B114" i="3"/>
  <c r="C114" i="3"/>
  <c r="D114" i="3"/>
  <c r="E114" i="3"/>
  <c r="F114" i="3"/>
  <c r="G114" i="3"/>
  <c r="H114" i="3"/>
  <c r="I114" i="3"/>
  <c r="J114" i="3"/>
  <c r="K114" i="3"/>
  <c r="L114" i="3"/>
  <c r="M114" i="3"/>
  <c r="N114" i="3"/>
  <c r="P114" i="3"/>
  <c r="Q114" i="3"/>
  <c r="A115" i="3"/>
  <c r="B115" i="3"/>
  <c r="C115" i="3"/>
  <c r="D115" i="3"/>
  <c r="E115" i="3"/>
  <c r="F115" i="3"/>
  <c r="G115" i="3"/>
  <c r="H115" i="3"/>
  <c r="I115" i="3"/>
  <c r="J115" i="3"/>
  <c r="K115" i="3"/>
  <c r="L115" i="3"/>
  <c r="M115" i="3"/>
  <c r="N115" i="3"/>
  <c r="P115" i="3"/>
  <c r="Q115" i="3"/>
  <c r="A116" i="3"/>
  <c r="B116" i="3"/>
  <c r="C116" i="3"/>
  <c r="D116" i="3"/>
  <c r="E116" i="3"/>
  <c r="F116" i="3"/>
  <c r="G116" i="3"/>
  <c r="H116" i="3"/>
  <c r="I116" i="3"/>
  <c r="J116" i="3"/>
  <c r="K116" i="3"/>
  <c r="L116" i="3"/>
  <c r="M116" i="3"/>
  <c r="N116" i="3"/>
  <c r="P116" i="3"/>
  <c r="Q116" i="3"/>
  <c r="A117" i="3"/>
  <c r="B117" i="3"/>
  <c r="C117" i="3"/>
  <c r="D117" i="3"/>
  <c r="E117" i="3"/>
  <c r="F117" i="3"/>
  <c r="G117" i="3"/>
  <c r="H117" i="3"/>
  <c r="I117" i="3"/>
  <c r="J117" i="3"/>
  <c r="K117" i="3"/>
  <c r="L117" i="3"/>
  <c r="M117" i="3"/>
  <c r="N117" i="3"/>
  <c r="P117" i="3"/>
  <c r="Q117" i="3"/>
  <c r="A118" i="3"/>
  <c r="B118" i="3"/>
  <c r="C118" i="3"/>
  <c r="D118" i="3"/>
  <c r="E118" i="3"/>
  <c r="F118" i="3"/>
  <c r="G118" i="3"/>
  <c r="H118" i="3"/>
  <c r="I118" i="3"/>
  <c r="J118" i="3"/>
  <c r="K118" i="3"/>
  <c r="L118" i="3"/>
  <c r="M118" i="3"/>
  <c r="N118" i="3"/>
  <c r="P118" i="3"/>
  <c r="Q118" i="3"/>
  <c r="A119" i="3"/>
  <c r="B119" i="3"/>
  <c r="C119" i="3"/>
  <c r="D119" i="3"/>
  <c r="E119" i="3"/>
  <c r="F119" i="3"/>
  <c r="G119" i="3"/>
  <c r="H119" i="3"/>
  <c r="I119" i="3"/>
  <c r="J119" i="3"/>
  <c r="K119" i="3"/>
  <c r="L119" i="3"/>
  <c r="M119" i="3"/>
  <c r="N119" i="3"/>
  <c r="P119" i="3"/>
  <c r="Q119" i="3"/>
  <c r="A120" i="3"/>
  <c r="B120" i="3"/>
  <c r="C120" i="3"/>
  <c r="D120" i="3"/>
  <c r="E120" i="3"/>
  <c r="F120" i="3"/>
  <c r="G120" i="3"/>
  <c r="H120" i="3"/>
  <c r="I120" i="3"/>
  <c r="J120" i="3"/>
  <c r="K120" i="3"/>
  <c r="L120" i="3"/>
  <c r="M120" i="3"/>
  <c r="N120" i="3"/>
  <c r="P120" i="3"/>
  <c r="Q120" i="3"/>
  <c r="A121" i="3"/>
  <c r="B121" i="3"/>
  <c r="C121" i="3"/>
  <c r="D121" i="3"/>
  <c r="E121" i="3"/>
  <c r="F121" i="3"/>
  <c r="G121" i="3"/>
  <c r="H121" i="3"/>
  <c r="I121" i="3"/>
  <c r="J121" i="3"/>
  <c r="K121" i="3"/>
  <c r="L121" i="3"/>
  <c r="M121" i="3"/>
  <c r="N121" i="3"/>
  <c r="P121" i="3"/>
  <c r="Q121" i="3"/>
  <c r="A122" i="3"/>
  <c r="B122" i="3"/>
  <c r="C122" i="3"/>
  <c r="D122" i="3"/>
  <c r="E122" i="3"/>
  <c r="F122" i="3"/>
  <c r="G122" i="3"/>
  <c r="H122" i="3"/>
  <c r="I122" i="3"/>
  <c r="J122" i="3"/>
  <c r="K122" i="3"/>
  <c r="L122" i="3"/>
  <c r="M122" i="3"/>
  <c r="N122" i="3"/>
  <c r="P122" i="3"/>
  <c r="Q122" i="3"/>
  <c r="A123" i="3"/>
  <c r="B123" i="3"/>
  <c r="C123" i="3"/>
  <c r="D123" i="3"/>
  <c r="E123" i="3"/>
  <c r="F123" i="3"/>
  <c r="G123" i="3"/>
  <c r="H123" i="3"/>
  <c r="I123" i="3"/>
  <c r="J123" i="3"/>
  <c r="K123" i="3"/>
  <c r="L123" i="3"/>
  <c r="M123" i="3"/>
  <c r="N123" i="3"/>
  <c r="P123" i="3"/>
  <c r="Q123" i="3"/>
  <c r="A124" i="3"/>
  <c r="B124" i="3"/>
  <c r="C124" i="3"/>
  <c r="D124" i="3"/>
  <c r="E124" i="3"/>
  <c r="F124" i="3"/>
  <c r="G124" i="3"/>
  <c r="H124" i="3"/>
  <c r="I124" i="3"/>
  <c r="J124" i="3"/>
  <c r="K124" i="3"/>
  <c r="L124" i="3"/>
  <c r="M124" i="3"/>
  <c r="N124" i="3"/>
  <c r="P124" i="3"/>
  <c r="Q124" i="3"/>
  <c r="A125" i="3"/>
  <c r="B125" i="3"/>
  <c r="C125" i="3"/>
  <c r="D125" i="3"/>
  <c r="E125" i="3"/>
  <c r="F125" i="3"/>
  <c r="G125" i="3"/>
  <c r="H125" i="3"/>
  <c r="I125" i="3"/>
  <c r="J125" i="3"/>
  <c r="K125" i="3"/>
  <c r="L125" i="3"/>
  <c r="M125" i="3"/>
  <c r="N125" i="3"/>
  <c r="P125" i="3"/>
  <c r="Q125" i="3"/>
  <c r="A126" i="3"/>
  <c r="B126" i="3"/>
  <c r="C126" i="3"/>
  <c r="D126" i="3"/>
  <c r="E126" i="3"/>
  <c r="F126" i="3"/>
  <c r="G126" i="3"/>
  <c r="H126" i="3"/>
  <c r="I126" i="3"/>
  <c r="J126" i="3"/>
  <c r="K126" i="3"/>
  <c r="L126" i="3"/>
  <c r="M126" i="3"/>
  <c r="N126" i="3"/>
  <c r="P126" i="3"/>
  <c r="Q126" i="3"/>
  <c r="A127" i="3"/>
  <c r="B127" i="3"/>
  <c r="C127" i="3"/>
  <c r="D127" i="3"/>
  <c r="E127" i="3"/>
  <c r="F127" i="3"/>
  <c r="G127" i="3"/>
  <c r="H127" i="3"/>
  <c r="I127" i="3"/>
  <c r="J127" i="3"/>
  <c r="K127" i="3"/>
  <c r="L127" i="3"/>
  <c r="M127" i="3"/>
  <c r="N127" i="3"/>
  <c r="P127" i="3"/>
  <c r="Q127" i="3"/>
  <c r="A128" i="3"/>
  <c r="B128" i="3"/>
  <c r="C128" i="3"/>
  <c r="D128" i="3"/>
  <c r="E128" i="3"/>
  <c r="F128" i="3"/>
  <c r="G128" i="3"/>
  <c r="H128" i="3"/>
  <c r="I128" i="3"/>
  <c r="J128" i="3"/>
  <c r="K128" i="3"/>
  <c r="L128" i="3"/>
  <c r="M128" i="3"/>
  <c r="N128" i="3"/>
  <c r="P128" i="3"/>
  <c r="Q128" i="3"/>
  <c r="A129" i="3"/>
  <c r="B129" i="3"/>
  <c r="C129" i="3"/>
  <c r="D129" i="3"/>
  <c r="E129" i="3"/>
  <c r="F129" i="3"/>
  <c r="G129" i="3"/>
  <c r="H129" i="3"/>
  <c r="I129" i="3"/>
  <c r="J129" i="3"/>
  <c r="K129" i="3"/>
  <c r="L129" i="3"/>
  <c r="M129" i="3"/>
  <c r="N129" i="3"/>
  <c r="P129" i="3"/>
  <c r="Q129" i="3"/>
  <c r="A130" i="3"/>
  <c r="B130" i="3"/>
  <c r="C130" i="3"/>
  <c r="D130" i="3"/>
  <c r="E130" i="3"/>
  <c r="F130" i="3"/>
  <c r="G130" i="3"/>
  <c r="H130" i="3"/>
  <c r="I130" i="3"/>
  <c r="J130" i="3"/>
  <c r="K130" i="3"/>
  <c r="L130" i="3"/>
  <c r="M130" i="3"/>
  <c r="N130" i="3"/>
  <c r="P130" i="3"/>
  <c r="Q130" i="3"/>
  <c r="A131" i="3"/>
  <c r="B131" i="3"/>
  <c r="C131" i="3"/>
  <c r="D131" i="3"/>
  <c r="E131" i="3"/>
  <c r="F131" i="3"/>
  <c r="G131" i="3"/>
  <c r="H131" i="3"/>
  <c r="I131" i="3"/>
  <c r="J131" i="3"/>
  <c r="K131" i="3"/>
  <c r="L131" i="3"/>
  <c r="M131" i="3"/>
  <c r="N131" i="3"/>
  <c r="P131" i="3"/>
  <c r="Q131" i="3"/>
  <c r="A132" i="3"/>
  <c r="B132" i="3"/>
  <c r="C132" i="3"/>
  <c r="D132" i="3"/>
  <c r="E132" i="3"/>
  <c r="F132" i="3"/>
  <c r="G132" i="3"/>
  <c r="H132" i="3"/>
  <c r="I132" i="3"/>
  <c r="J132" i="3"/>
  <c r="K132" i="3"/>
  <c r="L132" i="3"/>
  <c r="M132" i="3"/>
  <c r="N132" i="3"/>
  <c r="P132" i="3"/>
  <c r="Q132" i="3"/>
  <c r="A133" i="3"/>
  <c r="B133" i="3"/>
  <c r="C133" i="3"/>
  <c r="D133" i="3"/>
  <c r="E133" i="3"/>
  <c r="F133" i="3"/>
  <c r="G133" i="3"/>
  <c r="H133" i="3"/>
  <c r="I133" i="3"/>
  <c r="J133" i="3"/>
  <c r="K133" i="3"/>
  <c r="L133" i="3"/>
  <c r="M133" i="3"/>
  <c r="N133" i="3"/>
  <c r="P133" i="3"/>
  <c r="Q133" i="3"/>
  <c r="A134" i="3"/>
  <c r="B134" i="3"/>
  <c r="C134" i="3"/>
  <c r="D134" i="3"/>
  <c r="E134" i="3"/>
  <c r="F134" i="3"/>
  <c r="G134" i="3"/>
  <c r="H134" i="3"/>
  <c r="I134" i="3"/>
  <c r="J134" i="3"/>
  <c r="K134" i="3"/>
  <c r="L134" i="3"/>
  <c r="M134" i="3"/>
  <c r="N134" i="3"/>
  <c r="P134" i="3"/>
  <c r="Q134" i="3"/>
  <c r="A135" i="3"/>
  <c r="B135" i="3"/>
  <c r="C135" i="3"/>
  <c r="D135" i="3"/>
  <c r="E135" i="3"/>
  <c r="F135" i="3"/>
  <c r="G135" i="3"/>
  <c r="H135" i="3"/>
  <c r="I135" i="3"/>
  <c r="J135" i="3"/>
  <c r="K135" i="3"/>
  <c r="L135" i="3"/>
  <c r="M135" i="3"/>
  <c r="N135" i="3"/>
  <c r="P135" i="3"/>
  <c r="Q135" i="3"/>
  <c r="A136" i="3"/>
  <c r="B136" i="3"/>
  <c r="C136" i="3"/>
  <c r="D136" i="3"/>
  <c r="E136" i="3"/>
  <c r="F136" i="3"/>
  <c r="G136" i="3"/>
  <c r="H136" i="3"/>
  <c r="I136" i="3"/>
  <c r="J136" i="3"/>
  <c r="K136" i="3"/>
  <c r="L136" i="3"/>
  <c r="M136" i="3"/>
  <c r="N136" i="3"/>
  <c r="P136" i="3"/>
  <c r="Q136" i="3"/>
  <c r="A137" i="3"/>
  <c r="B137" i="3"/>
  <c r="C137" i="3"/>
  <c r="D137" i="3"/>
  <c r="E137" i="3"/>
  <c r="F137" i="3"/>
  <c r="G137" i="3"/>
  <c r="H137" i="3"/>
  <c r="I137" i="3"/>
  <c r="J137" i="3"/>
  <c r="K137" i="3"/>
  <c r="L137" i="3"/>
  <c r="M137" i="3"/>
  <c r="N137" i="3"/>
  <c r="P137" i="3"/>
  <c r="Q137" i="3"/>
  <c r="A138" i="3"/>
  <c r="B138" i="3"/>
  <c r="C138" i="3"/>
  <c r="D138" i="3"/>
  <c r="E138" i="3"/>
  <c r="F138" i="3"/>
  <c r="G138" i="3"/>
  <c r="H138" i="3"/>
  <c r="I138" i="3"/>
  <c r="J138" i="3"/>
  <c r="K138" i="3"/>
  <c r="L138" i="3"/>
  <c r="M138" i="3"/>
  <c r="N138" i="3"/>
  <c r="P138" i="3"/>
  <c r="Q138" i="3"/>
  <c r="A139" i="3"/>
  <c r="B139" i="3"/>
  <c r="C139" i="3"/>
  <c r="D139" i="3"/>
  <c r="E139" i="3"/>
  <c r="F139" i="3"/>
  <c r="G139" i="3"/>
  <c r="H139" i="3"/>
  <c r="I139" i="3"/>
  <c r="J139" i="3"/>
  <c r="K139" i="3"/>
  <c r="L139" i="3"/>
  <c r="M139" i="3"/>
  <c r="N139" i="3"/>
  <c r="P139" i="3"/>
  <c r="Q139" i="3"/>
  <c r="A140" i="3"/>
  <c r="B140" i="3"/>
  <c r="C140" i="3"/>
  <c r="D140" i="3"/>
  <c r="E140" i="3"/>
  <c r="F140" i="3"/>
  <c r="G140" i="3"/>
  <c r="H140" i="3"/>
  <c r="I140" i="3"/>
  <c r="J140" i="3"/>
  <c r="K140" i="3"/>
  <c r="L140" i="3"/>
  <c r="M140" i="3"/>
  <c r="N140" i="3"/>
  <c r="P140" i="3"/>
  <c r="Q140" i="3"/>
  <c r="A141" i="3"/>
  <c r="B141" i="3"/>
  <c r="C141" i="3"/>
  <c r="D141" i="3"/>
  <c r="E141" i="3"/>
  <c r="F141" i="3"/>
  <c r="G141" i="3"/>
  <c r="H141" i="3"/>
  <c r="I141" i="3"/>
  <c r="J141" i="3"/>
  <c r="K141" i="3"/>
  <c r="L141" i="3"/>
  <c r="M141" i="3"/>
  <c r="N141" i="3"/>
  <c r="P141" i="3"/>
  <c r="Q141" i="3"/>
  <c r="A142" i="3"/>
  <c r="B142" i="3"/>
  <c r="C142" i="3"/>
  <c r="D142" i="3"/>
  <c r="E142" i="3"/>
  <c r="F142" i="3"/>
  <c r="G142" i="3"/>
  <c r="H142" i="3"/>
  <c r="I142" i="3"/>
  <c r="J142" i="3"/>
  <c r="K142" i="3"/>
  <c r="L142" i="3"/>
  <c r="M142" i="3"/>
  <c r="N142" i="3"/>
  <c r="P142" i="3"/>
  <c r="Q142" i="3"/>
  <c r="A143" i="3"/>
  <c r="B143" i="3"/>
  <c r="C143" i="3"/>
  <c r="D143" i="3"/>
  <c r="E143" i="3"/>
  <c r="F143" i="3"/>
  <c r="G143" i="3"/>
  <c r="H143" i="3"/>
  <c r="I143" i="3"/>
  <c r="J143" i="3"/>
  <c r="K143" i="3"/>
  <c r="L143" i="3"/>
  <c r="M143" i="3"/>
  <c r="N143" i="3"/>
  <c r="P143" i="3"/>
  <c r="Q143" i="3"/>
  <c r="A144" i="3"/>
  <c r="B144" i="3"/>
  <c r="C144" i="3"/>
  <c r="D144" i="3"/>
  <c r="E144" i="3"/>
  <c r="F144" i="3"/>
  <c r="G144" i="3"/>
  <c r="H144" i="3"/>
  <c r="I144" i="3"/>
  <c r="J144" i="3"/>
  <c r="K144" i="3"/>
  <c r="L144" i="3"/>
  <c r="M144" i="3"/>
  <c r="N144" i="3"/>
  <c r="P144" i="3"/>
  <c r="Q144" i="3"/>
  <c r="A145" i="3"/>
  <c r="B145" i="3"/>
  <c r="C145" i="3"/>
  <c r="D145" i="3"/>
  <c r="E145" i="3"/>
  <c r="F145" i="3"/>
  <c r="G145" i="3"/>
  <c r="H145" i="3"/>
  <c r="I145" i="3"/>
  <c r="J145" i="3"/>
  <c r="K145" i="3"/>
  <c r="L145" i="3"/>
  <c r="M145" i="3"/>
  <c r="N145" i="3"/>
  <c r="P145" i="3"/>
  <c r="Q145" i="3"/>
  <c r="A146" i="3"/>
  <c r="B146" i="3"/>
  <c r="C146" i="3"/>
  <c r="D146" i="3"/>
  <c r="E146" i="3"/>
  <c r="F146" i="3"/>
  <c r="G146" i="3"/>
  <c r="H146" i="3"/>
  <c r="I146" i="3"/>
  <c r="J146" i="3"/>
  <c r="K146" i="3"/>
  <c r="L146" i="3"/>
  <c r="M146" i="3"/>
  <c r="N146" i="3"/>
  <c r="P146" i="3"/>
  <c r="Q146" i="3"/>
  <c r="A147" i="3"/>
  <c r="B147" i="3"/>
  <c r="C147" i="3"/>
  <c r="D147" i="3"/>
  <c r="E147" i="3"/>
  <c r="F147" i="3"/>
  <c r="G147" i="3"/>
  <c r="H147" i="3"/>
  <c r="I147" i="3"/>
  <c r="J147" i="3"/>
  <c r="K147" i="3"/>
  <c r="L147" i="3"/>
  <c r="M147" i="3"/>
  <c r="N147" i="3"/>
  <c r="P147" i="3"/>
  <c r="Q147" i="3"/>
  <c r="A148" i="3"/>
  <c r="B148" i="3"/>
  <c r="C148" i="3"/>
  <c r="D148" i="3"/>
  <c r="E148" i="3"/>
  <c r="F148" i="3"/>
  <c r="G148" i="3"/>
  <c r="H148" i="3"/>
  <c r="I148" i="3"/>
  <c r="J148" i="3"/>
  <c r="K148" i="3"/>
  <c r="L148" i="3"/>
  <c r="M148" i="3"/>
  <c r="N148" i="3"/>
  <c r="P148" i="3"/>
  <c r="Q148" i="3"/>
  <c r="A149" i="3"/>
  <c r="B149" i="3"/>
  <c r="C149" i="3"/>
  <c r="D149" i="3"/>
  <c r="E149" i="3"/>
  <c r="F149" i="3"/>
  <c r="G149" i="3"/>
  <c r="H149" i="3"/>
  <c r="I149" i="3"/>
  <c r="J149" i="3"/>
  <c r="K149" i="3"/>
  <c r="L149" i="3"/>
  <c r="M149" i="3"/>
  <c r="N149" i="3"/>
  <c r="P149" i="3"/>
  <c r="Q149" i="3"/>
  <c r="A150" i="3"/>
  <c r="B150" i="3"/>
  <c r="C150" i="3"/>
  <c r="D150" i="3"/>
  <c r="E150" i="3"/>
  <c r="F150" i="3"/>
  <c r="G150" i="3"/>
  <c r="H150" i="3"/>
  <c r="I150" i="3"/>
  <c r="J150" i="3"/>
  <c r="K150" i="3"/>
  <c r="L150" i="3"/>
  <c r="M150" i="3"/>
  <c r="N150" i="3"/>
  <c r="P150" i="3"/>
  <c r="Q150" i="3"/>
  <c r="A151" i="3"/>
  <c r="B151" i="3"/>
  <c r="C151" i="3"/>
  <c r="D151" i="3"/>
  <c r="E151" i="3"/>
  <c r="F151" i="3"/>
  <c r="G151" i="3"/>
  <c r="H151" i="3"/>
  <c r="I151" i="3"/>
  <c r="J151" i="3"/>
  <c r="K151" i="3"/>
  <c r="L151" i="3"/>
  <c r="M151" i="3"/>
  <c r="N151" i="3"/>
  <c r="P151" i="3"/>
  <c r="Q151" i="3"/>
  <c r="A152" i="3"/>
  <c r="B152" i="3"/>
  <c r="C152" i="3"/>
  <c r="D152" i="3"/>
  <c r="E152" i="3"/>
  <c r="F152" i="3"/>
  <c r="G152" i="3"/>
  <c r="H152" i="3"/>
  <c r="I152" i="3"/>
  <c r="J152" i="3"/>
  <c r="K152" i="3"/>
  <c r="L152" i="3"/>
  <c r="M152" i="3"/>
  <c r="N152" i="3"/>
  <c r="P152" i="3"/>
  <c r="A153" i="3"/>
  <c r="B153" i="3"/>
  <c r="C153" i="3"/>
  <c r="D153" i="3"/>
  <c r="E153" i="3"/>
  <c r="F153" i="3"/>
  <c r="G153" i="3"/>
  <c r="H153" i="3"/>
  <c r="I153" i="3"/>
  <c r="J153" i="3"/>
  <c r="K153" i="3"/>
  <c r="L153" i="3"/>
  <c r="M153" i="3"/>
  <c r="N153" i="3"/>
  <c r="P153" i="3"/>
  <c r="Q153" i="3"/>
  <c r="A154" i="3"/>
  <c r="B154" i="3"/>
  <c r="C154" i="3"/>
  <c r="D154" i="3"/>
  <c r="E154" i="3"/>
  <c r="F154" i="3"/>
  <c r="G154" i="3"/>
  <c r="H154" i="3"/>
  <c r="I154" i="3"/>
  <c r="J154" i="3"/>
  <c r="K154" i="3"/>
  <c r="L154" i="3"/>
  <c r="M154" i="3"/>
  <c r="N154" i="3"/>
  <c r="P154" i="3"/>
  <c r="Q154" i="3"/>
  <c r="A155" i="3"/>
  <c r="B155" i="3"/>
  <c r="C155" i="3"/>
  <c r="D155" i="3"/>
  <c r="E155" i="3"/>
  <c r="F155" i="3"/>
  <c r="G155" i="3"/>
  <c r="H155" i="3"/>
  <c r="I155" i="3"/>
  <c r="J155" i="3"/>
  <c r="K155" i="3"/>
  <c r="L155" i="3"/>
  <c r="M155" i="3"/>
  <c r="N155" i="3"/>
  <c r="P155" i="3"/>
  <c r="Q155" i="3"/>
  <c r="A156" i="3"/>
  <c r="B156" i="3"/>
  <c r="C156" i="3"/>
  <c r="D156" i="3"/>
  <c r="E156" i="3"/>
  <c r="F156" i="3"/>
  <c r="G156" i="3"/>
  <c r="H156" i="3"/>
  <c r="I156" i="3"/>
  <c r="J156" i="3"/>
  <c r="K156" i="3"/>
  <c r="L156" i="3"/>
  <c r="M156" i="3"/>
  <c r="N156" i="3"/>
  <c r="P156" i="3"/>
  <c r="Q156" i="3"/>
  <c r="A157" i="3"/>
  <c r="B157" i="3"/>
  <c r="C157" i="3"/>
  <c r="D157" i="3"/>
  <c r="E157" i="3"/>
  <c r="F157" i="3"/>
  <c r="G157" i="3"/>
  <c r="H157" i="3"/>
  <c r="I157" i="3"/>
  <c r="J157" i="3"/>
  <c r="K157" i="3"/>
  <c r="L157" i="3"/>
  <c r="M157" i="3"/>
  <c r="N157" i="3"/>
  <c r="P157" i="3"/>
  <c r="Q157" i="3"/>
  <c r="A158" i="3"/>
  <c r="B158" i="3"/>
  <c r="C158" i="3"/>
  <c r="D158" i="3"/>
  <c r="E158" i="3"/>
  <c r="F158" i="3"/>
  <c r="G158" i="3"/>
  <c r="H158" i="3"/>
  <c r="I158" i="3"/>
  <c r="J158" i="3"/>
  <c r="K158" i="3"/>
  <c r="L158" i="3"/>
  <c r="M158" i="3"/>
  <c r="N158" i="3"/>
  <c r="P158" i="3"/>
  <c r="Q158" i="3"/>
  <c r="A159" i="3"/>
  <c r="B159" i="3"/>
  <c r="C159" i="3"/>
  <c r="D159" i="3"/>
  <c r="E159" i="3"/>
  <c r="F159" i="3"/>
  <c r="G159" i="3"/>
  <c r="H159" i="3"/>
  <c r="I159" i="3"/>
  <c r="J159" i="3"/>
  <c r="K159" i="3"/>
  <c r="L159" i="3"/>
  <c r="M159" i="3"/>
  <c r="N159" i="3"/>
  <c r="P159" i="3"/>
  <c r="Q159" i="3"/>
  <c r="A160" i="3"/>
  <c r="B160" i="3"/>
  <c r="C160" i="3"/>
  <c r="D160" i="3"/>
  <c r="E160" i="3"/>
  <c r="F160" i="3"/>
  <c r="G160" i="3"/>
  <c r="H160" i="3"/>
  <c r="I160" i="3"/>
  <c r="J160" i="3"/>
  <c r="K160" i="3"/>
  <c r="L160" i="3"/>
  <c r="M160" i="3"/>
  <c r="N160" i="3"/>
  <c r="P160" i="3"/>
  <c r="Q160" i="3"/>
  <c r="A161" i="3"/>
  <c r="B161" i="3"/>
  <c r="C161" i="3"/>
  <c r="D161" i="3"/>
  <c r="E161" i="3"/>
  <c r="F161" i="3"/>
  <c r="G161" i="3"/>
  <c r="H161" i="3"/>
  <c r="I161" i="3"/>
  <c r="J161" i="3"/>
  <c r="K161" i="3"/>
  <c r="L161" i="3"/>
  <c r="M161" i="3"/>
  <c r="N161" i="3"/>
  <c r="P161" i="3"/>
  <c r="Q161" i="3"/>
  <c r="A162" i="3"/>
  <c r="B162" i="3"/>
  <c r="C162" i="3"/>
  <c r="D162" i="3"/>
  <c r="E162" i="3"/>
  <c r="F162" i="3"/>
  <c r="G162" i="3"/>
  <c r="H162" i="3"/>
  <c r="I162" i="3"/>
  <c r="J162" i="3"/>
  <c r="K162" i="3"/>
  <c r="L162" i="3"/>
  <c r="M162" i="3"/>
  <c r="N162" i="3"/>
  <c r="P162" i="3"/>
  <c r="Q162" i="3"/>
  <c r="A163" i="3"/>
  <c r="B163" i="3"/>
  <c r="C163" i="3"/>
  <c r="D163" i="3"/>
  <c r="E163" i="3"/>
  <c r="F163" i="3"/>
  <c r="G163" i="3"/>
  <c r="H163" i="3"/>
  <c r="I163" i="3"/>
  <c r="J163" i="3"/>
  <c r="K163" i="3"/>
  <c r="L163" i="3"/>
  <c r="M163" i="3"/>
  <c r="N163" i="3"/>
  <c r="P163" i="3"/>
  <c r="Q163" i="3"/>
  <c r="A164" i="3"/>
  <c r="B164" i="3"/>
  <c r="C164" i="3"/>
  <c r="D164" i="3"/>
  <c r="E164" i="3"/>
  <c r="F164" i="3"/>
  <c r="G164" i="3"/>
  <c r="H164" i="3"/>
  <c r="I164" i="3"/>
  <c r="J164" i="3"/>
  <c r="K164" i="3"/>
  <c r="L164" i="3"/>
  <c r="M164" i="3"/>
  <c r="N164" i="3"/>
  <c r="P164" i="3"/>
  <c r="Q164" i="3"/>
  <c r="A165" i="3"/>
  <c r="B165" i="3"/>
  <c r="C165" i="3"/>
  <c r="D165" i="3"/>
  <c r="E165" i="3"/>
  <c r="F165" i="3"/>
  <c r="G165" i="3"/>
  <c r="H165" i="3"/>
  <c r="I165" i="3"/>
  <c r="J165" i="3"/>
  <c r="K165" i="3"/>
  <c r="L165" i="3"/>
  <c r="M165" i="3"/>
  <c r="N165" i="3"/>
  <c r="P165" i="3"/>
  <c r="Q165" i="3"/>
  <c r="A166" i="3"/>
  <c r="B166" i="3"/>
  <c r="C166" i="3"/>
  <c r="D166" i="3"/>
  <c r="E166" i="3"/>
  <c r="F166" i="3"/>
  <c r="G166" i="3"/>
  <c r="H166" i="3"/>
  <c r="I166" i="3"/>
  <c r="J166" i="3"/>
  <c r="K166" i="3"/>
  <c r="L166" i="3"/>
  <c r="M166" i="3"/>
  <c r="N166" i="3"/>
  <c r="P166" i="3"/>
  <c r="Q166" i="3"/>
  <c r="A167" i="3"/>
  <c r="B167" i="3"/>
  <c r="C167" i="3"/>
  <c r="D167" i="3"/>
  <c r="E167" i="3"/>
  <c r="F167" i="3"/>
  <c r="G167" i="3"/>
  <c r="H167" i="3"/>
  <c r="I167" i="3"/>
  <c r="J167" i="3"/>
  <c r="K167" i="3"/>
  <c r="L167" i="3"/>
  <c r="M167" i="3"/>
  <c r="N167" i="3"/>
  <c r="P167" i="3"/>
  <c r="Q167" i="3"/>
  <c r="A168" i="3"/>
  <c r="B168" i="3"/>
  <c r="C168" i="3"/>
  <c r="D168" i="3"/>
  <c r="E168" i="3"/>
  <c r="F168" i="3"/>
  <c r="G168" i="3"/>
  <c r="H168" i="3"/>
  <c r="I168" i="3"/>
  <c r="J168" i="3"/>
  <c r="K168" i="3"/>
  <c r="L168" i="3"/>
  <c r="M168" i="3"/>
  <c r="N168" i="3"/>
  <c r="P168" i="3"/>
  <c r="Q168" i="3"/>
  <c r="A169" i="3"/>
  <c r="B169" i="3"/>
  <c r="C169" i="3"/>
  <c r="D169" i="3"/>
  <c r="E169" i="3"/>
  <c r="F169" i="3"/>
  <c r="G169" i="3"/>
  <c r="H169" i="3"/>
  <c r="I169" i="3"/>
  <c r="J169" i="3"/>
  <c r="K169" i="3"/>
  <c r="L169" i="3"/>
  <c r="M169" i="3"/>
  <c r="N169" i="3"/>
  <c r="P169" i="3"/>
  <c r="Q169" i="3"/>
  <c r="A170" i="3"/>
  <c r="B170" i="3"/>
  <c r="C170" i="3"/>
  <c r="D170" i="3"/>
  <c r="E170" i="3"/>
  <c r="F170" i="3"/>
  <c r="G170" i="3"/>
  <c r="H170" i="3"/>
  <c r="I170" i="3"/>
  <c r="J170" i="3"/>
  <c r="K170" i="3"/>
  <c r="L170" i="3"/>
  <c r="M170" i="3"/>
  <c r="N170" i="3"/>
  <c r="P170" i="3"/>
  <c r="Q170" i="3"/>
  <c r="A171" i="3"/>
  <c r="B171" i="3"/>
  <c r="C171" i="3"/>
  <c r="D171" i="3"/>
  <c r="E171" i="3"/>
  <c r="F171" i="3"/>
  <c r="G171" i="3"/>
  <c r="H171" i="3"/>
  <c r="I171" i="3"/>
  <c r="J171" i="3"/>
  <c r="K171" i="3"/>
  <c r="L171" i="3"/>
  <c r="M171" i="3"/>
  <c r="N171" i="3"/>
  <c r="P171" i="3"/>
  <c r="Q171" i="3"/>
  <c r="A172" i="3"/>
  <c r="B172" i="3"/>
  <c r="C172" i="3"/>
  <c r="D172" i="3"/>
  <c r="E172" i="3"/>
  <c r="F172" i="3"/>
  <c r="G172" i="3"/>
  <c r="H172" i="3"/>
  <c r="I172" i="3"/>
  <c r="J172" i="3"/>
  <c r="K172" i="3"/>
  <c r="L172" i="3"/>
  <c r="M172" i="3"/>
  <c r="N172" i="3"/>
  <c r="P172" i="3"/>
  <c r="Q172" i="3"/>
  <c r="A173" i="3"/>
  <c r="B173" i="3"/>
  <c r="C173" i="3"/>
  <c r="D173" i="3"/>
  <c r="E173" i="3"/>
  <c r="F173" i="3"/>
  <c r="G173" i="3"/>
  <c r="H173" i="3"/>
  <c r="I173" i="3"/>
  <c r="J173" i="3"/>
  <c r="K173" i="3"/>
  <c r="L173" i="3"/>
  <c r="M173" i="3"/>
  <c r="N173" i="3"/>
  <c r="P173" i="3"/>
  <c r="Q173" i="3"/>
  <c r="A174" i="3"/>
  <c r="B174" i="3"/>
  <c r="C174" i="3"/>
  <c r="D174" i="3"/>
  <c r="E174" i="3"/>
  <c r="F174" i="3"/>
  <c r="G174" i="3"/>
  <c r="H174" i="3"/>
  <c r="I174" i="3"/>
  <c r="J174" i="3"/>
  <c r="K174" i="3"/>
  <c r="L174" i="3"/>
  <c r="M174" i="3"/>
  <c r="N174" i="3"/>
  <c r="P174" i="3"/>
  <c r="Q174" i="3"/>
  <c r="A175" i="3"/>
  <c r="B175" i="3"/>
  <c r="C175" i="3"/>
  <c r="D175" i="3"/>
  <c r="E175" i="3"/>
  <c r="F175" i="3"/>
  <c r="G175" i="3"/>
  <c r="H175" i="3"/>
  <c r="I175" i="3"/>
  <c r="J175" i="3"/>
  <c r="K175" i="3"/>
  <c r="L175" i="3"/>
  <c r="M175" i="3"/>
  <c r="N175" i="3"/>
  <c r="P175" i="3"/>
  <c r="Q175" i="3"/>
  <c r="A176" i="3"/>
  <c r="B176" i="3"/>
  <c r="C176" i="3"/>
  <c r="D176" i="3"/>
  <c r="E176" i="3"/>
  <c r="F176" i="3"/>
  <c r="G176" i="3"/>
  <c r="H176" i="3"/>
  <c r="I176" i="3"/>
  <c r="J176" i="3"/>
  <c r="K176" i="3"/>
  <c r="L176" i="3"/>
  <c r="M176" i="3"/>
  <c r="N176" i="3"/>
  <c r="P176" i="3"/>
  <c r="Q176" i="3"/>
  <c r="A18" i="3"/>
  <c r="B18" i="3"/>
  <c r="C18" i="3"/>
  <c r="D18" i="3"/>
  <c r="E18" i="3"/>
  <c r="F18" i="3"/>
  <c r="G18" i="3"/>
  <c r="H18" i="3"/>
  <c r="I18" i="3"/>
  <c r="J18" i="3"/>
  <c r="K18" i="3"/>
  <c r="L18" i="3"/>
  <c r="M18" i="3"/>
  <c r="N18" i="3"/>
  <c r="P18" i="3"/>
  <c r="Q18" i="3"/>
  <c r="A19" i="3"/>
  <c r="B19" i="3"/>
  <c r="C19" i="3"/>
  <c r="D19" i="3"/>
  <c r="E19" i="3"/>
  <c r="F19" i="3"/>
  <c r="G19" i="3"/>
  <c r="H19" i="3"/>
  <c r="I19" i="3"/>
  <c r="J19" i="3"/>
  <c r="K19" i="3"/>
  <c r="L19" i="3"/>
  <c r="M19" i="3"/>
  <c r="N19" i="3"/>
  <c r="P19" i="3"/>
  <c r="Q19" i="3"/>
  <c r="A17" i="3"/>
  <c r="B17" i="3"/>
  <c r="C17" i="3"/>
  <c r="D17" i="3"/>
  <c r="E17" i="3"/>
  <c r="F17" i="3"/>
  <c r="G17" i="3"/>
  <c r="H17" i="3"/>
  <c r="I17" i="3"/>
  <c r="J17" i="3"/>
  <c r="K17" i="3"/>
  <c r="L17" i="3"/>
  <c r="M17" i="3"/>
  <c r="N17" i="3"/>
  <c r="P17" i="3"/>
  <c r="Q17" i="3"/>
  <c r="A16" i="3"/>
  <c r="B16" i="3"/>
  <c r="C16" i="3"/>
  <c r="D16" i="3"/>
  <c r="E16" i="3"/>
  <c r="F16" i="3"/>
  <c r="G16" i="3"/>
  <c r="H16" i="3"/>
  <c r="I16" i="3"/>
  <c r="J16" i="3"/>
  <c r="K16" i="3"/>
  <c r="L16" i="3"/>
  <c r="M16" i="3"/>
  <c r="N16" i="3"/>
  <c r="P16" i="3"/>
  <c r="Q16" i="3"/>
  <c r="A15" i="3"/>
  <c r="B15" i="3"/>
  <c r="C15" i="3"/>
  <c r="D15" i="3"/>
  <c r="E15" i="3"/>
  <c r="F15" i="3"/>
  <c r="G15" i="3"/>
  <c r="H15" i="3"/>
  <c r="I15" i="3"/>
  <c r="J15" i="3"/>
  <c r="K15" i="3"/>
  <c r="L15" i="3"/>
  <c r="M15" i="3"/>
  <c r="N15" i="3"/>
  <c r="P15" i="3"/>
  <c r="Q15" i="3"/>
  <c r="Q14" i="3"/>
  <c r="P14" i="3"/>
  <c r="O14" i="3"/>
  <c r="N14" i="3"/>
  <c r="M14" i="3"/>
  <c r="L14" i="3"/>
  <c r="K14" i="3"/>
  <c r="J14" i="3"/>
  <c r="AL9" i="5"/>
  <c r="AL10" i="5"/>
  <c r="AL11" i="5"/>
  <c r="AL12" i="5"/>
  <c r="AL13" i="5"/>
  <c r="AL14" i="5"/>
  <c r="AL15" i="5"/>
  <c r="AL16" i="5"/>
  <c r="H14" i="3"/>
  <c r="I14" i="3"/>
  <c r="AL17" i="5"/>
  <c r="AL18" i="5"/>
  <c r="AL19" i="5"/>
  <c r="AL20" i="5"/>
  <c r="AL21" i="5"/>
  <c r="AL22" i="5"/>
  <c r="AL23" i="5"/>
  <c r="AL24" i="5"/>
  <c r="AL25" i="5"/>
  <c r="AL26" i="5"/>
  <c r="AL27" i="5"/>
  <c r="AL28" i="5"/>
  <c r="AL29" i="5"/>
  <c r="AL30" i="5"/>
  <c r="AL31" i="5"/>
  <c r="AL32" i="5"/>
  <c r="AL33" i="5"/>
  <c r="AL34" i="5"/>
  <c r="AL35" i="5"/>
  <c r="AL36" i="5"/>
  <c r="AM36" i="5" s="1"/>
  <c r="AL37" i="5"/>
  <c r="AL38" i="5"/>
  <c r="AL39" i="5"/>
  <c r="AL40" i="5"/>
  <c r="AL41" i="5"/>
  <c r="AL42" i="5"/>
  <c r="AL43" i="5"/>
  <c r="AL44" i="5"/>
  <c r="AL45" i="5"/>
  <c r="AL46" i="5"/>
  <c r="AL47" i="5"/>
  <c r="AL48" i="5"/>
  <c r="AL49" i="5"/>
  <c r="AL50" i="5"/>
  <c r="AL51" i="5"/>
  <c r="AL52" i="5"/>
  <c r="AL53" i="5"/>
  <c r="AL54" i="5"/>
  <c r="AL55" i="5"/>
  <c r="AL56" i="5"/>
  <c r="AL57" i="5"/>
  <c r="AL58" i="5"/>
  <c r="AL59" i="5"/>
  <c r="AL60" i="5"/>
  <c r="AL61" i="5"/>
  <c r="AL62" i="5"/>
  <c r="AL63" i="5"/>
  <c r="AL64" i="5"/>
  <c r="AL65" i="5"/>
  <c r="AL66" i="5"/>
  <c r="AL67" i="5"/>
  <c r="AL68" i="5"/>
  <c r="AL69" i="5"/>
  <c r="AL70" i="5"/>
  <c r="AL71" i="5"/>
  <c r="AL72" i="5"/>
  <c r="AL73" i="5"/>
  <c r="AL74" i="5"/>
  <c r="AL75" i="5"/>
  <c r="AL76" i="5"/>
  <c r="AL77" i="5"/>
  <c r="AL78" i="5"/>
  <c r="AL79" i="5"/>
  <c r="AL80" i="5"/>
  <c r="AL81" i="5"/>
  <c r="AL82" i="5"/>
  <c r="AL83" i="5"/>
  <c r="AL84" i="5"/>
  <c r="AL85" i="5"/>
  <c r="AL86" i="5"/>
  <c r="AL87" i="5"/>
  <c r="AL88" i="5"/>
  <c r="AL89" i="5"/>
  <c r="AL90" i="5"/>
  <c r="AL91" i="5"/>
  <c r="AL92" i="5"/>
  <c r="AL93" i="5"/>
  <c r="AL94" i="5"/>
  <c r="AL95" i="5"/>
  <c r="AL96" i="5"/>
  <c r="AL97" i="5"/>
  <c r="AL98" i="5"/>
  <c r="AL99" i="5"/>
  <c r="AL100" i="5"/>
  <c r="AL101" i="5"/>
  <c r="AL102" i="5"/>
  <c r="AL103" i="5"/>
  <c r="AL104" i="5"/>
  <c r="AL105" i="5"/>
  <c r="AL106" i="5"/>
  <c r="AL107" i="5"/>
  <c r="AL108" i="5"/>
  <c r="AL109" i="5"/>
  <c r="AL110" i="5"/>
  <c r="AL111" i="5"/>
  <c r="AL112" i="5"/>
  <c r="AL113" i="5"/>
  <c r="AL114" i="5"/>
  <c r="AL115" i="5"/>
  <c r="AL116" i="5"/>
  <c r="AL117" i="5"/>
  <c r="AL118" i="5"/>
  <c r="AL119" i="5"/>
  <c r="AL120" i="5"/>
  <c r="AL121" i="5"/>
  <c r="AL122" i="5"/>
  <c r="AL123" i="5"/>
  <c r="AL124" i="5"/>
  <c r="AL125" i="5"/>
  <c r="AL126" i="5"/>
  <c r="AL127" i="5"/>
  <c r="AL128" i="5"/>
  <c r="AL129" i="5"/>
  <c r="AL130" i="5"/>
  <c r="AL131" i="5"/>
  <c r="AL132" i="5"/>
  <c r="AL133" i="5"/>
  <c r="AL134" i="5"/>
  <c r="AL135" i="5"/>
  <c r="AL136" i="5"/>
  <c r="AL137" i="5"/>
  <c r="AL138" i="5"/>
  <c r="AL139" i="5"/>
  <c r="AL140" i="5"/>
  <c r="AL141" i="5"/>
  <c r="AL142" i="5"/>
  <c r="AL143" i="5"/>
  <c r="AL144" i="5"/>
  <c r="AL145" i="5"/>
  <c r="AL146" i="5"/>
  <c r="AL147" i="5"/>
  <c r="AM147" i="5" s="1"/>
  <c r="AL148" i="5"/>
  <c r="AL149" i="5"/>
  <c r="AL150" i="5"/>
  <c r="AL151" i="5"/>
  <c r="AL152" i="5"/>
  <c r="AL153" i="5"/>
  <c r="AL154" i="5"/>
  <c r="AL155" i="5"/>
  <c r="AL156" i="5"/>
  <c r="AL157" i="5"/>
  <c r="AL158" i="5"/>
  <c r="AL159" i="5"/>
  <c r="AL160" i="5"/>
  <c r="AL161" i="5"/>
  <c r="AL162" i="5"/>
  <c r="AL163" i="5"/>
  <c r="AL164" i="5"/>
  <c r="AL165" i="5"/>
  <c r="AL166" i="5"/>
  <c r="AL167" i="5"/>
  <c r="AL168" i="5"/>
  <c r="AL169" i="5"/>
  <c r="AL170" i="5"/>
  <c r="AL171" i="5"/>
  <c r="F14" i="3"/>
  <c r="E14" i="3"/>
  <c r="C14" i="3"/>
  <c r="Q152" i="15" l="1"/>
  <c r="Q152" i="14"/>
  <c r="Q152" i="13"/>
  <c r="Q152" i="12"/>
  <c r="Q152" i="3"/>
  <c r="Q41" i="14"/>
  <c r="Q41" i="12"/>
  <c r="Q41" i="15"/>
  <c r="Q41" i="13"/>
  <c r="Q41" i="3"/>
  <c r="A14" i="3"/>
  <c r="B14" i="3" l="1"/>
</calcChain>
</file>

<file path=xl/sharedStrings.xml><?xml version="1.0" encoding="utf-8"?>
<sst xmlns="http://schemas.openxmlformats.org/spreadsheetml/2006/main" count="2656" uniqueCount="111">
  <si>
    <t>ESTADO DE SANTA CATARINA</t>
  </si>
  <si>
    <t>SECRETARIA DE ESTADO DA SAÚDE - SES</t>
  </si>
  <si>
    <t xml:space="preserve">DIRETORIA DE PLANEJAMENTO, CONTROLE E AVALIAÇÃO </t>
  </si>
  <si>
    <t>GERÊNCIA DE COORDENAÇÃO DA ATENÇÃO BÁSICA - GEABS</t>
  </si>
  <si>
    <t>DIVISÃO DE AVALIAÇÃO DA ATENÇÃO BÁSICA</t>
  </si>
  <si>
    <r>
      <t xml:space="preserve">AMAQ - NASF SC Autoavaliação para Melhoria do Acesso e da Qualidade da Atenção Básica/NASF SC                                                        </t>
    </r>
    <r>
      <rPr>
        <sz val="8"/>
        <color theme="1"/>
        <rFont val="Arial"/>
        <family val="2"/>
      </rPr>
      <t>Novembro de 2012</t>
    </r>
  </si>
  <si>
    <t>Municipio</t>
  </si>
  <si>
    <t>SUBDIMENSÃO A                                                                                                                       Implantação e Implementação do NASF</t>
  </si>
  <si>
    <t xml:space="preserve">SUBDIMENSÃO B                                                                                                                                                    Gestão do trabalho </t>
  </si>
  <si>
    <t xml:space="preserve">SUBDIMENSÃO C                                                                                                                                 Fortalecimento da Coordenação do NASF  </t>
  </si>
  <si>
    <t>CLASSIFICAÇÃO DA DIMENSÃO GESTÃO MUNICIPAL</t>
  </si>
  <si>
    <t xml:space="preserve">SUBDIMENSÃO D                                                                                            Consolidação da Equipe NASF                                                                                                 </t>
  </si>
  <si>
    <t>SUBDIMENSÃO E                                                                                                                                  Gestão de Educação Permanente                                                                                               Obtidos</t>
  </si>
  <si>
    <t xml:space="preserve">SUBDIMENSÃO F                                                                                                        Normalização                                                                                                        </t>
  </si>
  <si>
    <t>SUBDIMENSÃO G                                                                                           Gestão do Monitoramento e Avaliação                                                                                                            Obtidos</t>
  </si>
  <si>
    <t>Classificação da Dimensão Coordenação de AB/NASF</t>
  </si>
  <si>
    <t xml:space="preserve">SUBDIMENSÃO H                                                                                                                                                    Organização do Processo de Trabalho da Equipe NASF </t>
  </si>
  <si>
    <t xml:space="preserve">SUBDIMENSÃO I                                                                                                                                      Ações Compartilhadas no Território </t>
  </si>
  <si>
    <t xml:space="preserve">SUBDIMENSÃO J                                                                                                                                        Ações Compartilhadas na UBS </t>
  </si>
  <si>
    <t xml:space="preserve">SUBDIMENSÃO L                                                                                                                                                  Ações Especificas dos Profissionais de NASF </t>
  </si>
  <si>
    <t>Classificação da Dimensão Consolidação do Modelo de Atenção à Saúde</t>
  </si>
  <si>
    <t>VALOR</t>
  </si>
  <si>
    <t>JUÍZO</t>
  </si>
  <si>
    <t>ESCORE</t>
  </si>
  <si>
    <t>JUÍZO DE VALOR</t>
  </si>
  <si>
    <t xml:space="preserve">*CLASSIFICAÇÃO FINAL </t>
  </si>
  <si>
    <t>valor</t>
  </si>
  <si>
    <t>*CLASSIFICAÇÃO FINAL</t>
  </si>
  <si>
    <t>Muito Satisfatório</t>
  </si>
  <si>
    <t>Satisfatório</t>
  </si>
  <si>
    <t>Regular</t>
  </si>
  <si>
    <t>Insatisfatório</t>
  </si>
  <si>
    <t>Muito Insatisfatório</t>
  </si>
  <si>
    <t>Não Respondeu</t>
  </si>
  <si>
    <t>Não respondeu</t>
  </si>
  <si>
    <t>*Média dos Pontos (soma dos pontos/3)</t>
  </si>
  <si>
    <t>*Média dos Pontos (soma dos pontos/4)</t>
  </si>
  <si>
    <t>OBS:</t>
  </si>
  <si>
    <t>Pontos</t>
  </si>
  <si>
    <t>muito insatisfatório - insatisfatório</t>
  </si>
  <si>
    <t>regular</t>
  </si>
  <si>
    <t>satisfatório - muito satisfatório</t>
  </si>
  <si>
    <r>
      <t xml:space="preserve">Ficou Incluído na planilha </t>
    </r>
    <r>
      <rPr>
        <b/>
        <sz val="11"/>
        <color theme="1"/>
        <rFont val="Arial"/>
        <family val="2"/>
      </rPr>
      <t>NÃO RESPONDEU</t>
    </r>
    <r>
      <rPr>
        <sz val="11"/>
        <color theme="1"/>
        <rFont val="Arial"/>
        <family val="2"/>
      </rPr>
      <t>, pois alguns municípios não responderam aos 3 cadernos do AMAQ NASF.</t>
    </r>
  </si>
  <si>
    <t>Alguns Municípios possuem mais de 01 Equipe NASF, por isso na Gestão e Coordenação há mais linhas, pois na Consolidação do Modelo, tem mais respondentes</t>
  </si>
  <si>
    <t>A - Implantação e Implementação do NASF</t>
  </si>
  <si>
    <t xml:space="preserve">B - Gestão do trabalho </t>
  </si>
  <si>
    <t xml:space="preserve">C - Fortalecimento da Coordenação do NASF  </t>
  </si>
  <si>
    <t xml:space="preserve">D - Consolidação da Equipe NASF  </t>
  </si>
  <si>
    <t>E - Gestão de Educação Permanente</t>
  </si>
  <si>
    <t>F - Normalização</t>
  </si>
  <si>
    <t>G -  Gestão do Monitoramento e Avaliação</t>
  </si>
  <si>
    <t xml:space="preserve">AMAQ - NASF SC Autoavaliação para Melhoria do    </t>
  </si>
  <si>
    <t>Acesso e da Qualidade da Atenção Básica/NASF SC</t>
  </si>
  <si>
    <t>H - Organização do Processo de Trabalho da Equipe NASF</t>
  </si>
  <si>
    <t>I - Ações Compartilhadas no Território</t>
  </si>
  <si>
    <t xml:space="preserve">J - Ações Compartilhadas na UBS </t>
  </si>
  <si>
    <t>L - Ações Especificas dos Profissionais de NASF</t>
  </si>
  <si>
    <t>GESTÃO MUNICIPAL</t>
  </si>
  <si>
    <t>COORDENAÇÃO DE AB/NASF</t>
  </si>
  <si>
    <t>CONSOLIDAÇÃO DO MODELO DE ATENÇÃO</t>
  </si>
  <si>
    <t>FINAL</t>
  </si>
  <si>
    <t>TIPO DE NASF</t>
  </si>
  <si>
    <t>TIPO NASF</t>
  </si>
  <si>
    <t>MUITO SATISFATÓRIO</t>
  </si>
  <si>
    <t>SATISFATÓRIO</t>
  </si>
  <si>
    <t>REGULAR</t>
  </si>
  <si>
    <t>INSATISFATÓRIO</t>
  </si>
  <si>
    <t>MUITO INSATISFATÓRIO</t>
  </si>
  <si>
    <t>PONTOS AUTO-ATRIBUÍDOS</t>
  </si>
  <si>
    <t>MÉDIA FINAL</t>
  </si>
  <si>
    <t>MÉDIA DE PONTOS CONVERTIDOS EM ESCORES</t>
  </si>
  <si>
    <t>COORDENAÇÃO DE AB/NASF (escore)</t>
  </si>
  <si>
    <t>DIVISÃO DE ACOMPANHAMENTO E AVALIAÇÃO DA ATENÇÃO BÁSICA</t>
  </si>
  <si>
    <t>Agradecendo a participação das equipes NASF no preenchimento e envio das respostas do AMAQ NASF SC, estamos enviando os resultados consolidados para o seu município e para o Estado de Santa Catarina.</t>
  </si>
  <si>
    <t>A Autoavaliação é entendida no documento AMAQ NASF SC (pág. 25) como “(...)ponto de partida da fase de desenvolvimento do PMAQ, uma vez que os processos orientados para a melhoria da qualidade têm inicio na identificação e reconhecimento das dimensões positivas e também problemáticas do trabalho da gestão e das equipes de atenção à saúde. Nesse momento, deverão ser produzidos sentidos e significados com potencial de facilitar a mobilização de iniciativas para mudança e aprimoramento dos serviços”.</t>
  </si>
  <si>
    <t>Cada município receberá o resultado apenas com sua identificação nominal, mas poderá ter acesso aos resultados de todos os outros municípios, porém sem identificá-los.</t>
  </si>
  <si>
    <t>Esta disponibilização visa conhecer como as equipes se autoavaliam no desenvolvimento do trabalho no Estado, segundo tipo de NASF.</t>
  </si>
  <si>
    <t xml:space="preserve"> Para preservar o anonimato dos municípios, os mesmos estão identificados com números, conhecido apenas pelo próprio município.</t>
  </si>
  <si>
    <t>Os resultados também estão disponíveis neste endereço.</t>
  </si>
  <si>
    <t>Agradecemos a colaboração e participação dos Gestores, Coordenadores e equipes NASF no AMAQ NASF.</t>
  </si>
  <si>
    <t>O Caderno AMAQ-NASF pode ser encontrado na íntegra para download no endereço</t>
  </si>
  <si>
    <t>www.saude.sc.gov.br -&gt; Atenção Básica -&gt; Acompanhamento e Avaliação.</t>
  </si>
  <si>
    <t>Acesse AQUI</t>
  </si>
  <si>
    <t>LEGENDA</t>
  </si>
  <si>
    <t>GESTÃO MUNICIPAL (escore)</t>
  </si>
  <si>
    <t>CONSOLIDAÇÃO DO MODELO DE ATENÇÃO (escore)</t>
  </si>
  <si>
    <r>
      <rPr>
        <b/>
        <sz val="14"/>
        <rFont val="Arial"/>
        <family val="2"/>
      </rPr>
      <t xml:space="preserve">GERAL  </t>
    </r>
    <r>
      <rPr>
        <b/>
        <sz val="10"/>
        <rFont val="Arial"/>
        <family val="2"/>
      </rPr>
      <t xml:space="preserve">           (escore)</t>
    </r>
  </si>
  <si>
    <t xml:space="preserve">A Autoavaliação é um processo de reflexão sobre o processo de trabalho, e permite subsidiar o planejamento de ações. </t>
  </si>
  <si>
    <t>Deve, assim, ser um processo permanente, incorporando o monitoramento e avaliação do executado.</t>
  </si>
  <si>
    <t>Clique abaixo para ver o Instrutivo.</t>
  </si>
  <si>
    <t>Clique abaixo para acompanhar o desempenho de seu município.</t>
  </si>
  <si>
    <t>Clique abaixo para acompanhar o desempenho geral.</t>
  </si>
  <si>
    <t>Clique abaixo para acompanhar o desempenho por tipo de NASF.</t>
  </si>
  <si>
    <t xml:space="preserve">Na planilha Geral consta a soma da pontuação obtida em cada Subdimensão, de acordo com a orientação do instrumento AMAQ NASF SC. </t>
  </si>
  <si>
    <t>A coluna Geral apresenta a média de todas as dimensões (escore), configurando o resultado para o município.</t>
  </si>
  <si>
    <t>De acordo com a soma obtida em cada subdimensão, recebe uma pontuação (classificação) que varia de 1 a 5. Sendo: 1=muito insatisfatório; 2=insatisfatório; 3=regular; 4=satisfatório e 5=muito satisfatório.</t>
  </si>
  <si>
    <t>Obs.: Quando o instrumento não foi respondido, foi considerado o escore 0 (ZERO), apresentado na cor cinza.</t>
  </si>
  <si>
    <t>A partir da soma dos pontos das Subdimensões, calcula-se a média de cada  Dimensão (Gestão, Coordenação e Consolidação do Modelo de Atenção). O escore foi definido como: de 0 a 2,4 = insatisfatório; de 2,5 a 3,4= regular; de 3,5 a 5,0= satisfatório.  Apresentado na coluna com nome da dimensão (escore).</t>
  </si>
  <si>
    <t>Número do Município</t>
  </si>
  <si>
    <t>NASF SC 2</t>
  </si>
  <si>
    <t>NASF SC 1</t>
  </si>
  <si>
    <t>NASF Fed 1</t>
  </si>
  <si>
    <t>NASF Fed 2</t>
  </si>
  <si>
    <t>GERAL</t>
  </si>
  <si>
    <t>0 - 1,49</t>
  </si>
  <si>
    <t>1,50 - 2,49</t>
  </si>
  <si>
    <t>2,50 - 3,49</t>
  </si>
  <si>
    <t>3,50 - 4,49</t>
  </si>
  <si>
    <t>4,5 - 5,00</t>
  </si>
  <si>
    <t>Numero de Classificações Respondidas</t>
  </si>
  <si>
    <t>Obs.: Quando o instrumento não foi respondido, foi apresentada na cor cinza.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</si>
</sst>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_(* #,##0.00_);_(* \(#,##0.00\);_(* &quot;-&quot;??_);_(@_)"/>
    <numFmt numFmtId="166" formatCode="#0.00"/>
  </numFmts>
  <fonts count="36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Arial"/>
      <family val="2"/>
    </font>
    <font>
      <sz val="16"/>
      <color theme="1"/>
      <name val="Arial"/>
      <family val="2"/>
    </font>
    <font>
      <sz val="8"/>
      <color theme="1"/>
      <name val="Arial"/>
      <family val="2"/>
    </font>
    <font>
      <b/>
      <sz val="7"/>
      <color rgb="FF000000"/>
      <name val="Arial"/>
      <family val="2"/>
    </font>
    <font>
      <sz val="12"/>
      <color theme="1"/>
      <name val="Arial"/>
      <family val="2"/>
    </font>
    <font>
      <b/>
      <sz val="8"/>
      <color theme="1"/>
      <name val="Arial"/>
      <family val="2"/>
    </font>
    <font>
      <sz val="11"/>
      <name val="Arial"/>
      <family val="2"/>
    </font>
    <font>
      <b/>
      <sz val="7"/>
      <color theme="1"/>
      <name val="Arial"/>
      <family val="2"/>
    </font>
    <font>
      <b/>
      <sz val="7"/>
      <name val="Arial"/>
      <family val="2"/>
    </font>
    <font>
      <b/>
      <sz val="8"/>
      <color rgb="FF000000"/>
      <name val="Arial"/>
      <family val="2"/>
    </font>
    <font>
      <sz val="7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0"/>
      <name val="Arial"/>
      <family val="2"/>
    </font>
    <font>
      <sz val="20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b/>
      <i/>
      <sz val="16"/>
      <name val="Arial"/>
      <family val="2"/>
    </font>
    <font>
      <b/>
      <sz val="12"/>
      <name val="Arial"/>
      <family val="2"/>
    </font>
    <font>
      <b/>
      <sz val="10"/>
      <name val="Verdana"/>
      <family val="2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b/>
      <sz val="20"/>
      <name val="Arial"/>
      <family val="2"/>
    </font>
    <font>
      <b/>
      <sz val="18"/>
      <color theme="1"/>
      <name val="Calibri"/>
      <family val="2"/>
      <scheme val="minor"/>
    </font>
    <font>
      <sz val="10"/>
      <color theme="0"/>
      <name val="Arial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</font>
    <font>
      <b/>
      <sz val="14"/>
      <name val="Arial"/>
      <family val="2"/>
    </font>
    <font>
      <u/>
      <sz val="11"/>
      <color theme="1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9"/>
      <color theme="1"/>
      <name val="Arial"/>
      <family val="2"/>
    </font>
    <font>
      <i/>
      <sz val="16"/>
      <name val="Arial"/>
      <family val="2"/>
    </font>
    <font>
      <sz val="1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0"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31" fillId="0" borderId="0" applyNumberFormat="0" applyFill="0" applyBorder="0" applyAlignment="0" applyProtection="0"/>
  </cellStyleXfs>
  <cellXfs count="306">
    <xf numFmtId="0" fontId="0" fillId="0" borderId="0" xfId="0"/>
    <xf numFmtId="0" fontId="1" fillId="2" borderId="0" xfId="0" applyFont="1" applyFill="1" applyAlignment="1">
      <alignment horizontal="left" vertical="center" indent="10"/>
    </xf>
    <xf numFmtId="0" fontId="2" fillId="0" borderId="0" xfId="0" applyFont="1" applyAlignment="1">
      <alignment vertical="center"/>
    </xf>
    <xf numFmtId="0" fontId="1" fillId="2" borderId="0" xfId="0" applyFont="1" applyFill="1" applyBorder="1" applyAlignment="1">
      <alignment horizontal="left" vertical="center" indent="10"/>
    </xf>
    <xf numFmtId="0" fontId="3" fillId="0" borderId="1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 wrapText="1"/>
    </xf>
    <xf numFmtId="0" fontId="5" fillId="8" borderId="5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2" fillId="0" borderId="8" xfId="0" applyFont="1" applyFill="1" applyBorder="1" applyAlignment="1">
      <alignment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0" xfId="0" applyFont="1" applyFill="1" applyAlignment="1">
      <alignment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4" fillId="10" borderId="11" xfId="0" applyFont="1" applyFill="1" applyBorder="1" applyAlignment="1">
      <alignment horizontal="center" vertical="center"/>
    </xf>
    <xf numFmtId="0" fontId="16" fillId="8" borderId="0" xfId="1" applyFill="1"/>
    <xf numFmtId="0" fontId="16" fillId="0" borderId="0" xfId="1"/>
    <xf numFmtId="0" fontId="19" fillId="8" borderId="0" xfId="2" applyFont="1" applyFill="1" applyBorder="1" applyAlignment="1">
      <alignment horizontal="left" vertical="center"/>
    </xf>
    <xf numFmtId="0" fontId="16" fillId="0" borderId="0" xfId="4"/>
    <xf numFmtId="0" fontId="16" fillId="2" borderId="0" xfId="1" applyFill="1" applyBorder="1"/>
    <xf numFmtId="0" fontId="16" fillId="2" borderId="0" xfId="1" applyFont="1" applyFill="1" applyBorder="1" applyAlignment="1">
      <alignment horizontal="center" vertical="center" textRotation="90"/>
    </xf>
    <xf numFmtId="0" fontId="22" fillId="0" borderId="0" xfId="0" applyFont="1" applyAlignment="1">
      <alignment horizontal="left" vertical="top" wrapText="1"/>
    </xf>
    <xf numFmtId="0" fontId="16" fillId="0" borderId="0" xfId="2" applyBorder="1"/>
    <xf numFmtId="0" fontId="16" fillId="0" borderId="0" xfId="1" applyBorder="1"/>
    <xf numFmtId="0" fontId="16" fillId="0" borderId="0" xfId="2"/>
    <xf numFmtId="0" fontId="16" fillId="0" borderId="0" xfId="1" applyFill="1"/>
    <xf numFmtId="0" fontId="7" fillId="6" borderId="3" xfId="0" applyFont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center" vertical="center" wrapText="1"/>
    </xf>
    <xf numFmtId="0" fontId="7" fillId="6" borderId="25" xfId="0" applyFont="1" applyFill="1" applyBorder="1" applyAlignment="1">
      <alignment horizontal="center" vertical="center" wrapText="1"/>
    </xf>
    <xf numFmtId="0" fontId="11" fillId="6" borderId="26" xfId="0" applyFont="1" applyFill="1" applyBorder="1" applyAlignment="1">
      <alignment horizontal="center" vertical="center" wrapText="1"/>
    </xf>
    <xf numFmtId="0" fontId="16" fillId="2" borderId="0" xfId="2" applyFill="1" applyBorder="1"/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16" fillId="0" borderId="21" xfId="1" applyFont="1" applyFill="1" applyBorder="1" applyAlignment="1">
      <alignment horizontal="center"/>
    </xf>
    <xf numFmtId="2" fontId="16" fillId="0" borderId="19" xfId="1" applyNumberFormat="1" applyBorder="1" applyAlignment="1">
      <alignment horizontal="center"/>
    </xf>
    <xf numFmtId="0" fontId="2" fillId="10" borderId="10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18" fillId="8" borderId="0" xfId="2" applyFont="1" applyFill="1" applyAlignment="1">
      <alignment horizontal="center" vertical="center"/>
    </xf>
    <xf numFmtId="0" fontId="23" fillId="8" borderId="0" xfId="1" applyFont="1" applyFill="1" applyAlignment="1">
      <alignment horizontal="centerContinuous"/>
    </xf>
    <xf numFmtId="0" fontId="23" fillId="0" borderId="0" xfId="1" applyFont="1"/>
    <xf numFmtId="0" fontId="23" fillId="0" borderId="0" xfId="1" applyFont="1" applyBorder="1" applyAlignment="1">
      <alignment horizontal="center"/>
    </xf>
    <xf numFmtId="0" fontId="23" fillId="0" borderId="0" xfId="2" applyFont="1" applyBorder="1" applyAlignment="1">
      <alignment horizontal="center"/>
    </xf>
    <xf numFmtId="0" fontId="23" fillId="0" borderId="0" xfId="2" applyFont="1" applyBorder="1"/>
    <xf numFmtId="0" fontId="23" fillId="0" borderId="0" xfId="4" applyFont="1" applyBorder="1" applyAlignment="1">
      <alignment horizontal="center"/>
    </xf>
    <xf numFmtId="0" fontId="23" fillId="0" borderId="0" xfId="1" applyFont="1" applyBorder="1"/>
    <xf numFmtId="0" fontId="23" fillId="0" borderId="0" xfId="1" applyFont="1" applyAlignment="1">
      <alignment horizontal="center"/>
    </xf>
    <xf numFmtId="0" fontId="16" fillId="0" borderId="0" xfId="1" applyFill="1" applyBorder="1"/>
    <xf numFmtId="0" fontId="24" fillId="0" borderId="0" xfId="0" applyFont="1" applyFill="1" applyBorder="1"/>
    <xf numFmtId="0" fontId="27" fillId="0" borderId="0" xfId="1" applyFont="1" applyFill="1" applyBorder="1"/>
    <xf numFmtId="0" fontId="27" fillId="0" borderId="0" xfId="1" applyFont="1" applyFill="1" applyBorder="1" applyAlignment="1">
      <alignment horizontal="center" vertical="center" textRotation="90"/>
    </xf>
    <xf numFmtId="0" fontId="27" fillId="0" borderId="0" xfId="1" applyFont="1" applyFill="1" applyBorder="1" applyAlignment="1">
      <alignment horizontal="center" vertical="center"/>
    </xf>
    <xf numFmtId="0" fontId="27" fillId="0" borderId="0" xfId="2" applyFont="1" applyFill="1" applyBorder="1"/>
    <xf numFmtId="0" fontId="27" fillId="0" borderId="0" xfId="4" applyFont="1" applyFill="1" applyBorder="1"/>
    <xf numFmtId="0" fontId="27" fillId="0" borderId="0" xfId="1" applyFont="1" applyBorder="1"/>
    <xf numFmtId="0" fontId="24" fillId="0" borderId="0" xfId="0" applyFont="1" applyBorder="1"/>
    <xf numFmtId="0" fontId="23" fillId="0" borderId="0" xfId="1" applyFont="1" applyFill="1" applyBorder="1" applyAlignment="1">
      <alignment horizontal="center"/>
    </xf>
    <xf numFmtId="0" fontId="23" fillId="6" borderId="14" xfId="1" applyFont="1" applyFill="1" applyBorder="1" applyAlignment="1">
      <alignment horizontal="center" vertical="center" wrapText="1"/>
    </xf>
    <xf numFmtId="2" fontId="21" fillId="0" borderId="10" xfId="1" applyNumberFormat="1" applyFont="1" applyBorder="1" applyAlignment="1">
      <alignment horizontal="center"/>
    </xf>
    <xf numFmtId="17" fontId="20" fillId="8" borderId="0" xfId="1" applyNumberFormat="1" applyFont="1" applyFill="1" applyBorder="1" applyAlignment="1">
      <alignment horizontal="center"/>
    </xf>
    <xf numFmtId="0" fontId="20" fillId="8" borderId="0" xfId="1" applyFont="1" applyFill="1" applyBorder="1" applyAlignment="1">
      <alignment horizontal="center"/>
    </xf>
    <xf numFmtId="0" fontId="16" fillId="8" borderId="0" xfId="1" applyFill="1" applyBorder="1"/>
    <xf numFmtId="0" fontId="25" fillId="8" borderId="0" xfId="1" applyFont="1" applyFill="1" applyBorder="1" applyAlignment="1">
      <alignment horizontal="center"/>
    </xf>
    <xf numFmtId="0" fontId="23" fillId="8" borderId="0" xfId="1" applyFont="1" applyFill="1" applyBorder="1" applyAlignment="1">
      <alignment horizontal="center"/>
    </xf>
    <xf numFmtId="0" fontId="23" fillId="8" borderId="0" xfId="1" applyFont="1" applyFill="1" applyBorder="1"/>
    <xf numFmtId="0" fontId="23" fillId="8" borderId="0" xfId="1" applyFont="1" applyFill="1" applyBorder="1" applyAlignment="1"/>
    <xf numFmtId="0" fontId="25" fillId="8" borderId="0" xfId="1" applyFont="1" applyFill="1" applyBorder="1" applyAlignment="1">
      <alignment horizontal="left"/>
    </xf>
    <xf numFmtId="0" fontId="18" fillId="8" borderId="0" xfId="2" applyFont="1" applyFill="1" applyBorder="1" applyAlignment="1">
      <alignment horizontal="center" vertical="center"/>
    </xf>
    <xf numFmtId="0" fontId="23" fillId="8" borderId="0" xfId="1" applyFont="1" applyFill="1" applyBorder="1" applyAlignment="1">
      <alignment horizontal="centerContinuous"/>
    </xf>
    <xf numFmtId="0" fontId="20" fillId="8" borderId="0" xfId="1" applyFont="1" applyFill="1" applyBorder="1" applyAlignment="1"/>
    <xf numFmtId="0" fontId="17" fillId="8" borderId="33" xfId="1" applyFont="1" applyFill="1" applyBorder="1"/>
    <xf numFmtId="0" fontId="29" fillId="8" borderId="34" xfId="0" applyFont="1" applyFill="1" applyBorder="1" applyAlignment="1">
      <alignment vertical="center"/>
    </xf>
    <xf numFmtId="0" fontId="17" fillId="8" borderId="34" xfId="1" applyFont="1" applyFill="1" applyBorder="1"/>
    <xf numFmtId="0" fontId="16" fillId="8" borderId="34" xfId="1" applyFill="1" applyBorder="1"/>
    <xf numFmtId="0" fontId="16" fillId="8" borderId="35" xfId="1" applyFill="1" applyBorder="1"/>
    <xf numFmtId="0" fontId="17" fillId="8" borderId="36" xfId="2" applyFont="1" applyFill="1" applyBorder="1" applyAlignment="1">
      <alignment vertical="center"/>
    </xf>
    <xf numFmtId="0" fontId="29" fillId="8" borderId="0" xfId="0" applyFont="1" applyFill="1" applyBorder="1" applyAlignment="1">
      <alignment vertical="center"/>
    </xf>
    <xf numFmtId="0" fontId="16" fillId="8" borderId="27" xfId="1" applyFill="1" applyBorder="1"/>
    <xf numFmtId="0" fontId="17" fillId="8" borderId="36" xfId="2" applyFont="1" applyFill="1" applyBorder="1" applyAlignment="1">
      <alignment horizontal="left" vertical="center"/>
    </xf>
    <xf numFmtId="0" fontId="29" fillId="8" borderId="0" xfId="0" applyFont="1" applyFill="1" applyBorder="1" applyAlignment="1">
      <alignment horizontal="left" vertical="center"/>
    </xf>
    <xf numFmtId="0" fontId="19" fillId="8" borderId="36" xfId="2" applyFont="1" applyFill="1" applyBorder="1" applyAlignment="1">
      <alignment horizontal="left" vertical="center"/>
    </xf>
    <xf numFmtId="0" fontId="16" fillId="8" borderId="36" xfId="1" applyFill="1" applyBorder="1"/>
    <xf numFmtId="0" fontId="16" fillId="8" borderId="37" xfId="1" applyFill="1" applyBorder="1"/>
    <xf numFmtId="0" fontId="22" fillId="0" borderId="0" xfId="0" applyFont="1" applyBorder="1" applyAlignment="1">
      <alignment horizontal="left" vertical="top" wrapText="1"/>
    </xf>
    <xf numFmtId="0" fontId="28" fillId="0" borderId="0" xfId="0" applyFont="1" applyAlignment="1">
      <alignment horizontal="center" vertical="center"/>
    </xf>
    <xf numFmtId="0" fontId="16" fillId="0" borderId="0" xfId="1" applyFont="1" applyFill="1" applyBorder="1"/>
    <xf numFmtId="0" fontId="23" fillId="2" borderId="19" xfId="1" applyFont="1" applyFill="1" applyBorder="1" applyAlignment="1">
      <alignment horizontal="left" vertical="center"/>
    </xf>
    <xf numFmtId="0" fontId="0" fillId="0" borderId="0" xfId="0" applyFill="1"/>
    <xf numFmtId="0" fontId="16" fillId="0" borderId="36" xfId="1" applyFill="1" applyBorder="1"/>
    <xf numFmtId="0" fontId="16" fillId="0" borderId="27" xfId="1" applyFill="1" applyBorder="1"/>
    <xf numFmtId="0" fontId="28" fillId="0" borderId="36" xfId="0" applyFont="1" applyBorder="1" applyAlignment="1">
      <alignment vertical="center"/>
    </xf>
    <xf numFmtId="0" fontId="0" fillId="0" borderId="0" xfId="0" applyBorder="1"/>
    <xf numFmtId="0" fontId="0" fillId="0" borderId="27" xfId="0" applyBorder="1"/>
    <xf numFmtId="0" fontId="0" fillId="0" borderId="36" xfId="0" applyBorder="1" applyAlignment="1">
      <alignment vertical="center"/>
    </xf>
    <xf numFmtId="0" fontId="28" fillId="8" borderId="36" xfId="0" applyFont="1" applyFill="1" applyBorder="1" applyAlignment="1">
      <alignment horizontal="center" vertical="center"/>
    </xf>
    <xf numFmtId="0" fontId="0" fillId="8" borderId="0" xfId="0" applyFill="1" applyBorder="1"/>
    <xf numFmtId="0" fontId="0" fillId="8" borderId="27" xfId="0" applyFill="1" applyBorder="1"/>
    <xf numFmtId="0" fontId="28" fillId="8" borderId="37" xfId="0" applyFont="1" applyFill="1" applyBorder="1" applyAlignment="1">
      <alignment horizontal="center" vertical="center"/>
    </xf>
    <xf numFmtId="0" fontId="0" fillId="8" borderId="20" xfId="0" applyFill="1" applyBorder="1"/>
    <xf numFmtId="0" fontId="0" fillId="8" borderId="38" xfId="0" applyFill="1" applyBorder="1"/>
    <xf numFmtId="0" fontId="16" fillId="0" borderId="34" xfId="1" applyFont="1" applyFill="1" applyBorder="1"/>
    <xf numFmtId="0" fontId="16" fillId="0" borderId="34" xfId="1" applyBorder="1"/>
    <xf numFmtId="0" fontId="16" fillId="0" borderId="35" xfId="1" applyBorder="1"/>
    <xf numFmtId="0" fontId="16" fillId="2" borderId="36" xfId="1" applyFill="1" applyBorder="1"/>
    <xf numFmtId="0" fontId="16" fillId="0" borderId="27" xfId="1" applyBorder="1"/>
    <xf numFmtId="0" fontId="16" fillId="0" borderId="36" xfId="1" applyBorder="1"/>
    <xf numFmtId="0" fontId="16" fillId="0" borderId="37" xfId="1" applyBorder="1"/>
    <xf numFmtId="0" fontId="23" fillId="2" borderId="20" xfId="1" applyFont="1" applyFill="1" applyBorder="1" applyAlignment="1">
      <alignment horizontal="left" vertical="center"/>
    </xf>
    <xf numFmtId="0" fontId="17" fillId="8" borderId="0" xfId="2" applyFont="1" applyFill="1" applyBorder="1" applyAlignment="1">
      <alignment vertical="center"/>
    </xf>
    <xf numFmtId="0" fontId="17" fillId="8" borderId="0" xfId="2" applyFont="1" applyFill="1" applyBorder="1" applyAlignment="1">
      <alignment horizontal="left" vertical="center"/>
    </xf>
    <xf numFmtId="0" fontId="23" fillId="2" borderId="0" xfId="1" applyFont="1" applyFill="1" applyBorder="1" applyAlignment="1">
      <alignment horizontal="left" vertical="center"/>
    </xf>
    <xf numFmtId="0" fontId="17" fillId="8" borderId="0" xfId="1" applyFont="1" applyFill="1" applyBorder="1"/>
    <xf numFmtId="0" fontId="22" fillId="0" borderId="19" xfId="0" applyFont="1" applyBorder="1" applyAlignment="1">
      <alignment horizontal="center" vertical="top" wrapText="1"/>
    </xf>
    <xf numFmtId="0" fontId="23" fillId="0" borderId="19" xfId="1" applyFont="1" applyBorder="1" applyAlignment="1">
      <alignment horizontal="center" vertical="center" wrapText="1"/>
    </xf>
    <xf numFmtId="0" fontId="16" fillId="8" borderId="30" xfId="1" applyFill="1" applyBorder="1"/>
    <xf numFmtId="0" fontId="30" fillId="13" borderId="39" xfId="1" applyFont="1" applyFill="1" applyBorder="1"/>
    <xf numFmtId="0" fontId="0" fillId="8" borderId="33" xfId="0" applyFill="1" applyBorder="1"/>
    <xf numFmtId="0" fontId="0" fillId="8" borderId="34" xfId="0" applyFill="1" applyBorder="1"/>
    <xf numFmtId="0" fontId="0" fillId="8" borderId="35" xfId="0" applyFill="1" applyBorder="1"/>
    <xf numFmtId="0" fontId="0" fillId="8" borderId="37" xfId="0" applyFill="1" applyBorder="1"/>
    <xf numFmtId="0" fontId="23" fillId="0" borderId="19" xfId="1" applyFont="1" applyBorder="1" applyAlignment="1">
      <alignment horizontal="center" vertical="center"/>
    </xf>
    <xf numFmtId="0" fontId="0" fillId="14" borderId="33" xfId="0" applyFill="1" applyBorder="1"/>
    <xf numFmtId="0" fontId="0" fillId="14" borderId="34" xfId="0" applyFill="1" applyBorder="1"/>
    <xf numFmtId="0" fontId="0" fillId="14" borderId="35" xfId="0" applyFill="1" applyBorder="1"/>
    <xf numFmtId="0" fontId="0" fillId="14" borderId="36" xfId="0" applyFill="1" applyBorder="1"/>
    <xf numFmtId="0" fontId="0" fillId="14" borderId="0" xfId="0" applyFill="1" applyBorder="1"/>
    <xf numFmtId="0" fontId="0" fillId="14" borderId="27" xfId="0" applyFill="1" applyBorder="1"/>
    <xf numFmtId="0" fontId="0" fillId="15" borderId="25" xfId="0" applyFill="1" applyBorder="1"/>
    <xf numFmtId="0" fontId="0" fillId="15" borderId="22" xfId="0" applyFill="1" applyBorder="1"/>
    <xf numFmtId="0" fontId="0" fillId="15" borderId="29" xfId="0" applyFill="1" applyBorder="1"/>
    <xf numFmtId="0" fontId="0" fillId="15" borderId="7" xfId="0" applyFill="1" applyBorder="1"/>
    <xf numFmtId="0" fontId="0" fillId="15" borderId="30" xfId="0" applyFill="1" applyBorder="1"/>
    <xf numFmtId="0" fontId="0" fillId="15" borderId="0" xfId="0" applyFill="1" applyBorder="1"/>
    <xf numFmtId="0" fontId="0" fillId="15" borderId="26" xfId="0" applyFill="1" applyBorder="1"/>
    <xf numFmtId="0" fontId="0" fillId="15" borderId="1" xfId="0" applyFill="1" applyBorder="1"/>
    <xf numFmtId="0" fontId="0" fillId="15" borderId="31" xfId="0" applyFill="1" applyBorder="1"/>
    <xf numFmtId="0" fontId="0" fillId="0" borderId="36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27" xfId="0" applyBorder="1" applyAlignment="1">
      <alignment horizontal="left" vertical="center" wrapText="1"/>
    </xf>
    <xf numFmtId="0" fontId="23" fillId="0" borderId="0" xfId="1" applyFont="1" applyFill="1" applyBorder="1" applyAlignment="1">
      <alignment wrapText="1"/>
    </xf>
    <xf numFmtId="0" fontId="23" fillId="0" borderId="0" xfId="1" applyFont="1" applyFill="1" applyBorder="1" applyAlignment="1">
      <alignment horizontal="center" wrapText="1"/>
    </xf>
    <xf numFmtId="0" fontId="23" fillId="11" borderId="0" xfId="1" applyFont="1" applyFill="1" applyBorder="1" applyAlignment="1">
      <alignment horizontal="center"/>
    </xf>
    <xf numFmtId="0" fontId="23" fillId="10" borderId="0" xfId="1" applyFont="1" applyFill="1" applyBorder="1" applyAlignment="1">
      <alignment horizontal="center"/>
    </xf>
    <xf numFmtId="0" fontId="23" fillId="9" borderId="0" xfId="1" applyFont="1" applyFill="1" applyBorder="1" applyAlignment="1">
      <alignment horizontal="center"/>
    </xf>
    <xf numFmtId="0" fontId="23" fillId="11" borderId="0" xfId="1" applyFont="1" applyFill="1" applyBorder="1" applyAlignment="1">
      <alignment horizontal="center" vertical="center"/>
    </xf>
    <xf numFmtId="0" fontId="23" fillId="6" borderId="0" xfId="1" applyFont="1" applyFill="1" applyBorder="1" applyAlignment="1">
      <alignment horizontal="center" vertical="center"/>
    </xf>
    <xf numFmtId="0" fontId="23" fillId="10" borderId="0" xfId="1" applyFont="1" applyFill="1" applyBorder="1" applyAlignment="1">
      <alignment horizontal="center" vertical="center"/>
    </xf>
    <xf numFmtId="0" fontId="23" fillId="12" borderId="0" xfId="1" applyFont="1" applyFill="1" applyBorder="1" applyAlignment="1">
      <alignment horizontal="center" vertical="center"/>
    </xf>
    <xf numFmtId="0" fontId="23" fillId="9" borderId="0" xfId="1" applyFont="1" applyFill="1" applyBorder="1" applyAlignment="1">
      <alignment horizontal="center" vertical="center"/>
    </xf>
    <xf numFmtId="0" fontId="16" fillId="0" borderId="20" xfId="1" applyFill="1" applyBorder="1" applyAlignment="1"/>
    <xf numFmtId="0" fontId="16" fillId="0" borderId="38" xfId="1" applyFill="1" applyBorder="1" applyAlignment="1"/>
    <xf numFmtId="0" fontId="23" fillId="0" borderId="40" xfId="1" applyFont="1" applyBorder="1" applyAlignment="1">
      <alignment vertical="center"/>
    </xf>
    <xf numFmtId="0" fontId="23" fillId="0" borderId="34" xfId="1" applyFont="1" applyBorder="1" applyAlignment="1">
      <alignment vertical="center"/>
    </xf>
    <xf numFmtId="0" fontId="23" fillId="2" borderId="21" xfId="1" applyFont="1" applyFill="1" applyBorder="1" applyAlignment="1">
      <alignment horizontal="left" vertical="center"/>
    </xf>
    <xf numFmtId="0" fontId="16" fillId="0" borderId="36" xfId="1" applyFont="1" applyFill="1" applyBorder="1" applyAlignment="1">
      <alignment horizontal="center"/>
    </xf>
    <xf numFmtId="0" fontId="23" fillId="2" borderId="34" xfId="1" applyFont="1" applyFill="1" applyBorder="1" applyAlignment="1">
      <alignment horizontal="center" vertical="center"/>
    </xf>
    <xf numFmtId="0" fontId="16" fillId="0" borderId="36" xfId="1" applyFont="1" applyFill="1" applyBorder="1" applyAlignment="1"/>
    <xf numFmtId="0" fontId="16" fillId="0" borderId="36" xfId="1" applyFont="1" applyFill="1" applyBorder="1"/>
    <xf numFmtId="0" fontId="23" fillId="2" borderId="0" xfId="1" applyFont="1" applyFill="1" applyBorder="1" applyAlignment="1">
      <alignment horizontal="center" vertical="center"/>
    </xf>
    <xf numFmtId="166" fontId="2" fillId="0" borderId="0" xfId="0" applyNumberFormat="1" applyFont="1" applyAlignment="1">
      <alignment vertical="center"/>
    </xf>
    <xf numFmtId="166" fontId="7" fillId="6" borderId="5" xfId="0" applyNumberFormat="1" applyFont="1" applyFill="1" applyBorder="1" applyAlignment="1">
      <alignment horizontal="center" vertical="center" wrapText="1"/>
    </xf>
    <xf numFmtId="166" fontId="5" fillId="6" borderId="5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Alignment="1">
      <alignment vertical="center"/>
    </xf>
    <xf numFmtId="0" fontId="13" fillId="0" borderId="23" xfId="0" applyNumberFormat="1" applyFont="1" applyFill="1" applyBorder="1" applyAlignment="1">
      <alignment horizontal="center" vertical="center"/>
    </xf>
    <xf numFmtId="166" fontId="13" fillId="5" borderId="9" xfId="0" applyNumberFormat="1" applyFont="1" applyFill="1" applyBorder="1" applyAlignment="1">
      <alignment horizontal="center" vertical="center"/>
    </xf>
    <xf numFmtId="166" fontId="13" fillId="5" borderId="10" xfId="0" applyNumberFormat="1" applyFont="1" applyFill="1" applyBorder="1" applyAlignment="1">
      <alignment horizontal="center" vertical="center"/>
    </xf>
    <xf numFmtId="166" fontId="2" fillId="5" borderId="10" xfId="0" applyNumberFormat="1" applyFont="1" applyFill="1" applyBorder="1" applyAlignment="1">
      <alignment horizontal="center" vertical="center" wrapText="1"/>
    </xf>
    <xf numFmtId="166" fontId="13" fillId="5" borderId="28" xfId="0" applyNumberFormat="1" applyFont="1" applyFill="1" applyBorder="1" applyAlignment="1">
      <alignment horizontal="center" vertical="center"/>
    </xf>
    <xf numFmtId="166" fontId="13" fillId="5" borderId="11" xfId="0" applyNumberFormat="1" applyFont="1" applyFill="1" applyBorder="1" applyAlignment="1">
      <alignment horizontal="center" vertical="center"/>
    </xf>
    <xf numFmtId="164" fontId="13" fillId="5" borderId="9" xfId="0" applyNumberFormat="1" applyFont="1" applyFill="1" applyBorder="1" applyAlignment="1">
      <alignment horizontal="center" vertical="center" wrapText="1"/>
    </xf>
    <xf numFmtId="164" fontId="13" fillId="5" borderId="10" xfId="0" applyNumberFormat="1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164" fontId="13" fillId="5" borderId="28" xfId="0" applyNumberFormat="1" applyFont="1" applyFill="1" applyBorder="1" applyAlignment="1">
      <alignment horizontal="center" vertical="center" wrapText="1"/>
    </xf>
    <xf numFmtId="164" fontId="13" fillId="5" borderId="11" xfId="0" applyNumberFormat="1" applyFont="1" applyFill="1" applyBorder="1" applyAlignment="1">
      <alignment horizontal="center" vertical="center" wrapText="1"/>
    </xf>
    <xf numFmtId="164" fontId="13" fillId="5" borderId="23" xfId="0" applyNumberFormat="1" applyFont="1" applyFill="1" applyBorder="1" applyAlignment="1">
      <alignment horizontal="center" vertical="center"/>
    </xf>
    <xf numFmtId="164" fontId="13" fillId="5" borderId="24" xfId="0" applyNumberFormat="1" applyFont="1" applyFill="1" applyBorder="1" applyAlignment="1">
      <alignment horizontal="center" vertical="center"/>
    </xf>
    <xf numFmtId="0" fontId="2" fillId="5" borderId="24" xfId="0" applyFont="1" applyFill="1" applyBorder="1" applyAlignment="1">
      <alignment horizontal="center" vertical="center" wrapText="1"/>
    </xf>
    <xf numFmtId="0" fontId="13" fillId="5" borderId="24" xfId="0" applyFont="1" applyFill="1" applyBorder="1" applyAlignment="1">
      <alignment horizontal="center" vertical="center" wrapText="1"/>
    </xf>
    <xf numFmtId="164" fontId="13" fillId="5" borderId="17" xfId="0" applyNumberFormat="1" applyFont="1" applyFill="1" applyBorder="1" applyAlignment="1">
      <alignment horizontal="center" vertical="center"/>
    </xf>
    <xf numFmtId="2" fontId="17" fillId="8" borderId="34" xfId="1" applyNumberFormat="1" applyFont="1" applyFill="1" applyBorder="1"/>
    <xf numFmtId="2" fontId="16" fillId="8" borderId="0" xfId="1" applyNumberFormat="1" applyFill="1" applyBorder="1"/>
    <xf numFmtId="2" fontId="20" fillId="8" borderId="0" xfId="1" applyNumberFormat="1" applyFont="1" applyFill="1" applyBorder="1" applyAlignment="1">
      <alignment horizontal="center"/>
    </xf>
    <xf numFmtId="2" fontId="23" fillId="0" borderId="0" xfId="1" applyNumberFormat="1" applyFont="1" applyBorder="1" applyAlignment="1">
      <alignment horizontal="center"/>
    </xf>
    <xf numFmtId="2" fontId="23" fillId="0" borderId="0" xfId="1" applyNumberFormat="1" applyFont="1" applyAlignment="1">
      <alignment horizontal="center"/>
    </xf>
    <xf numFmtId="1" fontId="29" fillId="8" borderId="34" xfId="0" applyNumberFormat="1" applyFont="1" applyFill="1" applyBorder="1" applyAlignment="1">
      <alignment vertical="center"/>
    </xf>
    <xf numFmtId="1" fontId="17" fillId="8" borderId="34" xfId="1" applyNumberFormat="1" applyFont="1" applyFill="1" applyBorder="1"/>
    <xf numFmtId="1" fontId="29" fillId="8" borderId="0" xfId="0" applyNumberFormat="1" applyFont="1" applyFill="1" applyBorder="1" applyAlignment="1">
      <alignment vertical="center"/>
    </xf>
    <xf numFmtId="1" fontId="16" fillId="8" borderId="0" xfId="1" applyNumberFormat="1" applyFill="1" applyBorder="1"/>
    <xf numFmtId="1" fontId="29" fillId="8" borderId="0" xfId="0" applyNumberFormat="1" applyFont="1" applyFill="1" applyBorder="1" applyAlignment="1">
      <alignment horizontal="left" vertical="center"/>
    </xf>
    <xf numFmtId="1" fontId="20" fillId="8" borderId="0" xfId="1" applyNumberFormat="1" applyFont="1" applyFill="1" applyBorder="1" applyAlignment="1">
      <alignment horizontal="center"/>
    </xf>
    <xf numFmtId="1" fontId="23" fillId="2" borderId="19" xfId="1" applyNumberFormat="1" applyFont="1" applyFill="1" applyBorder="1" applyAlignment="1">
      <alignment horizontal="center" vertical="center" wrapText="1"/>
    </xf>
    <xf numFmtId="1" fontId="23" fillId="2" borderId="8" xfId="1" applyNumberFormat="1" applyFont="1" applyFill="1" applyBorder="1" applyAlignment="1">
      <alignment horizontal="center" vertical="center" wrapText="1"/>
    </xf>
    <xf numFmtId="1" fontId="23" fillId="0" borderId="19" xfId="1" applyNumberFormat="1" applyFont="1" applyBorder="1" applyAlignment="1">
      <alignment horizontal="center"/>
    </xf>
    <xf numFmtId="1" fontId="23" fillId="0" borderId="34" xfId="1" applyNumberFormat="1" applyFont="1" applyBorder="1" applyAlignment="1">
      <alignment vertical="center"/>
    </xf>
    <xf numFmtId="1" fontId="23" fillId="0" borderId="41" xfId="1" applyNumberFormat="1" applyFont="1" applyBorder="1" applyAlignment="1">
      <alignment vertical="center"/>
    </xf>
    <xf numFmtId="1" fontId="23" fillId="0" borderId="0" xfId="1" applyNumberFormat="1" applyFont="1" applyBorder="1"/>
    <xf numFmtId="1" fontId="23" fillId="0" borderId="0" xfId="1" applyNumberFormat="1" applyFont="1" applyBorder="1" applyAlignment="1">
      <alignment horizontal="center"/>
    </xf>
    <xf numFmtId="1" fontId="22" fillId="0" borderId="0" xfId="0" applyNumberFormat="1" applyFont="1" applyBorder="1" applyAlignment="1">
      <alignment horizontal="center" vertical="top" wrapText="1"/>
    </xf>
    <xf numFmtId="1" fontId="21" fillId="0" borderId="0" xfId="1" applyNumberFormat="1" applyFont="1" applyFill="1" applyBorder="1" applyAlignment="1">
      <alignment horizontal="right"/>
    </xf>
    <xf numFmtId="1" fontId="23" fillId="0" borderId="0" xfId="1" applyNumberFormat="1" applyFont="1" applyAlignment="1">
      <alignment horizontal="center"/>
    </xf>
    <xf numFmtId="2" fontId="23" fillId="0" borderId="0" xfId="2" applyNumberFormat="1" applyFont="1" applyBorder="1" applyAlignment="1">
      <alignment horizontal="center"/>
    </xf>
    <xf numFmtId="1" fontId="16" fillId="8" borderId="34" xfId="1" applyNumberFormat="1" applyFill="1" applyBorder="1"/>
    <xf numFmtId="1" fontId="21" fillId="8" borderId="0" xfId="1" applyNumberFormat="1" applyFont="1" applyFill="1" applyBorder="1" applyAlignment="1">
      <alignment horizontal="right"/>
    </xf>
    <xf numFmtId="1" fontId="23" fillId="2" borderId="32" xfId="1" applyNumberFormat="1" applyFont="1" applyFill="1" applyBorder="1" applyAlignment="1">
      <alignment horizontal="center" vertical="center" wrapText="1"/>
    </xf>
    <xf numFmtId="1" fontId="23" fillId="0" borderId="8" xfId="1" applyNumberFormat="1" applyFont="1" applyBorder="1" applyAlignment="1">
      <alignment horizontal="center"/>
    </xf>
    <xf numFmtId="1" fontId="23" fillId="0" borderId="0" xfId="2" applyNumberFormat="1" applyFont="1" applyBorder="1" applyAlignment="1">
      <alignment horizontal="center"/>
    </xf>
    <xf numFmtId="1" fontId="23" fillId="8" borderId="0" xfId="1" applyNumberFormat="1" applyFont="1" applyFill="1" applyBorder="1" applyAlignment="1">
      <alignment horizontal="center"/>
    </xf>
    <xf numFmtId="1" fontId="20" fillId="8" borderId="0" xfId="1" applyNumberFormat="1" applyFont="1" applyFill="1" applyBorder="1" applyAlignment="1"/>
    <xf numFmtId="1" fontId="26" fillId="8" borderId="0" xfId="3" applyNumberFormat="1" applyFont="1" applyFill="1" applyBorder="1" applyAlignment="1">
      <alignment horizontal="center" vertical="center"/>
    </xf>
    <xf numFmtId="1" fontId="25" fillId="8" borderId="0" xfId="1" applyNumberFormat="1" applyFont="1" applyFill="1" applyBorder="1" applyAlignment="1">
      <alignment horizontal="center"/>
    </xf>
    <xf numFmtId="1" fontId="18" fillId="8" borderId="0" xfId="2" applyNumberFormat="1" applyFont="1" applyFill="1" applyBorder="1" applyAlignment="1">
      <alignment horizontal="center" vertical="center"/>
    </xf>
    <xf numFmtId="1" fontId="23" fillId="8" borderId="0" xfId="1" applyNumberFormat="1" applyFont="1" applyFill="1" applyAlignment="1">
      <alignment horizontal="center"/>
    </xf>
    <xf numFmtId="1" fontId="18" fillId="8" borderId="0" xfId="2" applyNumberFormat="1" applyFont="1" applyFill="1" applyAlignment="1">
      <alignment horizontal="center" vertical="center"/>
    </xf>
    <xf numFmtId="2" fontId="23" fillId="6" borderId="14" xfId="1" applyNumberFormat="1" applyFont="1" applyFill="1" applyBorder="1" applyAlignment="1">
      <alignment horizontal="center" vertical="center" wrapText="1"/>
    </xf>
    <xf numFmtId="0" fontId="23" fillId="0" borderId="24" xfId="1" applyFont="1" applyBorder="1" applyAlignment="1">
      <alignment vertical="center"/>
    </xf>
    <xf numFmtId="0" fontId="23" fillId="0" borderId="21" xfId="1" applyFont="1" applyBorder="1" applyAlignment="1">
      <alignment vertical="center"/>
    </xf>
    <xf numFmtId="1" fontId="23" fillId="0" borderId="21" xfId="1" applyNumberFormat="1" applyFont="1" applyBorder="1" applyAlignment="1">
      <alignment vertical="center"/>
    </xf>
    <xf numFmtId="1" fontId="23" fillId="0" borderId="43" xfId="1" applyNumberFormat="1" applyFont="1" applyBorder="1" applyAlignment="1">
      <alignment vertical="center"/>
    </xf>
    <xf numFmtId="164" fontId="13" fillId="0" borderId="10" xfId="0" applyNumberFormat="1" applyFont="1" applyFill="1" applyBorder="1" applyAlignment="1">
      <alignment horizontal="center" vertical="center"/>
    </xf>
    <xf numFmtId="164" fontId="13" fillId="0" borderId="10" xfId="0" applyNumberFormat="1" applyFont="1" applyFill="1" applyBorder="1" applyAlignment="1">
      <alignment horizontal="center" vertical="center" wrapText="1"/>
    </xf>
    <xf numFmtId="164" fontId="13" fillId="0" borderId="24" xfId="0" applyNumberFormat="1" applyFont="1" applyFill="1" applyBorder="1" applyAlignment="1">
      <alignment horizontal="center" vertical="center"/>
    </xf>
    <xf numFmtId="0" fontId="35" fillId="15" borderId="0" xfId="0" applyFont="1" applyFill="1" applyBorder="1" applyAlignment="1">
      <alignment horizontal="center" wrapText="1"/>
    </xf>
    <xf numFmtId="0" fontId="0" fillId="15" borderId="7" xfId="0" applyFill="1" applyBorder="1" applyAlignment="1">
      <alignment horizontal="center" wrapText="1"/>
    </xf>
    <xf numFmtId="0" fontId="0" fillId="15" borderId="0" xfId="0" applyFill="1" applyBorder="1" applyAlignment="1">
      <alignment horizontal="center" wrapText="1"/>
    </xf>
    <xf numFmtId="0" fontId="0" fillId="15" borderId="30" xfId="0" applyFill="1" applyBorder="1" applyAlignment="1">
      <alignment horizontal="center" wrapText="1"/>
    </xf>
    <xf numFmtId="0" fontId="0" fillId="0" borderId="36" xfId="0" applyBorder="1" applyAlignment="1">
      <alignment wrapText="1"/>
    </xf>
    <xf numFmtId="0" fontId="0" fillId="0" borderId="0" xfId="0" applyBorder="1" applyAlignment="1">
      <alignment wrapText="1"/>
    </xf>
    <xf numFmtId="0" fontId="0" fillId="0" borderId="27" xfId="0" applyBorder="1" applyAlignment="1">
      <alignment wrapText="1"/>
    </xf>
    <xf numFmtId="0" fontId="0" fillId="0" borderId="36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27" xfId="0" applyBorder="1" applyAlignment="1">
      <alignment horizontal="left" vertical="top" wrapText="1"/>
    </xf>
    <xf numFmtId="0" fontId="31" fillId="0" borderId="36" xfId="9" applyBorder="1" applyAlignment="1">
      <alignment horizontal="center" vertical="center" wrapText="1"/>
    </xf>
    <xf numFmtId="0" fontId="31" fillId="0" borderId="0" xfId="9" applyBorder="1" applyAlignment="1">
      <alignment horizontal="center" vertical="center" wrapText="1"/>
    </xf>
    <xf numFmtId="0" fontId="31" fillId="0" borderId="27" xfId="9" applyBorder="1" applyAlignment="1">
      <alignment horizontal="center" vertical="center" wrapText="1"/>
    </xf>
    <xf numFmtId="0" fontId="0" fillId="0" borderId="36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27" xfId="0" applyBorder="1" applyAlignment="1">
      <alignment horizontal="left" vertical="center" wrapText="1"/>
    </xf>
    <xf numFmtId="0" fontId="0" fillId="0" borderId="36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2" fontId="21" fillId="0" borderId="0" xfId="1" applyNumberFormat="1" applyFont="1" applyBorder="1" applyAlignment="1">
      <alignment horizontal="center" vertical="center"/>
    </xf>
    <xf numFmtId="0" fontId="33" fillId="0" borderId="25" xfId="0" applyFont="1" applyFill="1" applyBorder="1" applyAlignment="1">
      <alignment horizontal="center" vertical="center" wrapText="1"/>
    </xf>
    <xf numFmtId="0" fontId="33" fillId="0" borderId="22" xfId="0" applyFont="1" applyFill="1" applyBorder="1" applyAlignment="1">
      <alignment horizontal="center" vertical="center" wrapText="1"/>
    </xf>
    <xf numFmtId="0" fontId="33" fillId="0" borderId="29" xfId="0" applyFont="1" applyFill="1" applyBorder="1" applyAlignment="1">
      <alignment horizontal="center" vertical="center" wrapText="1"/>
    </xf>
    <xf numFmtId="0" fontId="32" fillId="2" borderId="26" xfId="3" applyFont="1" applyFill="1" applyBorder="1" applyAlignment="1">
      <alignment horizontal="center" vertical="center"/>
    </xf>
    <xf numFmtId="0" fontId="32" fillId="2" borderId="1" xfId="3" applyFont="1" applyFill="1" applyBorder="1" applyAlignment="1">
      <alignment horizontal="center" vertical="center"/>
    </xf>
    <xf numFmtId="0" fontId="32" fillId="2" borderId="31" xfId="3" applyFont="1" applyFill="1" applyBorder="1" applyAlignment="1">
      <alignment horizontal="center" vertical="center"/>
    </xf>
    <xf numFmtId="17" fontId="34" fillId="0" borderId="22" xfId="1" applyNumberFormat="1" applyFont="1" applyFill="1" applyBorder="1" applyAlignment="1">
      <alignment horizontal="center" vertical="center"/>
    </xf>
    <xf numFmtId="17" fontId="34" fillId="0" borderId="29" xfId="1" applyNumberFormat="1" applyFont="1" applyFill="1" applyBorder="1" applyAlignment="1">
      <alignment horizontal="center" vertical="center"/>
    </xf>
    <xf numFmtId="0" fontId="23" fillId="0" borderId="26" xfId="1" applyFont="1" applyBorder="1" applyAlignment="1">
      <alignment horizontal="right" vertical="center"/>
    </xf>
    <xf numFmtId="0" fontId="23" fillId="0" borderId="1" xfId="1" applyFont="1" applyBorder="1" applyAlignment="1">
      <alignment horizontal="right" vertical="center"/>
    </xf>
    <xf numFmtId="0" fontId="23" fillId="0" borderId="31" xfId="1" applyFont="1" applyBorder="1" applyAlignment="1">
      <alignment horizontal="right" vertical="center"/>
    </xf>
    <xf numFmtId="17" fontId="34" fillId="0" borderId="3" xfId="1" applyNumberFormat="1" applyFont="1" applyFill="1" applyBorder="1" applyAlignment="1">
      <alignment horizontal="center" vertical="center"/>
    </xf>
    <xf numFmtId="17" fontId="34" fillId="0" borderId="4" xfId="1" applyNumberFormat="1" applyFont="1" applyFill="1" applyBorder="1" applyAlignment="1">
      <alignment horizontal="center" vertical="center"/>
    </xf>
    <xf numFmtId="17" fontId="34" fillId="0" borderId="6" xfId="1" applyNumberFormat="1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10" borderId="14" xfId="0" applyFont="1" applyFill="1" applyBorder="1" applyAlignment="1">
      <alignment horizontal="center" vertical="center" wrapText="1"/>
    </xf>
    <xf numFmtId="0" fontId="2" fillId="10" borderId="11" xfId="0" applyFont="1" applyFill="1" applyBorder="1" applyAlignment="1">
      <alignment horizontal="center" vertical="center" wrapText="1"/>
    </xf>
    <xf numFmtId="0" fontId="14" fillId="9" borderId="17" xfId="0" applyFont="1" applyFill="1" applyBorder="1" applyAlignment="1">
      <alignment horizontal="center" vertical="center" wrapText="1"/>
    </xf>
    <xf numFmtId="0" fontId="14" fillId="9" borderId="18" xfId="0" applyFont="1" applyFill="1" applyBorder="1" applyAlignment="1">
      <alignment horizontal="center" vertical="center" wrapText="1"/>
    </xf>
    <xf numFmtId="0" fontId="14" fillId="11" borderId="17" xfId="0" applyFont="1" applyFill="1" applyBorder="1" applyAlignment="1">
      <alignment horizontal="center" vertical="center" wrapText="1"/>
    </xf>
    <xf numFmtId="0" fontId="14" fillId="11" borderId="18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7" fillId="6" borderId="2" xfId="0" applyNumberFormat="1" applyFont="1" applyFill="1" applyBorder="1" applyAlignment="1">
      <alignment horizontal="center" vertical="center" wrapText="1"/>
    </xf>
    <xf numFmtId="0" fontId="7" fillId="6" borderId="42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2" fillId="0" borderId="44" xfId="0" applyFont="1" applyFill="1" applyBorder="1" applyAlignment="1">
      <alignment horizontal="center" vertical="center" wrapText="1"/>
    </xf>
    <xf numFmtId="0" fontId="2" fillId="0" borderId="44" xfId="0" applyFont="1" applyFill="1" applyBorder="1" applyAlignment="1">
      <alignment horizontal="center" vertical="center"/>
    </xf>
    <xf numFmtId="164" fontId="13" fillId="0" borderId="44" xfId="0" applyNumberFormat="1" applyFont="1" applyFill="1" applyBorder="1" applyAlignment="1">
      <alignment horizontal="center" vertical="center"/>
    </xf>
  </cellXfs>
  <cellStyles count="10">
    <cellStyle name="Hiperlink" xfId="9" builtinId="8"/>
    <cellStyle name="Normal" xfId="0" builtinId="0"/>
    <cellStyle name="Normal 2" xfId="1"/>
    <cellStyle name="Normal 3" xfId="3"/>
    <cellStyle name="Normal 3 2" xfId="4"/>
    <cellStyle name="Normal 4" xfId="5"/>
    <cellStyle name="Normal 5 2" xfId="6"/>
    <cellStyle name="Normal_Relatorio Municipio_Dirceu" xfId="2"/>
    <cellStyle name="Separador de milhares 2" xfId="7"/>
    <cellStyle name="Vírgula 2" xfId="8"/>
  </cellStyles>
  <dxfs count="787"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FFFF00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9801"/>
        </patternFill>
      </fill>
    </dxf>
    <dxf>
      <fill>
        <patternFill>
          <bgColor rgb="FFA9DA74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82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82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82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82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82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82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82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82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82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82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82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</dxfs>
  <tableStyles count="0" defaultTableStyle="TableStyleMedium9" defaultPivotStyle="PivotStyleLight16"/>
  <colors>
    <mruColors>
      <color rgb="FFFF9801"/>
      <color rgb="FFA9DA74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GERAL!A1"/><Relationship Id="rId3" Type="http://schemas.openxmlformats.org/officeDocument/2006/relationships/image" Target="../media/image3.png"/><Relationship Id="rId7" Type="http://schemas.openxmlformats.org/officeDocument/2006/relationships/hyperlink" Target="#MUNIC&#205;PIO!A1"/><Relationship Id="rId12" Type="http://schemas.openxmlformats.org/officeDocument/2006/relationships/hyperlink" Target="#'SC 2'!A1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hyperlink" Target="#Instrutivo!A1"/><Relationship Id="rId11" Type="http://schemas.openxmlformats.org/officeDocument/2006/relationships/hyperlink" Target="#'SC 1'!A1"/><Relationship Id="rId5" Type="http://schemas.openxmlformats.org/officeDocument/2006/relationships/image" Target="../media/image5.png"/><Relationship Id="rId10" Type="http://schemas.openxmlformats.org/officeDocument/2006/relationships/hyperlink" Target="#'Federal 2'!A1"/><Relationship Id="rId4" Type="http://schemas.openxmlformats.org/officeDocument/2006/relationships/image" Target="../media/image4.png"/><Relationship Id="rId9" Type="http://schemas.openxmlformats.org/officeDocument/2006/relationships/hyperlink" Target="#'Federal 1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7" Type="http://schemas.openxmlformats.org/officeDocument/2006/relationships/hyperlink" Target="#Indice!A1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hyperlink" Target="#Indice!A1"/><Relationship Id="rId5" Type="http://schemas.openxmlformats.org/officeDocument/2006/relationships/image" Target="../media/image5.png"/><Relationship Id="rId4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7" Type="http://schemas.openxmlformats.org/officeDocument/2006/relationships/hyperlink" Target="#Indice!A1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5.png"/><Relationship Id="rId5" Type="http://schemas.openxmlformats.org/officeDocument/2006/relationships/image" Target="../media/image6.png"/><Relationship Id="rId4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7" Type="http://schemas.openxmlformats.org/officeDocument/2006/relationships/hyperlink" Target="#Indice!A1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5.png"/><Relationship Id="rId5" Type="http://schemas.openxmlformats.org/officeDocument/2006/relationships/image" Target="../media/image6.png"/><Relationship Id="rId4" Type="http://schemas.openxmlformats.org/officeDocument/2006/relationships/image" Target="../media/image10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7" Type="http://schemas.openxmlformats.org/officeDocument/2006/relationships/hyperlink" Target="#Indice!A1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5.png"/><Relationship Id="rId5" Type="http://schemas.openxmlformats.org/officeDocument/2006/relationships/image" Target="../media/image6.png"/><Relationship Id="rId4" Type="http://schemas.openxmlformats.org/officeDocument/2006/relationships/image" Target="../media/image10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7" Type="http://schemas.openxmlformats.org/officeDocument/2006/relationships/hyperlink" Target="#Indice!A1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5.png"/><Relationship Id="rId5" Type="http://schemas.openxmlformats.org/officeDocument/2006/relationships/image" Target="../media/image6.png"/><Relationship Id="rId4" Type="http://schemas.openxmlformats.org/officeDocument/2006/relationships/image" Target="../media/image10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7" Type="http://schemas.openxmlformats.org/officeDocument/2006/relationships/hyperlink" Target="#Indice!A1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5.png"/><Relationship Id="rId5" Type="http://schemas.openxmlformats.org/officeDocument/2006/relationships/image" Target="../media/image6.png"/><Relationship Id="rId4" Type="http://schemas.openxmlformats.org/officeDocument/2006/relationships/image" Target="../media/image10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411957</xdr:colOff>
      <xdr:row>4</xdr:row>
      <xdr:rowOff>9525</xdr:rowOff>
    </xdr:from>
    <xdr:to>
      <xdr:col>10</xdr:col>
      <xdr:colOff>457199</xdr:colOff>
      <xdr:row>5</xdr:row>
      <xdr:rowOff>126206</xdr:rowOff>
    </xdr:to>
    <xdr:pic>
      <xdr:nvPicPr>
        <xdr:cNvPr id="7" name="Imagem 3" descr="LOGO NEPAS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88757" y="771525"/>
          <a:ext cx="1264443" cy="3071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607218</xdr:colOff>
      <xdr:row>0</xdr:row>
      <xdr:rowOff>169068</xdr:rowOff>
    </xdr:from>
    <xdr:to>
      <xdr:col>10</xdr:col>
      <xdr:colOff>543730</xdr:colOff>
      <xdr:row>3</xdr:row>
      <xdr:rowOff>133351</xdr:rowOff>
    </xdr:to>
    <xdr:pic>
      <xdr:nvPicPr>
        <xdr:cNvPr id="8" name="Imagem 5" descr="logo ufsc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093618" y="169068"/>
          <a:ext cx="546112" cy="5357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83138</xdr:colOff>
      <xdr:row>0</xdr:row>
      <xdr:rowOff>170393</xdr:rowOff>
    </xdr:from>
    <xdr:to>
      <xdr:col>8</xdr:col>
      <xdr:colOff>305328</xdr:colOff>
      <xdr:row>5</xdr:row>
      <xdr:rowOff>75143</xdr:rowOff>
    </xdr:to>
    <xdr:pic>
      <xdr:nvPicPr>
        <xdr:cNvPr id="11" name="Imagem 10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3888" y="170393"/>
          <a:ext cx="836023" cy="857250"/>
        </a:xfrm>
        <a:prstGeom prst="rect">
          <a:avLst/>
        </a:prstGeom>
      </xdr:spPr>
    </xdr:pic>
    <xdr:clientData/>
  </xdr:twoCellAnchor>
  <xdr:twoCellAnchor editAs="oneCell">
    <xdr:from>
      <xdr:col>0</xdr:col>
      <xdr:colOff>73818</xdr:colOff>
      <xdr:row>0</xdr:row>
      <xdr:rowOff>78582</xdr:rowOff>
    </xdr:from>
    <xdr:to>
      <xdr:col>1</xdr:col>
      <xdr:colOff>504825</xdr:colOff>
      <xdr:row>5</xdr:row>
      <xdr:rowOff>4877</xdr:rowOff>
    </xdr:to>
    <xdr:pic>
      <xdr:nvPicPr>
        <xdr:cNvPr id="12" name="Imagem 11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818" y="78582"/>
          <a:ext cx="1040607" cy="878795"/>
        </a:xfrm>
        <a:prstGeom prst="rect">
          <a:avLst/>
        </a:prstGeom>
      </xdr:spPr>
    </xdr:pic>
    <xdr:clientData/>
  </xdr:twoCellAnchor>
  <xdr:twoCellAnchor editAs="oneCell">
    <xdr:from>
      <xdr:col>8</xdr:col>
      <xdr:colOff>354538</xdr:colOff>
      <xdr:row>0</xdr:row>
      <xdr:rowOff>123825</xdr:rowOff>
    </xdr:from>
    <xdr:to>
      <xdr:col>9</xdr:col>
      <xdr:colOff>549744</xdr:colOff>
      <xdr:row>3</xdr:row>
      <xdr:rowOff>152400</xdr:rowOff>
    </xdr:to>
    <xdr:pic>
      <xdr:nvPicPr>
        <xdr:cNvPr id="13" name="Imagem 12" descr="Telessaúde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3371" y="123825"/>
          <a:ext cx="809040" cy="600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254000</xdr:colOff>
      <xdr:row>10</xdr:row>
      <xdr:rowOff>63500</xdr:rowOff>
    </xdr:from>
    <xdr:to>
      <xdr:col>4</xdr:col>
      <xdr:colOff>328083</xdr:colOff>
      <xdr:row>12</xdr:row>
      <xdr:rowOff>52917</xdr:rowOff>
    </xdr:to>
    <xdr:sp macro="" textlink="">
      <xdr:nvSpPr>
        <xdr:cNvPr id="2" name="Retângulo 1">
          <a:hlinkClick xmlns:r="http://schemas.openxmlformats.org/officeDocument/2006/relationships" r:id="rId6"/>
        </xdr:cNvPr>
        <xdr:cNvSpPr/>
      </xdr:nvSpPr>
      <xdr:spPr>
        <a:xfrm>
          <a:off x="867833" y="1979083"/>
          <a:ext cx="1915583" cy="370417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Instrutivo</a:t>
          </a:r>
        </a:p>
      </xdr:txBody>
    </xdr:sp>
    <xdr:clientData/>
  </xdr:twoCellAnchor>
  <xdr:twoCellAnchor>
    <xdr:from>
      <xdr:col>6</xdr:col>
      <xdr:colOff>293077</xdr:colOff>
      <xdr:row>10</xdr:row>
      <xdr:rowOff>59429</xdr:rowOff>
    </xdr:from>
    <xdr:to>
      <xdr:col>9</xdr:col>
      <xdr:colOff>315872</xdr:colOff>
      <xdr:row>12</xdr:row>
      <xdr:rowOff>48846</xdr:rowOff>
    </xdr:to>
    <xdr:sp macro="" textlink="">
      <xdr:nvSpPr>
        <xdr:cNvPr id="16" name="Retângulo 15">
          <a:hlinkClick xmlns:r="http://schemas.openxmlformats.org/officeDocument/2006/relationships" r:id="rId7"/>
        </xdr:cNvPr>
        <xdr:cNvSpPr/>
      </xdr:nvSpPr>
      <xdr:spPr>
        <a:xfrm>
          <a:off x="4337539" y="1971756"/>
          <a:ext cx="1898487" cy="370417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Resultado por Município</a:t>
          </a:r>
        </a:p>
      </xdr:txBody>
    </xdr:sp>
    <xdr:clientData/>
  </xdr:twoCellAnchor>
  <xdr:twoCellAnchor>
    <xdr:from>
      <xdr:col>1</xdr:col>
      <xdr:colOff>271258</xdr:colOff>
      <xdr:row>19</xdr:row>
      <xdr:rowOff>2604</xdr:rowOff>
    </xdr:from>
    <xdr:to>
      <xdr:col>4</xdr:col>
      <xdr:colOff>339643</xdr:colOff>
      <xdr:row>20</xdr:row>
      <xdr:rowOff>179265</xdr:rowOff>
    </xdr:to>
    <xdr:sp macro="" textlink="">
      <xdr:nvSpPr>
        <xdr:cNvPr id="17" name="Retângulo 16">
          <a:hlinkClick xmlns:r="http://schemas.openxmlformats.org/officeDocument/2006/relationships" r:id="rId8"/>
        </xdr:cNvPr>
        <xdr:cNvSpPr/>
      </xdr:nvSpPr>
      <xdr:spPr>
        <a:xfrm>
          <a:off x="879393" y="3644085"/>
          <a:ext cx="1892788" cy="367161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Resultado Geral</a:t>
          </a:r>
        </a:p>
      </xdr:txBody>
    </xdr:sp>
    <xdr:clientData/>
  </xdr:twoCellAnchor>
  <xdr:twoCellAnchor>
    <xdr:from>
      <xdr:col>6</xdr:col>
      <xdr:colOff>103391</xdr:colOff>
      <xdr:row>18</xdr:row>
      <xdr:rowOff>87922</xdr:rowOff>
    </xdr:from>
    <xdr:to>
      <xdr:col>7</xdr:col>
      <xdr:colOff>571500</xdr:colOff>
      <xdr:row>19</xdr:row>
      <xdr:rowOff>172589</xdr:rowOff>
    </xdr:to>
    <xdr:sp macro="" textlink="">
      <xdr:nvSpPr>
        <xdr:cNvPr id="18" name="Retângulo 17">
          <a:hlinkClick xmlns:r="http://schemas.openxmlformats.org/officeDocument/2006/relationships" r:id="rId9"/>
        </xdr:cNvPr>
        <xdr:cNvSpPr/>
      </xdr:nvSpPr>
      <xdr:spPr>
        <a:xfrm>
          <a:off x="4147853" y="3538903"/>
          <a:ext cx="1127532" cy="275167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NASF Fed 1</a:t>
          </a:r>
        </a:p>
      </xdr:txBody>
    </xdr:sp>
    <xdr:clientData/>
  </xdr:twoCellAnchor>
  <xdr:twoCellAnchor>
    <xdr:from>
      <xdr:col>8</xdr:col>
      <xdr:colOff>7327</xdr:colOff>
      <xdr:row>18</xdr:row>
      <xdr:rowOff>84667</xdr:rowOff>
    </xdr:from>
    <xdr:to>
      <xdr:col>9</xdr:col>
      <xdr:colOff>512885</xdr:colOff>
      <xdr:row>19</xdr:row>
      <xdr:rowOff>169334</xdr:rowOff>
    </xdr:to>
    <xdr:sp macro="" textlink="">
      <xdr:nvSpPr>
        <xdr:cNvPr id="20" name="Retângulo 19">
          <a:hlinkClick xmlns:r="http://schemas.openxmlformats.org/officeDocument/2006/relationships" r:id="rId10"/>
        </xdr:cNvPr>
        <xdr:cNvSpPr/>
      </xdr:nvSpPr>
      <xdr:spPr>
        <a:xfrm>
          <a:off x="5319346" y="3535648"/>
          <a:ext cx="1113693" cy="275167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NASF Fed 2</a:t>
          </a:r>
        </a:p>
      </xdr:txBody>
    </xdr:sp>
    <xdr:clientData/>
  </xdr:twoCellAnchor>
  <xdr:twoCellAnchor>
    <xdr:from>
      <xdr:col>6</xdr:col>
      <xdr:colOff>101762</xdr:colOff>
      <xdr:row>20</xdr:row>
      <xdr:rowOff>43964</xdr:rowOff>
    </xdr:from>
    <xdr:to>
      <xdr:col>7</xdr:col>
      <xdr:colOff>569871</xdr:colOff>
      <xdr:row>21</xdr:row>
      <xdr:rowOff>128631</xdr:rowOff>
    </xdr:to>
    <xdr:sp macro="" textlink="">
      <xdr:nvSpPr>
        <xdr:cNvPr id="21" name="Retângulo 20">
          <a:hlinkClick xmlns:r="http://schemas.openxmlformats.org/officeDocument/2006/relationships" r:id="rId11"/>
        </xdr:cNvPr>
        <xdr:cNvSpPr/>
      </xdr:nvSpPr>
      <xdr:spPr>
        <a:xfrm>
          <a:off x="4146224" y="3875945"/>
          <a:ext cx="1127532" cy="275167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NASF SC 1</a:t>
          </a:r>
        </a:p>
      </xdr:txBody>
    </xdr:sp>
    <xdr:clientData/>
  </xdr:twoCellAnchor>
  <xdr:twoCellAnchor>
    <xdr:from>
      <xdr:col>8</xdr:col>
      <xdr:colOff>5698</xdr:colOff>
      <xdr:row>20</xdr:row>
      <xdr:rowOff>40709</xdr:rowOff>
    </xdr:from>
    <xdr:to>
      <xdr:col>9</xdr:col>
      <xdr:colOff>511256</xdr:colOff>
      <xdr:row>21</xdr:row>
      <xdr:rowOff>125376</xdr:rowOff>
    </xdr:to>
    <xdr:sp macro="" textlink="">
      <xdr:nvSpPr>
        <xdr:cNvPr id="22" name="Retângulo 21">
          <a:hlinkClick xmlns:r="http://schemas.openxmlformats.org/officeDocument/2006/relationships" r:id="rId12"/>
        </xdr:cNvPr>
        <xdr:cNvSpPr/>
      </xdr:nvSpPr>
      <xdr:spPr>
        <a:xfrm>
          <a:off x="5317717" y="3872690"/>
          <a:ext cx="1113693" cy="275167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NASF SC 2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140634</xdr:colOff>
      <xdr:row>0</xdr:row>
      <xdr:rowOff>175381</xdr:rowOff>
    </xdr:from>
    <xdr:to>
      <xdr:col>10</xdr:col>
      <xdr:colOff>787497</xdr:colOff>
      <xdr:row>2</xdr:row>
      <xdr:rowOff>155840</xdr:rowOff>
    </xdr:to>
    <xdr:pic>
      <xdr:nvPicPr>
        <xdr:cNvPr id="42" name="Imagem 3" descr="LOGO NEPAS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90717" y="175381"/>
          <a:ext cx="1260697" cy="361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306527</xdr:colOff>
      <xdr:row>0</xdr:row>
      <xdr:rowOff>92869</xdr:rowOff>
    </xdr:from>
    <xdr:to>
      <xdr:col>8</xdr:col>
      <xdr:colOff>848157</xdr:colOff>
      <xdr:row>3</xdr:row>
      <xdr:rowOff>57150</xdr:rowOff>
    </xdr:to>
    <xdr:pic>
      <xdr:nvPicPr>
        <xdr:cNvPr id="43" name="Imagem 5" descr="logo ufsc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678194" y="92869"/>
          <a:ext cx="541630" cy="535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169068</xdr:colOff>
      <xdr:row>0</xdr:row>
      <xdr:rowOff>126207</xdr:rowOff>
    </xdr:from>
    <xdr:to>
      <xdr:col>1</xdr:col>
      <xdr:colOff>1123949</xdr:colOff>
      <xdr:row>5</xdr:row>
      <xdr:rowOff>38101</xdr:rowOff>
    </xdr:to>
    <xdr:pic>
      <xdr:nvPicPr>
        <xdr:cNvPr id="45" name="Imagem 44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8618" y="126207"/>
          <a:ext cx="954881" cy="864394"/>
        </a:xfrm>
        <a:prstGeom prst="rect">
          <a:avLst/>
        </a:prstGeom>
      </xdr:spPr>
    </xdr:pic>
    <xdr:clientData/>
  </xdr:twoCellAnchor>
  <xdr:twoCellAnchor editAs="oneCell">
    <xdr:from>
      <xdr:col>6</xdr:col>
      <xdr:colOff>4819493</xdr:colOff>
      <xdr:row>1</xdr:row>
      <xdr:rowOff>4171</xdr:rowOff>
    </xdr:from>
    <xdr:to>
      <xdr:col>6</xdr:col>
      <xdr:colOff>5642440</xdr:colOff>
      <xdr:row>5</xdr:row>
      <xdr:rowOff>99421</xdr:rowOff>
    </xdr:to>
    <xdr:pic>
      <xdr:nvPicPr>
        <xdr:cNvPr id="47" name="Imagem 46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62326" y="194671"/>
          <a:ext cx="822947" cy="857250"/>
        </a:xfrm>
        <a:prstGeom prst="rect">
          <a:avLst/>
        </a:prstGeom>
      </xdr:spPr>
    </xdr:pic>
    <xdr:clientData/>
  </xdr:twoCellAnchor>
  <xdr:twoCellAnchor editAs="oneCell">
    <xdr:from>
      <xdr:col>7</xdr:col>
      <xdr:colOff>29509</xdr:colOff>
      <xdr:row>0</xdr:row>
      <xdr:rowOff>85726</xdr:rowOff>
    </xdr:from>
    <xdr:to>
      <xdr:col>8</xdr:col>
      <xdr:colOff>186392</xdr:colOff>
      <xdr:row>3</xdr:row>
      <xdr:rowOff>85726</xdr:rowOff>
    </xdr:to>
    <xdr:pic>
      <xdr:nvPicPr>
        <xdr:cNvPr id="9" name="Imagem 8" descr="Telessaúde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7342" y="85726"/>
          <a:ext cx="770717" cy="571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165994</xdr:colOff>
      <xdr:row>16</xdr:row>
      <xdr:rowOff>548919</xdr:rowOff>
    </xdr:from>
    <xdr:to>
      <xdr:col>6</xdr:col>
      <xdr:colOff>3639000</xdr:colOff>
      <xdr:row>17</xdr:row>
      <xdr:rowOff>1362641</xdr:rowOff>
    </xdr:to>
    <xdr:pic>
      <xdr:nvPicPr>
        <xdr:cNvPr id="8" name="Imagem 7"/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67327" y="3522836"/>
          <a:ext cx="5314506" cy="1438138"/>
        </a:xfrm>
        <a:prstGeom prst="rect">
          <a:avLst/>
        </a:prstGeom>
      </xdr:spPr>
    </xdr:pic>
    <xdr:clientData/>
  </xdr:twoCellAnchor>
  <xdr:twoCellAnchor>
    <xdr:from>
      <xdr:col>9</xdr:col>
      <xdr:colOff>211667</xdr:colOff>
      <xdr:row>3</xdr:row>
      <xdr:rowOff>179917</xdr:rowOff>
    </xdr:from>
    <xdr:to>
      <xdr:col>10</xdr:col>
      <xdr:colOff>712991</xdr:colOff>
      <xdr:row>5</xdr:row>
      <xdr:rowOff>74084</xdr:rowOff>
    </xdr:to>
    <xdr:sp macro="" textlink="">
      <xdr:nvSpPr>
        <xdr:cNvPr id="12" name="Retângulo 11">
          <a:hlinkClick xmlns:r="http://schemas.openxmlformats.org/officeDocument/2006/relationships" r:id="rId7"/>
        </xdr:cNvPr>
        <xdr:cNvSpPr/>
      </xdr:nvSpPr>
      <xdr:spPr>
        <a:xfrm>
          <a:off x="11461750" y="751417"/>
          <a:ext cx="1115158" cy="275167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>
    <xdr:from>
      <xdr:col>1</xdr:col>
      <xdr:colOff>84667</xdr:colOff>
      <xdr:row>26</xdr:row>
      <xdr:rowOff>52917</xdr:rowOff>
    </xdr:from>
    <xdr:to>
      <xdr:col>1</xdr:col>
      <xdr:colOff>1199825</xdr:colOff>
      <xdr:row>27</xdr:row>
      <xdr:rowOff>137584</xdr:rowOff>
    </xdr:to>
    <xdr:sp macro="" textlink="">
      <xdr:nvSpPr>
        <xdr:cNvPr id="13" name="Retângulo 12">
          <a:hlinkClick xmlns:r="http://schemas.openxmlformats.org/officeDocument/2006/relationships" r:id="rId7"/>
        </xdr:cNvPr>
        <xdr:cNvSpPr/>
      </xdr:nvSpPr>
      <xdr:spPr>
        <a:xfrm>
          <a:off x="296334" y="6551084"/>
          <a:ext cx="1115158" cy="275167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146845</xdr:colOff>
      <xdr:row>5</xdr:row>
      <xdr:rowOff>23813</xdr:rowOff>
    </xdr:from>
    <xdr:to>
      <xdr:col>10</xdr:col>
      <xdr:colOff>348133</xdr:colOff>
      <xdr:row>6</xdr:row>
      <xdr:rowOff>232833</xdr:rowOff>
    </xdr:to>
    <xdr:pic>
      <xdr:nvPicPr>
        <xdr:cNvPr id="3" name="Imagem 3" descr="LOGO NEPAS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047678" y="976313"/>
          <a:ext cx="1428955" cy="4206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302420</xdr:colOff>
      <xdr:row>0</xdr:row>
      <xdr:rowOff>133853</xdr:rowOff>
    </xdr:from>
    <xdr:to>
      <xdr:col>10</xdr:col>
      <xdr:colOff>381000</xdr:colOff>
      <xdr:row>4</xdr:row>
      <xdr:rowOff>47625</xdr:rowOff>
    </xdr:to>
    <xdr:pic>
      <xdr:nvPicPr>
        <xdr:cNvPr id="5" name="Imagem 5" descr="logo ufsc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256295" y="133853"/>
          <a:ext cx="685800" cy="6757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2166938</xdr:colOff>
      <xdr:row>0</xdr:row>
      <xdr:rowOff>11906</xdr:rowOff>
    </xdr:from>
    <xdr:to>
      <xdr:col>1</xdr:col>
      <xdr:colOff>3381376</xdr:colOff>
      <xdr:row>6</xdr:row>
      <xdr:rowOff>249502</xdr:rowOff>
    </xdr:to>
    <xdr:pic>
      <xdr:nvPicPr>
        <xdr:cNvPr id="10" name="Imagem 9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38376" y="11906"/>
          <a:ext cx="1214438" cy="1397794"/>
        </a:xfrm>
        <a:prstGeom prst="rect">
          <a:avLst/>
        </a:prstGeom>
      </xdr:spPr>
    </xdr:pic>
    <xdr:clientData/>
  </xdr:twoCellAnchor>
  <xdr:twoCellAnchor editAs="oneCell">
    <xdr:from>
      <xdr:col>1</xdr:col>
      <xdr:colOff>178594</xdr:colOff>
      <xdr:row>0</xdr:row>
      <xdr:rowOff>59531</xdr:rowOff>
    </xdr:from>
    <xdr:to>
      <xdr:col>1</xdr:col>
      <xdr:colOff>1797843</xdr:colOff>
      <xdr:row>6</xdr:row>
      <xdr:rowOff>306468</xdr:rowOff>
    </xdr:to>
    <xdr:pic>
      <xdr:nvPicPr>
        <xdr:cNvPr id="11" name="Imagem 10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0032" y="59531"/>
          <a:ext cx="1619249" cy="140713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7</xdr:row>
      <xdr:rowOff>95249</xdr:rowOff>
    </xdr:from>
    <xdr:to>
      <xdr:col>1</xdr:col>
      <xdr:colOff>2476500</xdr:colOff>
      <xdr:row>10</xdr:row>
      <xdr:rowOff>11905</xdr:rowOff>
    </xdr:to>
    <xdr:sp macro="" textlink="">
      <xdr:nvSpPr>
        <xdr:cNvPr id="13" name="Seta para a esquerda 12"/>
        <xdr:cNvSpPr/>
      </xdr:nvSpPr>
      <xdr:spPr>
        <a:xfrm flipH="1">
          <a:off x="71438" y="1488280"/>
          <a:ext cx="2476500" cy="607219"/>
        </a:xfrm>
        <a:prstGeom prst="leftArrow">
          <a:avLst>
            <a:gd name="adj1" fmla="val 50000"/>
            <a:gd name="adj2" fmla="val 39559"/>
          </a:avLst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0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Selecione  o  número  de  seu  município</a:t>
          </a:r>
          <a:endParaRPr lang="pt-BR" sz="1000">
            <a:effectLst/>
          </a:endParaRPr>
        </a:p>
      </xdr:txBody>
    </xdr:sp>
    <xdr:clientData/>
  </xdr:twoCellAnchor>
  <xdr:twoCellAnchor editAs="oneCell">
    <xdr:from>
      <xdr:col>7</xdr:col>
      <xdr:colOff>88106</xdr:colOff>
      <xdr:row>0</xdr:row>
      <xdr:rowOff>166687</xdr:rowOff>
    </xdr:from>
    <xdr:to>
      <xdr:col>9</xdr:col>
      <xdr:colOff>189041</xdr:colOff>
      <xdr:row>4</xdr:row>
      <xdr:rowOff>61912</xdr:rowOff>
    </xdr:to>
    <xdr:pic>
      <xdr:nvPicPr>
        <xdr:cNvPr id="9" name="Imagem 8" descr="Telessaúde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9023" y="166687"/>
          <a:ext cx="894685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254000</xdr:colOff>
      <xdr:row>7</xdr:row>
      <xdr:rowOff>169333</xdr:rowOff>
    </xdr:from>
    <xdr:to>
      <xdr:col>10</xdr:col>
      <xdr:colOff>141491</xdr:colOff>
      <xdr:row>8</xdr:row>
      <xdr:rowOff>201083</xdr:rowOff>
    </xdr:to>
    <xdr:sp macro="" textlink="">
      <xdr:nvSpPr>
        <xdr:cNvPr id="12" name="Retângulo 11">
          <a:hlinkClick xmlns:r="http://schemas.openxmlformats.org/officeDocument/2006/relationships" r:id="rId6"/>
        </xdr:cNvPr>
        <xdr:cNvSpPr/>
      </xdr:nvSpPr>
      <xdr:spPr>
        <a:xfrm>
          <a:off x="11154833" y="1566333"/>
          <a:ext cx="1115158" cy="275167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>
    <xdr:from>
      <xdr:col>1</xdr:col>
      <xdr:colOff>889001</xdr:colOff>
      <xdr:row>27</xdr:row>
      <xdr:rowOff>63500</xdr:rowOff>
    </xdr:from>
    <xdr:to>
      <xdr:col>1</xdr:col>
      <xdr:colOff>2004159</xdr:colOff>
      <xdr:row>28</xdr:row>
      <xdr:rowOff>148167</xdr:rowOff>
    </xdr:to>
    <xdr:sp macro="" textlink="">
      <xdr:nvSpPr>
        <xdr:cNvPr id="14" name="Retângulo 13">
          <a:hlinkClick xmlns:r="http://schemas.openxmlformats.org/officeDocument/2006/relationships" r:id="rId6"/>
        </xdr:cNvPr>
        <xdr:cNvSpPr/>
      </xdr:nvSpPr>
      <xdr:spPr>
        <a:xfrm>
          <a:off x="952501" y="4942417"/>
          <a:ext cx="1115158" cy="275167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91983</xdr:colOff>
      <xdr:row>3</xdr:row>
      <xdr:rowOff>80932</xdr:rowOff>
    </xdr:from>
    <xdr:to>
      <xdr:col>7</xdr:col>
      <xdr:colOff>405812</xdr:colOff>
      <xdr:row>4</xdr:row>
      <xdr:rowOff>123265</xdr:rowOff>
    </xdr:to>
    <xdr:pic>
      <xdr:nvPicPr>
        <xdr:cNvPr id="8" name="Imagem 3" descr="LOGO NEPAS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849130" y="652432"/>
          <a:ext cx="1600105" cy="232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106036</xdr:colOff>
      <xdr:row>0</xdr:row>
      <xdr:rowOff>148970</xdr:rowOff>
    </xdr:from>
    <xdr:to>
      <xdr:col>7</xdr:col>
      <xdr:colOff>583826</xdr:colOff>
      <xdr:row>3</xdr:row>
      <xdr:rowOff>11206</xdr:rowOff>
    </xdr:to>
    <xdr:pic>
      <xdr:nvPicPr>
        <xdr:cNvPr id="9" name="Imagem 5" descr="logo ufsc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47595" y="148970"/>
          <a:ext cx="477790" cy="43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240304</xdr:colOff>
      <xdr:row>0</xdr:row>
      <xdr:rowOff>63501</xdr:rowOff>
    </xdr:from>
    <xdr:to>
      <xdr:col>5</xdr:col>
      <xdr:colOff>1224555</xdr:colOff>
      <xdr:row>5</xdr:row>
      <xdr:rowOff>166940</xdr:rowOff>
    </xdr:to>
    <xdr:pic>
      <xdr:nvPicPr>
        <xdr:cNvPr id="11" name="Imagem 10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3451" y="63501"/>
          <a:ext cx="984251" cy="1055939"/>
        </a:xfrm>
        <a:prstGeom prst="rect">
          <a:avLst/>
        </a:prstGeom>
      </xdr:spPr>
    </xdr:pic>
    <xdr:clientData/>
  </xdr:twoCellAnchor>
  <xdr:twoCellAnchor editAs="oneCell">
    <xdr:from>
      <xdr:col>0</xdr:col>
      <xdr:colOff>252678</xdr:colOff>
      <xdr:row>0</xdr:row>
      <xdr:rowOff>42334</xdr:rowOff>
    </xdr:from>
    <xdr:to>
      <xdr:col>1</xdr:col>
      <xdr:colOff>470647</xdr:colOff>
      <xdr:row>5</xdr:row>
      <xdr:rowOff>84668</xdr:rowOff>
    </xdr:to>
    <xdr:pic>
      <xdr:nvPicPr>
        <xdr:cNvPr id="12" name="Imagem 11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678" y="42334"/>
          <a:ext cx="1226498" cy="994834"/>
        </a:xfrm>
        <a:prstGeom prst="rect">
          <a:avLst/>
        </a:prstGeom>
      </xdr:spPr>
    </xdr:pic>
    <xdr:clientData/>
  </xdr:twoCellAnchor>
  <xdr:twoCellAnchor editAs="oneCell">
    <xdr:from>
      <xdr:col>2</xdr:col>
      <xdr:colOff>493059</xdr:colOff>
      <xdr:row>180</xdr:row>
      <xdr:rowOff>67236</xdr:rowOff>
    </xdr:from>
    <xdr:to>
      <xdr:col>6</xdr:col>
      <xdr:colOff>521727</xdr:colOff>
      <xdr:row>189</xdr:row>
      <xdr:rowOff>27087</xdr:rowOff>
    </xdr:to>
    <xdr:pic>
      <xdr:nvPicPr>
        <xdr:cNvPr id="15" name="Imagem 14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41177" y="36822530"/>
          <a:ext cx="5249008" cy="1371792"/>
        </a:xfrm>
        <a:prstGeom prst="rect">
          <a:avLst/>
        </a:prstGeom>
      </xdr:spPr>
    </xdr:pic>
    <xdr:clientData/>
  </xdr:twoCellAnchor>
  <xdr:twoCellAnchor editAs="oneCell">
    <xdr:from>
      <xdr:col>6</xdr:col>
      <xdr:colOff>324973</xdr:colOff>
      <xdr:row>0</xdr:row>
      <xdr:rowOff>78442</xdr:rowOff>
    </xdr:from>
    <xdr:to>
      <xdr:col>6</xdr:col>
      <xdr:colOff>1042149</xdr:colOff>
      <xdr:row>3</xdr:row>
      <xdr:rowOff>41678</xdr:rowOff>
    </xdr:to>
    <xdr:pic>
      <xdr:nvPicPr>
        <xdr:cNvPr id="10" name="Imagem 9" descr="Telessaúde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2" y="78442"/>
          <a:ext cx="717176" cy="5347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440531</xdr:colOff>
      <xdr:row>179</xdr:row>
      <xdr:rowOff>47625</xdr:rowOff>
    </xdr:from>
    <xdr:to>
      <xdr:col>1</xdr:col>
      <xdr:colOff>543658</xdr:colOff>
      <xdr:row>180</xdr:row>
      <xdr:rowOff>120385</xdr:rowOff>
    </xdr:to>
    <xdr:sp macro="" textlink="">
      <xdr:nvSpPr>
        <xdr:cNvPr id="13" name="Retângulo 12">
          <a:hlinkClick xmlns:r="http://schemas.openxmlformats.org/officeDocument/2006/relationships" r:id="rId7"/>
        </xdr:cNvPr>
        <xdr:cNvSpPr/>
      </xdr:nvSpPr>
      <xdr:spPr>
        <a:xfrm>
          <a:off x="440531" y="36730781"/>
          <a:ext cx="1115158" cy="275167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>
    <xdr:from>
      <xdr:col>0</xdr:col>
      <xdr:colOff>190499</xdr:colOff>
      <xdr:row>10</xdr:row>
      <xdr:rowOff>142876</xdr:rowOff>
    </xdr:from>
    <xdr:to>
      <xdr:col>1</xdr:col>
      <xdr:colOff>293626</xdr:colOff>
      <xdr:row>11</xdr:row>
      <xdr:rowOff>156105</xdr:rowOff>
    </xdr:to>
    <xdr:sp macro="" textlink="">
      <xdr:nvSpPr>
        <xdr:cNvPr id="16" name="Retângulo 15">
          <a:hlinkClick xmlns:r="http://schemas.openxmlformats.org/officeDocument/2006/relationships" r:id="rId7"/>
        </xdr:cNvPr>
        <xdr:cNvSpPr/>
      </xdr:nvSpPr>
      <xdr:spPr>
        <a:xfrm>
          <a:off x="190499" y="2333626"/>
          <a:ext cx="1115158" cy="275167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>
    <xdr:from>
      <xdr:col>15</xdr:col>
      <xdr:colOff>1273968</xdr:colOff>
      <xdr:row>10</xdr:row>
      <xdr:rowOff>23812</xdr:rowOff>
    </xdr:from>
    <xdr:to>
      <xdr:col>16</xdr:col>
      <xdr:colOff>948470</xdr:colOff>
      <xdr:row>11</xdr:row>
      <xdr:rowOff>37041</xdr:rowOff>
    </xdr:to>
    <xdr:sp macro="" textlink="">
      <xdr:nvSpPr>
        <xdr:cNvPr id="17" name="Retângulo 16">
          <a:hlinkClick xmlns:r="http://schemas.openxmlformats.org/officeDocument/2006/relationships" r:id="rId7"/>
        </xdr:cNvPr>
        <xdr:cNvSpPr/>
      </xdr:nvSpPr>
      <xdr:spPr>
        <a:xfrm>
          <a:off x="19823906" y="2214562"/>
          <a:ext cx="1115158" cy="275167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>
    <xdr:from>
      <xdr:col>16</xdr:col>
      <xdr:colOff>0</xdr:colOff>
      <xdr:row>178</xdr:row>
      <xdr:rowOff>0</xdr:rowOff>
    </xdr:from>
    <xdr:to>
      <xdr:col>16</xdr:col>
      <xdr:colOff>1115158</xdr:colOff>
      <xdr:row>179</xdr:row>
      <xdr:rowOff>108480</xdr:rowOff>
    </xdr:to>
    <xdr:sp macro="" textlink="">
      <xdr:nvSpPr>
        <xdr:cNvPr id="18" name="Retângulo 17">
          <a:hlinkClick xmlns:r="http://schemas.openxmlformats.org/officeDocument/2006/relationships" r:id="rId7"/>
        </xdr:cNvPr>
        <xdr:cNvSpPr/>
      </xdr:nvSpPr>
      <xdr:spPr>
        <a:xfrm>
          <a:off x="19990594" y="36516469"/>
          <a:ext cx="1115158" cy="275167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 editAs="oneCell">
    <xdr:from>
      <xdr:col>6</xdr:col>
      <xdr:colOff>511968</xdr:colOff>
      <xdr:row>6</xdr:row>
      <xdr:rowOff>0</xdr:rowOff>
    </xdr:from>
    <xdr:to>
      <xdr:col>10</xdr:col>
      <xdr:colOff>797717</xdr:colOff>
      <xdr:row>11</xdr:row>
      <xdr:rowOff>144934</xdr:rowOff>
    </xdr:to>
    <xdr:pic>
      <xdr:nvPicPr>
        <xdr:cNvPr id="19" name="Imagem 18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84281" y="1178719"/>
          <a:ext cx="5095874" cy="141890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91983</xdr:colOff>
      <xdr:row>3</xdr:row>
      <xdr:rowOff>80932</xdr:rowOff>
    </xdr:from>
    <xdr:to>
      <xdr:col>7</xdr:col>
      <xdr:colOff>405812</xdr:colOff>
      <xdr:row>4</xdr:row>
      <xdr:rowOff>123265</xdr:rowOff>
    </xdr:to>
    <xdr:pic>
      <xdr:nvPicPr>
        <xdr:cNvPr id="2" name="Imagem 3" descr="LOGO NEPAS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69058" y="652432"/>
          <a:ext cx="1599704" cy="232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106036</xdr:colOff>
      <xdr:row>0</xdr:row>
      <xdr:rowOff>148970</xdr:rowOff>
    </xdr:from>
    <xdr:to>
      <xdr:col>7</xdr:col>
      <xdr:colOff>583826</xdr:colOff>
      <xdr:row>3</xdr:row>
      <xdr:rowOff>11206</xdr:rowOff>
    </xdr:to>
    <xdr:pic>
      <xdr:nvPicPr>
        <xdr:cNvPr id="3" name="Imagem 5" descr="logo ufsc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468986" y="148970"/>
          <a:ext cx="477790" cy="43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240304</xdr:colOff>
      <xdr:row>0</xdr:row>
      <xdr:rowOff>63501</xdr:rowOff>
    </xdr:from>
    <xdr:to>
      <xdr:col>5</xdr:col>
      <xdr:colOff>1224555</xdr:colOff>
      <xdr:row>5</xdr:row>
      <xdr:rowOff>166940</xdr:rowOff>
    </xdr:to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12454" y="63501"/>
          <a:ext cx="984251" cy="1055939"/>
        </a:xfrm>
        <a:prstGeom prst="rect">
          <a:avLst/>
        </a:prstGeom>
      </xdr:spPr>
    </xdr:pic>
    <xdr:clientData/>
  </xdr:twoCellAnchor>
  <xdr:twoCellAnchor editAs="oneCell">
    <xdr:from>
      <xdr:col>0</xdr:col>
      <xdr:colOff>252678</xdr:colOff>
      <xdr:row>0</xdr:row>
      <xdr:rowOff>42334</xdr:rowOff>
    </xdr:from>
    <xdr:to>
      <xdr:col>1</xdr:col>
      <xdr:colOff>470647</xdr:colOff>
      <xdr:row>5</xdr:row>
      <xdr:rowOff>84668</xdr:rowOff>
    </xdr:to>
    <xdr:pic>
      <xdr:nvPicPr>
        <xdr:cNvPr id="5" name="Imagem 4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678" y="42334"/>
          <a:ext cx="1227619" cy="994834"/>
        </a:xfrm>
        <a:prstGeom prst="rect">
          <a:avLst/>
        </a:prstGeom>
      </xdr:spPr>
    </xdr:pic>
    <xdr:clientData/>
  </xdr:twoCellAnchor>
  <xdr:twoCellAnchor editAs="oneCell">
    <xdr:from>
      <xdr:col>2</xdr:col>
      <xdr:colOff>493059</xdr:colOff>
      <xdr:row>180</xdr:row>
      <xdr:rowOff>67236</xdr:rowOff>
    </xdr:from>
    <xdr:to>
      <xdr:col>6</xdr:col>
      <xdr:colOff>521727</xdr:colOff>
      <xdr:row>189</xdr:row>
      <xdr:rowOff>27086</xdr:rowOff>
    </xdr:to>
    <xdr:pic>
      <xdr:nvPicPr>
        <xdr:cNvPr id="7" name="Imagem 6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0434" y="36748011"/>
          <a:ext cx="5248368" cy="1417176"/>
        </a:xfrm>
        <a:prstGeom prst="rect">
          <a:avLst/>
        </a:prstGeom>
      </xdr:spPr>
    </xdr:pic>
    <xdr:clientData/>
  </xdr:twoCellAnchor>
  <xdr:twoCellAnchor editAs="oneCell">
    <xdr:from>
      <xdr:col>6</xdr:col>
      <xdr:colOff>324973</xdr:colOff>
      <xdr:row>0</xdr:row>
      <xdr:rowOff>78442</xdr:rowOff>
    </xdr:from>
    <xdr:to>
      <xdr:col>6</xdr:col>
      <xdr:colOff>1042149</xdr:colOff>
      <xdr:row>3</xdr:row>
      <xdr:rowOff>41678</xdr:rowOff>
    </xdr:to>
    <xdr:pic>
      <xdr:nvPicPr>
        <xdr:cNvPr id="8" name="Imagem 7" descr="Telessaúde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02048" y="78442"/>
          <a:ext cx="717176" cy="5347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440531</xdr:colOff>
      <xdr:row>179</xdr:row>
      <xdr:rowOff>47625</xdr:rowOff>
    </xdr:from>
    <xdr:to>
      <xdr:col>1</xdr:col>
      <xdr:colOff>543658</xdr:colOff>
      <xdr:row>180</xdr:row>
      <xdr:rowOff>120385</xdr:rowOff>
    </xdr:to>
    <xdr:sp macro="" textlink="">
      <xdr:nvSpPr>
        <xdr:cNvPr id="9" name="Retângulo 8">
          <a:hlinkClick xmlns:r="http://schemas.openxmlformats.org/officeDocument/2006/relationships" r:id="rId7"/>
        </xdr:cNvPr>
        <xdr:cNvSpPr/>
      </xdr:nvSpPr>
      <xdr:spPr>
        <a:xfrm>
          <a:off x="440531" y="36528375"/>
          <a:ext cx="1112777" cy="272785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>
    <xdr:from>
      <xdr:col>0</xdr:col>
      <xdr:colOff>190499</xdr:colOff>
      <xdr:row>10</xdr:row>
      <xdr:rowOff>142876</xdr:rowOff>
    </xdr:from>
    <xdr:to>
      <xdr:col>1</xdr:col>
      <xdr:colOff>293626</xdr:colOff>
      <xdr:row>11</xdr:row>
      <xdr:rowOff>156105</xdr:rowOff>
    </xdr:to>
    <xdr:sp macro="" textlink="">
      <xdr:nvSpPr>
        <xdr:cNvPr id="10" name="Retângulo 9">
          <a:hlinkClick xmlns:r="http://schemas.openxmlformats.org/officeDocument/2006/relationships" r:id="rId7"/>
        </xdr:cNvPr>
        <xdr:cNvSpPr/>
      </xdr:nvSpPr>
      <xdr:spPr>
        <a:xfrm>
          <a:off x="190499" y="2324101"/>
          <a:ext cx="1112777" cy="270404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>
    <xdr:from>
      <xdr:col>15</xdr:col>
      <xdr:colOff>1273968</xdr:colOff>
      <xdr:row>10</xdr:row>
      <xdr:rowOff>23812</xdr:rowOff>
    </xdr:from>
    <xdr:to>
      <xdr:col>16</xdr:col>
      <xdr:colOff>948470</xdr:colOff>
      <xdr:row>11</xdr:row>
      <xdr:rowOff>37041</xdr:rowOff>
    </xdr:to>
    <xdr:sp macro="" textlink="">
      <xdr:nvSpPr>
        <xdr:cNvPr id="11" name="Retângulo 10">
          <a:hlinkClick xmlns:r="http://schemas.openxmlformats.org/officeDocument/2006/relationships" r:id="rId7"/>
        </xdr:cNvPr>
        <xdr:cNvSpPr/>
      </xdr:nvSpPr>
      <xdr:spPr>
        <a:xfrm>
          <a:off x="19914393" y="2205037"/>
          <a:ext cx="1112777" cy="270404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>
    <xdr:from>
      <xdr:col>16</xdr:col>
      <xdr:colOff>0</xdr:colOff>
      <xdr:row>178</xdr:row>
      <xdr:rowOff>0</xdr:rowOff>
    </xdr:from>
    <xdr:to>
      <xdr:col>16</xdr:col>
      <xdr:colOff>1115158</xdr:colOff>
      <xdr:row>179</xdr:row>
      <xdr:rowOff>108480</xdr:rowOff>
    </xdr:to>
    <xdr:sp macro="" textlink="">
      <xdr:nvSpPr>
        <xdr:cNvPr id="12" name="Retângulo 11">
          <a:hlinkClick xmlns:r="http://schemas.openxmlformats.org/officeDocument/2006/relationships" r:id="rId7"/>
        </xdr:cNvPr>
        <xdr:cNvSpPr/>
      </xdr:nvSpPr>
      <xdr:spPr>
        <a:xfrm>
          <a:off x="20078700" y="36318825"/>
          <a:ext cx="1115158" cy="270405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 editAs="oneCell">
    <xdr:from>
      <xdr:col>6</xdr:col>
      <xdr:colOff>488157</xdr:colOff>
      <xdr:row>6</xdr:row>
      <xdr:rowOff>0</xdr:rowOff>
    </xdr:from>
    <xdr:to>
      <xdr:col>10</xdr:col>
      <xdr:colOff>773906</xdr:colOff>
      <xdr:row>11</xdr:row>
      <xdr:rowOff>144934</xdr:rowOff>
    </xdr:to>
    <xdr:pic>
      <xdr:nvPicPr>
        <xdr:cNvPr id="13" name="Imagem 12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60470" y="1178719"/>
          <a:ext cx="5095874" cy="141890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91983</xdr:colOff>
      <xdr:row>3</xdr:row>
      <xdr:rowOff>80932</xdr:rowOff>
    </xdr:from>
    <xdr:to>
      <xdr:col>7</xdr:col>
      <xdr:colOff>405812</xdr:colOff>
      <xdr:row>4</xdr:row>
      <xdr:rowOff>123265</xdr:rowOff>
    </xdr:to>
    <xdr:pic>
      <xdr:nvPicPr>
        <xdr:cNvPr id="2" name="Imagem 3" descr="LOGO NEPAS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69058" y="652432"/>
          <a:ext cx="1599704" cy="232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106036</xdr:colOff>
      <xdr:row>0</xdr:row>
      <xdr:rowOff>148970</xdr:rowOff>
    </xdr:from>
    <xdr:to>
      <xdr:col>7</xdr:col>
      <xdr:colOff>583826</xdr:colOff>
      <xdr:row>3</xdr:row>
      <xdr:rowOff>11206</xdr:rowOff>
    </xdr:to>
    <xdr:pic>
      <xdr:nvPicPr>
        <xdr:cNvPr id="3" name="Imagem 5" descr="logo ufsc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468986" y="148970"/>
          <a:ext cx="477790" cy="43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240304</xdr:colOff>
      <xdr:row>0</xdr:row>
      <xdr:rowOff>63501</xdr:rowOff>
    </xdr:from>
    <xdr:to>
      <xdr:col>5</xdr:col>
      <xdr:colOff>1224555</xdr:colOff>
      <xdr:row>5</xdr:row>
      <xdr:rowOff>166940</xdr:rowOff>
    </xdr:to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12454" y="63501"/>
          <a:ext cx="984251" cy="1055939"/>
        </a:xfrm>
        <a:prstGeom prst="rect">
          <a:avLst/>
        </a:prstGeom>
      </xdr:spPr>
    </xdr:pic>
    <xdr:clientData/>
  </xdr:twoCellAnchor>
  <xdr:twoCellAnchor editAs="oneCell">
    <xdr:from>
      <xdr:col>0</xdr:col>
      <xdr:colOff>252678</xdr:colOff>
      <xdr:row>0</xdr:row>
      <xdr:rowOff>42334</xdr:rowOff>
    </xdr:from>
    <xdr:to>
      <xdr:col>1</xdr:col>
      <xdr:colOff>470647</xdr:colOff>
      <xdr:row>5</xdr:row>
      <xdr:rowOff>84668</xdr:rowOff>
    </xdr:to>
    <xdr:pic>
      <xdr:nvPicPr>
        <xdr:cNvPr id="5" name="Imagem 4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678" y="42334"/>
          <a:ext cx="1227619" cy="994834"/>
        </a:xfrm>
        <a:prstGeom prst="rect">
          <a:avLst/>
        </a:prstGeom>
      </xdr:spPr>
    </xdr:pic>
    <xdr:clientData/>
  </xdr:twoCellAnchor>
  <xdr:twoCellAnchor editAs="oneCell">
    <xdr:from>
      <xdr:col>2</xdr:col>
      <xdr:colOff>493059</xdr:colOff>
      <xdr:row>180</xdr:row>
      <xdr:rowOff>67236</xdr:rowOff>
    </xdr:from>
    <xdr:to>
      <xdr:col>6</xdr:col>
      <xdr:colOff>521727</xdr:colOff>
      <xdr:row>189</xdr:row>
      <xdr:rowOff>27086</xdr:rowOff>
    </xdr:to>
    <xdr:pic>
      <xdr:nvPicPr>
        <xdr:cNvPr id="7" name="Imagem 6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0434" y="9944661"/>
          <a:ext cx="5248368" cy="1417175"/>
        </a:xfrm>
        <a:prstGeom prst="rect">
          <a:avLst/>
        </a:prstGeom>
      </xdr:spPr>
    </xdr:pic>
    <xdr:clientData/>
  </xdr:twoCellAnchor>
  <xdr:twoCellAnchor editAs="oneCell">
    <xdr:from>
      <xdr:col>6</xdr:col>
      <xdr:colOff>324973</xdr:colOff>
      <xdr:row>0</xdr:row>
      <xdr:rowOff>78442</xdr:rowOff>
    </xdr:from>
    <xdr:to>
      <xdr:col>6</xdr:col>
      <xdr:colOff>1042149</xdr:colOff>
      <xdr:row>3</xdr:row>
      <xdr:rowOff>41678</xdr:rowOff>
    </xdr:to>
    <xdr:pic>
      <xdr:nvPicPr>
        <xdr:cNvPr id="8" name="Imagem 7" descr="Telessaúde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02048" y="78442"/>
          <a:ext cx="717176" cy="5347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440531</xdr:colOff>
      <xdr:row>179</xdr:row>
      <xdr:rowOff>47625</xdr:rowOff>
    </xdr:from>
    <xdr:to>
      <xdr:col>1</xdr:col>
      <xdr:colOff>543658</xdr:colOff>
      <xdr:row>180</xdr:row>
      <xdr:rowOff>120385</xdr:rowOff>
    </xdr:to>
    <xdr:sp macro="" textlink="">
      <xdr:nvSpPr>
        <xdr:cNvPr id="9" name="Retângulo 8">
          <a:hlinkClick xmlns:r="http://schemas.openxmlformats.org/officeDocument/2006/relationships" r:id="rId7"/>
        </xdr:cNvPr>
        <xdr:cNvSpPr/>
      </xdr:nvSpPr>
      <xdr:spPr>
        <a:xfrm>
          <a:off x="440531" y="9725025"/>
          <a:ext cx="1112777" cy="272785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>
    <xdr:from>
      <xdr:col>0</xdr:col>
      <xdr:colOff>190499</xdr:colOff>
      <xdr:row>10</xdr:row>
      <xdr:rowOff>142876</xdr:rowOff>
    </xdr:from>
    <xdr:to>
      <xdr:col>1</xdr:col>
      <xdr:colOff>293626</xdr:colOff>
      <xdr:row>11</xdr:row>
      <xdr:rowOff>156105</xdr:rowOff>
    </xdr:to>
    <xdr:sp macro="" textlink="">
      <xdr:nvSpPr>
        <xdr:cNvPr id="10" name="Retângulo 9">
          <a:hlinkClick xmlns:r="http://schemas.openxmlformats.org/officeDocument/2006/relationships" r:id="rId7"/>
        </xdr:cNvPr>
        <xdr:cNvSpPr/>
      </xdr:nvSpPr>
      <xdr:spPr>
        <a:xfrm>
          <a:off x="190499" y="2324101"/>
          <a:ext cx="1112777" cy="270404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>
    <xdr:from>
      <xdr:col>15</xdr:col>
      <xdr:colOff>1273968</xdr:colOff>
      <xdr:row>10</xdr:row>
      <xdr:rowOff>23812</xdr:rowOff>
    </xdr:from>
    <xdr:to>
      <xdr:col>16</xdr:col>
      <xdr:colOff>948470</xdr:colOff>
      <xdr:row>11</xdr:row>
      <xdr:rowOff>37041</xdr:rowOff>
    </xdr:to>
    <xdr:sp macro="" textlink="">
      <xdr:nvSpPr>
        <xdr:cNvPr id="11" name="Retângulo 10">
          <a:hlinkClick xmlns:r="http://schemas.openxmlformats.org/officeDocument/2006/relationships" r:id="rId7"/>
        </xdr:cNvPr>
        <xdr:cNvSpPr/>
      </xdr:nvSpPr>
      <xdr:spPr>
        <a:xfrm>
          <a:off x="19914393" y="2205037"/>
          <a:ext cx="1112777" cy="270404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>
    <xdr:from>
      <xdr:col>16</xdr:col>
      <xdr:colOff>0</xdr:colOff>
      <xdr:row>178</xdr:row>
      <xdr:rowOff>0</xdr:rowOff>
    </xdr:from>
    <xdr:to>
      <xdr:col>16</xdr:col>
      <xdr:colOff>1115158</xdr:colOff>
      <xdr:row>179</xdr:row>
      <xdr:rowOff>108480</xdr:rowOff>
    </xdr:to>
    <xdr:sp macro="" textlink="">
      <xdr:nvSpPr>
        <xdr:cNvPr id="12" name="Retângulo 11">
          <a:hlinkClick xmlns:r="http://schemas.openxmlformats.org/officeDocument/2006/relationships" r:id="rId7"/>
        </xdr:cNvPr>
        <xdr:cNvSpPr/>
      </xdr:nvSpPr>
      <xdr:spPr>
        <a:xfrm>
          <a:off x="20078700" y="9515475"/>
          <a:ext cx="1115158" cy="270405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 editAs="oneCell">
    <xdr:from>
      <xdr:col>6</xdr:col>
      <xdr:colOff>464343</xdr:colOff>
      <xdr:row>6</xdr:row>
      <xdr:rowOff>0</xdr:rowOff>
    </xdr:from>
    <xdr:to>
      <xdr:col>10</xdr:col>
      <xdr:colOff>750092</xdr:colOff>
      <xdr:row>11</xdr:row>
      <xdr:rowOff>144934</xdr:rowOff>
    </xdr:to>
    <xdr:pic>
      <xdr:nvPicPr>
        <xdr:cNvPr id="13" name="Imagem 12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6656" y="1178719"/>
          <a:ext cx="5095874" cy="141890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91983</xdr:colOff>
      <xdr:row>3</xdr:row>
      <xdr:rowOff>80932</xdr:rowOff>
    </xdr:from>
    <xdr:to>
      <xdr:col>7</xdr:col>
      <xdr:colOff>405812</xdr:colOff>
      <xdr:row>4</xdr:row>
      <xdr:rowOff>123265</xdr:rowOff>
    </xdr:to>
    <xdr:pic>
      <xdr:nvPicPr>
        <xdr:cNvPr id="2" name="Imagem 3" descr="LOGO NEPAS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69058" y="652432"/>
          <a:ext cx="1599704" cy="232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106036</xdr:colOff>
      <xdr:row>0</xdr:row>
      <xdr:rowOff>148970</xdr:rowOff>
    </xdr:from>
    <xdr:to>
      <xdr:col>7</xdr:col>
      <xdr:colOff>583826</xdr:colOff>
      <xdr:row>3</xdr:row>
      <xdr:rowOff>11206</xdr:rowOff>
    </xdr:to>
    <xdr:pic>
      <xdr:nvPicPr>
        <xdr:cNvPr id="3" name="Imagem 5" descr="logo ufsc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468986" y="148970"/>
          <a:ext cx="477790" cy="43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240304</xdr:colOff>
      <xdr:row>0</xdr:row>
      <xdr:rowOff>63501</xdr:rowOff>
    </xdr:from>
    <xdr:to>
      <xdr:col>5</xdr:col>
      <xdr:colOff>1224555</xdr:colOff>
      <xdr:row>5</xdr:row>
      <xdr:rowOff>166940</xdr:rowOff>
    </xdr:to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12454" y="63501"/>
          <a:ext cx="984251" cy="1055939"/>
        </a:xfrm>
        <a:prstGeom prst="rect">
          <a:avLst/>
        </a:prstGeom>
      </xdr:spPr>
    </xdr:pic>
    <xdr:clientData/>
  </xdr:twoCellAnchor>
  <xdr:twoCellAnchor editAs="oneCell">
    <xdr:from>
      <xdr:col>0</xdr:col>
      <xdr:colOff>252678</xdr:colOff>
      <xdr:row>0</xdr:row>
      <xdr:rowOff>42334</xdr:rowOff>
    </xdr:from>
    <xdr:to>
      <xdr:col>1</xdr:col>
      <xdr:colOff>470647</xdr:colOff>
      <xdr:row>5</xdr:row>
      <xdr:rowOff>84668</xdr:rowOff>
    </xdr:to>
    <xdr:pic>
      <xdr:nvPicPr>
        <xdr:cNvPr id="5" name="Imagem 4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678" y="42334"/>
          <a:ext cx="1227619" cy="994834"/>
        </a:xfrm>
        <a:prstGeom prst="rect">
          <a:avLst/>
        </a:prstGeom>
      </xdr:spPr>
    </xdr:pic>
    <xdr:clientData/>
  </xdr:twoCellAnchor>
  <xdr:twoCellAnchor editAs="oneCell">
    <xdr:from>
      <xdr:col>2</xdr:col>
      <xdr:colOff>493059</xdr:colOff>
      <xdr:row>180</xdr:row>
      <xdr:rowOff>67236</xdr:rowOff>
    </xdr:from>
    <xdr:to>
      <xdr:col>6</xdr:col>
      <xdr:colOff>521727</xdr:colOff>
      <xdr:row>189</xdr:row>
      <xdr:rowOff>27087</xdr:rowOff>
    </xdr:to>
    <xdr:pic>
      <xdr:nvPicPr>
        <xdr:cNvPr id="7" name="Imagem 6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0434" y="6744261"/>
          <a:ext cx="5248368" cy="1417175"/>
        </a:xfrm>
        <a:prstGeom prst="rect">
          <a:avLst/>
        </a:prstGeom>
      </xdr:spPr>
    </xdr:pic>
    <xdr:clientData/>
  </xdr:twoCellAnchor>
  <xdr:twoCellAnchor editAs="oneCell">
    <xdr:from>
      <xdr:col>6</xdr:col>
      <xdr:colOff>324973</xdr:colOff>
      <xdr:row>0</xdr:row>
      <xdr:rowOff>78442</xdr:rowOff>
    </xdr:from>
    <xdr:to>
      <xdr:col>6</xdr:col>
      <xdr:colOff>1042149</xdr:colOff>
      <xdr:row>3</xdr:row>
      <xdr:rowOff>41678</xdr:rowOff>
    </xdr:to>
    <xdr:pic>
      <xdr:nvPicPr>
        <xdr:cNvPr id="8" name="Imagem 7" descr="Telessaúde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02048" y="78442"/>
          <a:ext cx="717176" cy="5347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440531</xdr:colOff>
      <xdr:row>179</xdr:row>
      <xdr:rowOff>47625</xdr:rowOff>
    </xdr:from>
    <xdr:to>
      <xdr:col>1</xdr:col>
      <xdr:colOff>543658</xdr:colOff>
      <xdr:row>180</xdr:row>
      <xdr:rowOff>120385</xdr:rowOff>
    </xdr:to>
    <xdr:sp macro="" textlink="">
      <xdr:nvSpPr>
        <xdr:cNvPr id="9" name="Retângulo 8">
          <a:hlinkClick xmlns:r="http://schemas.openxmlformats.org/officeDocument/2006/relationships" r:id="rId7"/>
        </xdr:cNvPr>
        <xdr:cNvSpPr/>
      </xdr:nvSpPr>
      <xdr:spPr>
        <a:xfrm>
          <a:off x="440531" y="6524625"/>
          <a:ext cx="1112777" cy="272785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>
    <xdr:from>
      <xdr:col>0</xdr:col>
      <xdr:colOff>190499</xdr:colOff>
      <xdr:row>10</xdr:row>
      <xdr:rowOff>142876</xdr:rowOff>
    </xdr:from>
    <xdr:to>
      <xdr:col>1</xdr:col>
      <xdr:colOff>293626</xdr:colOff>
      <xdr:row>11</xdr:row>
      <xdr:rowOff>156105</xdr:rowOff>
    </xdr:to>
    <xdr:sp macro="" textlink="">
      <xdr:nvSpPr>
        <xdr:cNvPr id="10" name="Retângulo 9">
          <a:hlinkClick xmlns:r="http://schemas.openxmlformats.org/officeDocument/2006/relationships" r:id="rId7"/>
        </xdr:cNvPr>
        <xdr:cNvSpPr/>
      </xdr:nvSpPr>
      <xdr:spPr>
        <a:xfrm>
          <a:off x="190499" y="2324101"/>
          <a:ext cx="1112777" cy="270404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>
    <xdr:from>
      <xdr:col>15</xdr:col>
      <xdr:colOff>1273968</xdr:colOff>
      <xdr:row>10</xdr:row>
      <xdr:rowOff>23812</xdr:rowOff>
    </xdr:from>
    <xdr:to>
      <xdr:col>16</xdr:col>
      <xdr:colOff>948470</xdr:colOff>
      <xdr:row>11</xdr:row>
      <xdr:rowOff>37041</xdr:rowOff>
    </xdr:to>
    <xdr:sp macro="" textlink="">
      <xdr:nvSpPr>
        <xdr:cNvPr id="11" name="Retângulo 10">
          <a:hlinkClick xmlns:r="http://schemas.openxmlformats.org/officeDocument/2006/relationships" r:id="rId7"/>
        </xdr:cNvPr>
        <xdr:cNvSpPr/>
      </xdr:nvSpPr>
      <xdr:spPr>
        <a:xfrm>
          <a:off x="19914393" y="2205037"/>
          <a:ext cx="1112777" cy="270404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>
    <xdr:from>
      <xdr:col>16</xdr:col>
      <xdr:colOff>0</xdr:colOff>
      <xdr:row>178</xdr:row>
      <xdr:rowOff>0</xdr:rowOff>
    </xdr:from>
    <xdr:to>
      <xdr:col>16</xdr:col>
      <xdr:colOff>1115158</xdr:colOff>
      <xdr:row>179</xdr:row>
      <xdr:rowOff>108480</xdr:rowOff>
    </xdr:to>
    <xdr:sp macro="" textlink="">
      <xdr:nvSpPr>
        <xdr:cNvPr id="12" name="Retângulo 11">
          <a:hlinkClick xmlns:r="http://schemas.openxmlformats.org/officeDocument/2006/relationships" r:id="rId7"/>
        </xdr:cNvPr>
        <xdr:cNvSpPr/>
      </xdr:nvSpPr>
      <xdr:spPr>
        <a:xfrm>
          <a:off x="20078700" y="6315075"/>
          <a:ext cx="1115158" cy="270405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 editAs="oneCell">
    <xdr:from>
      <xdr:col>6</xdr:col>
      <xdr:colOff>511968</xdr:colOff>
      <xdr:row>6</xdr:row>
      <xdr:rowOff>0</xdr:rowOff>
    </xdr:from>
    <xdr:to>
      <xdr:col>10</xdr:col>
      <xdr:colOff>797717</xdr:colOff>
      <xdr:row>11</xdr:row>
      <xdr:rowOff>144934</xdr:rowOff>
    </xdr:to>
    <xdr:pic>
      <xdr:nvPicPr>
        <xdr:cNvPr id="13" name="Imagem 12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84281" y="1178719"/>
          <a:ext cx="5095874" cy="141890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91983</xdr:colOff>
      <xdr:row>3</xdr:row>
      <xdr:rowOff>80932</xdr:rowOff>
    </xdr:from>
    <xdr:to>
      <xdr:col>7</xdr:col>
      <xdr:colOff>405812</xdr:colOff>
      <xdr:row>4</xdr:row>
      <xdr:rowOff>123265</xdr:rowOff>
    </xdr:to>
    <xdr:pic>
      <xdr:nvPicPr>
        <xdr:cNvPr id="2" name="Imagem 3" descr="LOGO NEPAS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69058" y="652432"/>
          <a:ext cx="1599704" cy="2328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106036</xdr:colOff>
      <xdr:row>0</xdr:row>
      <xdr:rowOff>148970</xdr:rowOff>
    </xdr:from>
    <xdr:to>
      <xdr:col>7</xdr:col>
      <xdr:colOff>583826</xdr:colOff>
      <xdr:row>3</xdr:row>
      <xdr:rowOff>11206</xdr:rowOff>
    </xdr:to>
    <xdr:pic>
      <xdr:nvPicPr>
        <xdr:cNvPr id="3" name="Imagem 5" descr="logo ufsc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468986" y="148970"/>
          <a:ext cx="477790" cy="433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240304</xdr:colOff>
      <xdr:row>0</xdr:row>
      <xdr:rowOff>63501</xdr:rowOff>
    </xdr:from>
    <xdr:to>
      <xdr:col>5</xdr:col>
      <xdr:colOff>1224555</xdr:colOff>
      <xdr:row>5</xdr:row>
      <xdr:rowOff>166940</xdr:rowOff>
    </xdr:to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12454" y="63501"/>
          <a:ext cx="984251" cy="1055939"/>
        </a:xfrm>
        <a:prstGeom prst="rect">
          <a:avLst/>
        </a:prstGeom>
      </xdr:spPr>
    </xdr:pic>
    <xdr:clientData/>
  </xdr:twoCellAnchor>
  <xdr:twoCellAnchor editAs="oneCell">
    <xdr:from>
      <xdr:col>0</xdr:col>
      <xdr:colOff>252678</xdr:colOff>
      <xdr:row>0</xdr:row>
      <xdr:rowOff>42334</xdr:rowOff>
    </xdr:from>
    <xdr:to>
      <xdr:col>1</xdr:col>
      <xdr:colOff>470647</xdr:colOff>
      <xdr:row>5</xdr:row>
      <xdr:rowOff>84668</xdr:rowOff>
    </xdr:to>
    <xdr:pic>
      <xdr:nvPicPr>
        <xdr:cNvPr id="5" name="Imagem 4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678" y="42334"/>
          <a:ext cx="1227619" cy="994834"/>
        </a:xfrm>
        <a:prstGeom prst="rect">
          <a:avLst/>
        </a:prstGeom>
      </xdr:spPr>
    </xdr:pic>
    <xdr:clientData/>
  </xdr:twoCellAnchor>
  <xdr:twoCellAnchor editAs="oneCell">
    <xdr:from>
      <xdr:col>2</xdr:col>
      <xdr:colOff>493059</xdr:colOff>
      <xdr:row>180</xdr:row>
      <xdr:rowOff>67236</xdr:rowOff>
    </xdr:from>
    <xdr:to>
      <xdr:col>6</xdr:col>
      <xdr:colOff>521727</xdr:colOff>
      <xdr:row>189</xdr:row>
      <xdr:rowOff>27087</xdr:rowOff>
    </xdr:to>
    <xdr:pic>
      <xdr:nvPicPr>
        <xdr:cNvPr id="7" name="Imagem 6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0434" y="8544486"/>
          <a:ext cx="5248368" cy="1417176"/>
        </a:xfrm>
        <a:prstGeom prst="rect">
          <a:avLst/>
        </a:prstGeom>
      </xdr:spPr>
    </xdr:pic>
    <xdr:clientData/>
  </xdr:twoCellAnchor>
  <xdr:twoCellAnchor editAs="oneCell">
    <xdr:from>
      <xdr:col>6</xdr:col>
      <xdr:colOff>324973</xdr:colOff>
      <xdr:row>0</xdr:row>
      <xdr:rowOff>78442</xdr:rowOff>
    </xdr:from>
    <xdr:to>
      <xdr:col>6</xdr:col>
      <xdr:colOff>1042149</xdr:colOff>
      <xdr:row>3</xdr:row>
      <xdr:rowOff>41678</xdr:rowOff>
    </xdr:to>
    <xdr:pic>
      <xdr:nvPicPr>
        <xdr:cNvPr id="8" name="Imagem 7" descr="Telessaúde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02048" y="78442"/>
          <a:ext cx="717176" cy="5347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440531</xdr:colOff>
      <xdr:row>179</xdr:row>
      <xdr:rowOff>47625</xdr:rowOff>
    </xdr:from>
    <xdr:to>
      <xdr:col>1</xdr:col>
      <xdr:colOff>543658</xdr:colOff>
      <xdr:row>180</xdr:row>
      <xdr:rowOff>120385</xdr:rowOff>
    </xdr:to>
    <xdr:sp macro="" textlink="">
      <xdr:nvSpPr>
        <xdr:cNvPr id="9" name="Retângulo 8">
          <a:hlinkClick xmlns:r="http://schemas.openxmlformats.org/officeDocument/2006/relationships" r:id="rId7"/>
        </xdr:cNvPr>
        <xdr:cNvSpPr/>
      </xdr:nvSpPr>
      <xdr:spPr>
        <a:xfrm>
          <a:off x="440531" y="8324850"/>
          <a:ext cx="1112777" cy="272785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>
    <xdr:from>
      <xdr:col>0</xdr:col>
      <xdr:colOff>190499</xdr:colOff>
      <xdr:row>10</xdr:row>
      <xdr:rowOff>142876</xdr:rowOff>
    </xdr:from>
    <xdr:to>
      <xdr:col>1</xdr:col>
      <xdr:colOff>293626</xdr:colOff>
      <xdr:row>11</xdr:row>
      <xdr:rowOff>156105</xdr:rowOff>
    </xdr:to>
    <xdr:sp macro="" textlink="">
      <xdr:nvSpPr>
        <xdr:cNvPr id="10" name="Retângulo 9">
          <a:hlinkClick xmlns:r="http://schemas.openxmlformats.org/officeDocument/2006/relationships" r:id="rId7"/>
        </xdr:cNvPr>
        <xdr:cNvSpPr/>
      </xdr:nvSpPr>
      <xdr:spPr>
        <a:xfrm>
          <a:off x="190499" y="2324101"/>
          <a:ext cx="1112777" cy="270404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>
    <xdr:from>
      <xdr:col>15</xdr:col>
      <xdr:colOff>1273968</xdr:colOff>
      <xdr:row>10</xdr:row>
      <xdr:rowOff>23812</xdr:rowOff>
    </xdr:from>
    <xdr:to>
      <xdr:col>16</xdr:col>
      <xdr:colOff>948470</xdr:colOff>
      <xdr:row>11</xdr:row>
      <xdr:rowOff>37041</xdr:rowOff>
    </xdr:to>
    <xdr:sp macro="" textlink="">
      <xdr:nvSpPr>
        <xdr:cNvPr id="11" name="Retângulo 10">
          <a:hlinkClick xmlns:r="http://schemas.openxmlformats.org/officeDocument/2006/relationships" r:id="rId7"/>
        </xdr:cNvPr>
        <xdr:cNvSpPr/>
      </xdr:nvSpPr>
      <xdr:spPr>
        <a:xfrm>
          <a:off x="19914393" y="2205037"/>
          <a:ext cx="1112777" cy="270404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>
    <xdr:from>
      <xdr:col>16</xdr:col>
      <xdr:colOff>0</xdr:colOff>
      <xdr:row>178</xdr:row>
      <xdr:rowOff>0</xdr:rowOff>
    </xdr:from>
    <xdr:to>
      <xdr:col>16</xdr:col>
      <xdr:colOff>1115158</xdr:colOff>
      <xdr:row>179</xdr:row>
      <xdr:rowOff>108480</xdr:rowOff>
    </xdr:to>
    <xdr:sp macro="" textlink="">
      <xdr:nvSpPr>
        <xdr:cNvPr id="12" name="Retângulo 11">
          <a:hlinkClick xmlns:r="http://schemas.openxmlformats.org/officeDocument/2006/relationships" r:id="rId7"/>
        </xdr:cNvPr>
        <xdr:cNvSpPr/>
      </xdr:nvSpPr>
      <xdr:spPr>
        <a:xfrm>
          <a:off x="20078700" y="8115300"/>
          <a:ext cx="1115158" cy="270405"/>
        </a:xfrm>
        <a:prstGeom prst="rect">
          <a:avLst/>
        </a:prstGeom>
        <a:solidFill>
          <a:schemeClr val="bg1">
            <a:lumMod val="95000"/>
          </a:schemeClr>
        </a:solidFill>
        <a:ln>
          <a:gradFill>
            <a:gsLst>
              <a:gs pos="0">
                <a:srgbClr val="FFEFD1"/>
              </a:gs>
              <a:gs pos="64999">
                <a:srgbClr val="F0EBD5"/>
              </a:gs>
              <a:gs pos="100000">
                <a:srgbClr val="D1C39F"/>
              </a:gs>
            </a:gsLst>
            <a:lin ang="5400000" scaled="0"/>
          </a:gra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Voltar</a:t>
          </a:r>
        </a:p>
      </xdr:txBody>
    </xdr:sp>
    <xdr:clientData/>
  </xdr:twoCellAnchor>
  <xdr:twoCellAnchor editAs="oneCell">
    <xdr:from>
      <xdr:col>6</xdr:col>
      <xdr:colOff>535782</xdr:colOff>
      <xdr:row>6</xdr:row>
      <xdr:rowOff>0</xdr:rowOff>
    </xdr:from>
    <xdr:to>
      <xdr:col>10</xdr:col>
      <xdr:colOff>821531</xdr:colOff>
      <xdr:row>11</xdr:row>
      <xdr:rowOff>144934</xdr:rowOff>
    </xdr:to>
    <xdr:pic>
      <xdr:nvPicPr>
        <xdr:cNvPr id="14" name="Imagem 13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08095" y="1178719"/>
          <a:ext cx="5095874" cy="141890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0</xdr:row>
          <xdr:rowOff>47625</xdr:rowOff>
        </xdr:from>
        <xdr:to>
          <xdr:col>0</xdr:col>
          <xdr:colOff>809625</xdr:colOff>
          <xdr:row>4</xdr:row>
          <xdr:rowOff>85725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portalses.saude.sc.gov.br/index.php?option=com_content&amp;view=article&amp;id=384&amp;Itemid=464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5" Type="http://schemas.openxmlformats.org/officeDocument/2006/relationships/image" Target="../media/image1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K26"/>
  <sheetViews>
    <sheetView showGridLines="0" tabSelected="1" zoomScaleNormal="100" workbookViewId="0">
      <selection activeCell="C25" sqref="C25"/>
    </sheetView>
  </sheetViews>
  <sheetFormatPr defaultRowHeight="15" x14ac:dyDescent="0.25"/>
  <cols>
    <col min="6" max="6" width="15" customWidth="1"/>
    <col min="7" max="7" width="9.85546875" customWidth="1"/>
  </cols>
  <sheetData>
    <row r="1" spans="1:11" ht="15" customHeight="1" x14ac:dyDescent="0.35">
      <c r="A1" s="88"/>
      <c r="B1" s="129"/>
      <c r="C1" s="89" t="s">
        <v>0</v>
      </c>
      <c r="D1" s="90"/>
      <c r="E1" s="90"/>
      <c r="F1" s="90"/>
      <c r="G1" s="90"/>
      <c r="H1" s="91"/>
      <c r="I1" s="91"/>
      <c r="J1" s="91"/>
      <c r="K1" s="92"/>
    </row>
    <row r="2" spans="1:11" ht="15" customHeight="1" x14ac:dyDescent="0.25">
      <c r="A2" s="93"/>
      <c r="B2" s="126"/>
      <c r="C2" s="94" t="s">
        <v>1</v>
      </c>
      <c r="D2" s="79"/>
      <c r="E2" s="79"/>
      <c r="F2" s="79"/>
      <c r="G2" s="79"/>
      <c r="H2" s="79"/>
      <c r="I2" s="79"/>
      <c r="J2" s="79"/>
      <c r="K2" s="95"/>
    </row>
    <row r="3" spans="1:11" ht="15" customHeight="1" x14ac:dyDescent="0.25">
      <c r="A3" s="96"/>
      <c r="B3" s="127"/>
      <c r="C3" s="97" t="s">
        <v>2</v>
      </c>
      <c r="D3" s="79"/>
      <c r="E3" s="79"/>
      <c r="F3" s="79"/>
      <c r="G3" s="79"/>
      <c r="H3" s="79"/>
      <c r="I3" s="79"/>
      <c r="J3" s="79"/>
      <c r="K3" s="95"/>
    </row>
    <row r="4" spans="1:11" ht="15" customHeight="1" x14ac:dyDescent="0.25">
      <c r="A4" s="98"/>
      <c r="B4" s="34"/>
      <c r="C4" s="97" t="s">
        <v>3</v>
      </c>
      <c r="D4" s="79"/>
      <c r="E4" s="79"/>
      <c r="F4" s="79"/>
      <c r="G4" s="79"/>
      <c r="H4" s="79"/>
      <c r="I4" s="79"/>
      <c r="J4" s="79"/>
      <c r="K4" s="95"/>
    </row>
    <row r="5" spans="1:11" ht="15" customHeight="1" x14ac:dyDescent="0.25">
      <c r="A5" s="99"/>
      <c r="B5" s="79"/>
      <c r="C5" s="97" t="s">
        <v>72</v>
      </c>
      <c r="D5" s="79"/>
      <c r="E5" s="79"/>
      <c r="F5" s="79"/>
      <c r="G5" s="79"/>
      <c r="H5" s="79"/>
      <c r="I5" s="79"/>
      <c r="J5" s="79"/>
      <c r="K5" s="95"/>
    </row>
    <row r="6" spans="1:11" x14ac:dyDescent="0.25">
      <c r="A6" s="99"/>
      <c r="B6" s="79"/>
      <c r="C6" s="79"/>
      <c r="D6" s="79"/>
      <c r="E6" s="79"/>
      <c r="F6" s="79"/>
      <c r="G6" s="79"/>
      <c r="H6" s="79"/>
      <c r="I6" s="79"/>
      <c r="J6" s="79"/>
      <c r="K6" s="95"/>
    </row>
    <row r="7" spans="1:11" ht="15.75" thickBot="1" x14ac:dyDescent="0.3">
      <c r="A7" s="139"/>
      <c r="B7" s="140"/>
      <c r="C7" s="140"/>
      <c r="D7" s="140"/>
      <c r="E7" s="140"/>
      <c r="F7" s="140"/>
      <c r="G7" s="140"/>
      <c r="H7" s="140"/>
      <c r="I7" s="140"/>
      <c r="J7" s="140"/>
      <c r="K7" s="141"/>
    </row>
    <row r="8" spans="1:11" x14ac:dyDescent="0.25">
      <c r="A8" s="142"/>
      <c r="B8" s="145"/>
      <c r="C8" s="146"/>
      <c r="D8" s="146"/>
      <c r="E8" s="147"/>
      <c r="F8" s="143"/>
      <c r="G8" s="145"/>
      <c r="H8" s="146"/>
      <c r="I8" s="146"/>
      <c r="J8" s="147"/>
      <c r="K8" s="144"/>
    </row>
    <row r="9" spans="1:11" ht="15" customHeight="1" x14ac:dyDescent="0.25">
      <c r="A9" s="142"/>
      <c r="B9" s="148"/>
      <c r="C9" s="239" t="s">
        <v>89</v>
      </c>
      <c r="D9" s="239"/>
      <c r="E9" s="149"/>
      <c r="F9" s="143"/>
      <c r="G9" s="240" t="s">
        <v>90</v>
      </c>
      <c r="H9" s="241"/>
      <c r="I9" s="241"/>
      <c r="J9" s="242"/>
      <c r="K9" s="144"/>
    </row>
    <row r="10" spans="1:11" x14ac:dyDescent="0.25">
      <c r="A10" s="142"/>
      <c r="B10" s="148"/>
      <c r="C10" s="239"/>
      <c r="D10" s="239"/>
      <c r="E10" s="149"/>
      <c r="F10" s="143"/>
      <c r="G10" s="240"/>
      <c r="H10" s="241"/>
      <c r="I10" s="241"/>
      <c r="J10" s="242"/>
      <c r="K10" s="144"/>
    </row>
    <row r="11" spans="1:11" x14ac:dyDescent="0.25">
      <c r="A11" s="142"/>
      <c r="B11" s="148"/>
      <c r="C11" s="150"/>
      <c r="D11" s="150"/>
      <c r="E11" s="149"/>
      <c r="F11" s="143"/>
      <c r="G11" s="148"/>
      <c r="H11" s="150"/>
      <c r="I11" s="150"/>
      <c r="J11" s="149"/>
      <c r="K11" s="144"/>
    </row>
    <row r="12" spans="1:11" x14ac:dyDescent="0.25">
      <c r="A12" s="142"/>
      <c r="B12" s="148"/>
      <c r="C12" s="150"/>
      <c r="D12" s="150"/>
      <c r="E12" s="149"/>
      <c r="F12" s="143"/>
      <c r="G12" s="148"/>
      <c r="H12" s="150"/>
      <c r="I12" s="150"/>
      <c r="J12" s="149"/>
      <c r="K12" s="144"/>
    </row>
    <row r="13" spans="1:11" ht="15.75" thickBot="1" x14ac:dyDescent="0.3">
      <c r="A13" s="142"/>
      <c r="B13" s="151"/>
      <c r="C13" s="152"/>
      <c r="D13" s="152"/>
      <c r="E13" s="153"/>
      <c r="F13" s="143"/>
      <c r="G13" s="151"/>
      <c r="H13" s="152"/>
      <c r="I13" s="152"/>
      <c r="J13" s="153"/>
      <c r="K13" s="144"/>
    </row>
    <row r="14" spans="1:11" x14ac:dyDescent="0.25">
      <c r="A14" s="142"/>
      <c r="B14" s="143"/>
      <c r="C14" s="143"/>
      <c r="D14" s="143"/>
      <c r="E14" s="143"/>
      <c r="F14" s="143"/>
      <c r="G14" s="143"/>
      <c r="H14" s="143"/>
      <c r="I14" s="143"/>
      <c r="J14" s="143"/>
      <c r="K14" s="144"/>
    </row>
    <row r="15" spans="1:11" ht="15.75" thickBot="1" x14ac:dyDescent="0.3">
      <c r="A15" s="142"/>
      <c r="B15" s="143"/>
      <c r="C15" s="143"/>
      <c r="D15" s="143"/>
      <c r="E15" s="143"/>
      <c r="F15" s="143"/>
      <c r="G15" s="143"/>
      <c r="H15" s="143"/>
      <c r="I15" s="143"/>
      <c r="J15" s="143"/>
      <c r="K15" s="144"/>
    </row>
    <row r="16" spans="1:11" x14ac:dyDescent="0.25">
      <c r="A16" s="142"/>
      <c r="B16" s="145"/>
      <c r="C16" s="146"/>
      <c r="D16" s="146"/>
      <c r="E16" s="147"/>
      <c r="F16" s="143"/>
      <c r="G16" s="145"/>
      <c r="H16" s="146"/>
      <c r="I16" s="146"/>
      <c r="J16" s="147"/>
      <c r="K16" s="144"/>
    </row>
    <row r="17" spans="1:11" ht="15" customHeight="1" x14ac:dyDescent="0.25">
      <c r="A17" s="142"/>
      <c r="B17" s="240" t="s">
        <v>91</v>
      </c>
      <c r="C17" s="241"/>
      <c r="D17" s="241"/>
      <c r="E17" s="242"/>
      <c r="F17" s="143"/>
      <c r="G17" s="240" t="s">
        <v>92</v>
      </c>
      <c r="H17" s="241"/>
      <c r="I17" s="241"/>
      <c r="J17" s="242"/>
      <c r="K17" s="144"/>
    </row>
    <row r="18" spans="1:11" x14ac:dyDescent="0.25">
      <c r="A18" s="142"/>
      <c r="B18" s="240"/>
      <c r="C18" s="241"/>
      <c r="D18" s="241"/>
      <c r="E18" s="242"/>
      <c r="F18" s="143"/>
      <c r="G18" s="240"/>
      <c r="H18" s="241"/>
      <c r="I18" s="241"/>
      <c r="J18" s="242"/>
      <c r="K18" s="144"/>
    </row>
    <row r="19" spans="1:11" x14ac:dyDescent="0.25">
      <c r="A19" s="142"/>
      <c r="B19" s="148"/>
      <c r="C19" s="150"/>
      <c r="D19" s="150"/>
      <c r="E19" s="149"/>
      <c r="F19" s="143"/>
      <c r="G19" s="148"/>
      <c r="H19" s="150"/>
      <c r="I19" s="150"/>
      <c r="J19" s="149"/>
      <c r="K19" s="144"/>
    </row>
    <row r="20" spans="1:11" x14ac:dyDescent="0.25">
      <c r="A20" s="142"/>
      <c r="B20" s="148"/>
      <c r="C20" s="150"/>
      <c r="D20" s="150"/>
      <c r="E20" s="149"/>
      <c r="F20" s="143"/>
      <c r="G20" s="148"/>
      <c r="H20" s="150"/>
      <c r="I20" s="150"/>
      <c r="J20" s="149"/>
      <c r="K20" s="144"/>
    </row>
    <row r="21" spans="1:11" x14ac:dyDescent="0.25">
      <c r="A21" s="142"/>
      <c r="B21" s="148"/>
      <c r="C21" s="150"/>
      <c r="D21" s="150"/>
      <c r="E21" s="149"/>
      <c r="F21" s="143"/>
      <c r="G21" s="148"/>
      <c r="H21" s="150"/>
      <c r="I21" s="150"/>
      <c r="J21" s="149"/>
      <c r="K21" s="144"/>
    </row>
    <row r="22" spans="1:11" ht="15.75" thickBot="1" x14ac:dyDescent="0.3">
      <c r="A22" s="142"/>
      <c r="B22" s="151"/>
      <c r="C22" s="152"/>
      <c r="D22" s="152"/>
      <c r="E22" s="153"/>
      <c r="F22" s="143"/>
      <c r="G22" s="151"/>
      <c r="H22" s="152"/>
      <c r="I22" s="152"/>
      <c r="J22" s="153"/>
      <c r="K22" s="144"/>
    </row>
    <row r="23" spans="1:11" x14ac:dyDescent="0.25">
      <c r="A23" s="142"/>
      <c r="B23" s="143"/>
      <c r="C23" s="143"/>
      <c r="D23" s="143"/>
      <c r="E23" s="143"/>
      <c r="F23" s="143"/>
      <c r="G23" s="143"/>
      <c r="H23" s="143"/>
      <c r="I23" s="143"/>
      <c r="J23" s="143"/>
      <c r="K23" s="144"/>
    </row>
    <row r="24" spans="1:11" x14ac:dyDescent="0.25">
      <c r="A24" s="142"/>
      <c r="B24" s="143"/>
      <c r="C24" s="143"/>
      <c r="D24" s="143"/>
      <c r="E24" s="143"/>
      <c r="F24" s="143"/>
      <c r="G24" s="143"/>
      <c r="H24" s="143"/>
      <c r="I24" s="143"/>
      <c r="J24" s="143"/>
      <c r="K24" s="144"/>
    </row>
    <row r="25" spans="1:11" x14ac:dyDescent="0.25">
      <c r="A25" s="134"/>
      <c r="B25" s="135"/>
      <c r="C25" s="135"/>
      <c r="D25" s="135"/>
      <c r="E25" s="135"/>
      <c r="F25" s="135"/>
      <c r="G25" s="135"/>
      <c r="H25" s="135"/>
      <c r="I25" s="135"/>
      <c r="J25" s="135"/>
      <c r="K25" s="136"/>
    </row>
    <row r="26" spans="1:11" x14ac:dyDescent="0.25">
      <c r="A26" s="137"/>
      <c r="B26" s="116"/>
      <c r="C26" s="116"/>
      <c r="D26" s="116"/>
      <c r="E26" s="116"/>
      <c r="F26" s="116"/>
      <c r="G26" s="116"/>
      <c r="H26" s="116"/>
      <c r="I26" s="116"/>
      <c r="J26" s="116"/>
      <c r="K26" s="117"/>
    </row>
  </sheetData>
  <sheetProtection password="DCC6" sheet="1" formatCells="0" formatColumns="0" formatRows="0" insertColumns="0" insertRows="0" insertHyperlinks="0" deleteColumns="0" deleteRows="0" sort="0" autoFilter="0" pivotTables="0"/>
  <mergeCells count="4">
    <mergeCell ref="C9:D10"/>
    <mergeCell ref="G9:J10"/>
    <mergeCell ref="B17:E18"/>
    <mergeCell ref="G17:J1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B1:K29"/>
  <sheetViews>
    <sheetView showGridLines="0" zoomScale="90" zoomScaleNormal="90" workbookViewId="0">
      <selection activeCell="D31" sqref="D31"/>
    </sheetView>
  </sheetViews>
  <sheetFormatPr defaultRowHeight="15" x14ac:dyDescent="0.25"/>
  <cols>
    <col min="1" max="1" width="3.140625" customWidth="1"/>
    <col min="2" max="2" width="20.5703125" customWidth="1"/>
    <col min="7" max="7" width="85.7109375" customWidth="1"/>
    <col min="9" max="9" width="13.140625" customWidth="1"/>
    <col min="11" max="11" width="14.7109375" customWidth="1"/>
  </cols>
  <sheetData>
    <row r="1" spans="2:11" ht="15" customHeight="1" x14ac:dyDescent="0.35">
      <c r="B1" s="88"/>
      <c r="C1" s="89" t="s">
        <v>0</v>
      </c>
      <c r="D1" s="90"/>
      <c r="E1" s="90"/>
      <c r="F1" s="90"/>
      <c r="G1" s="90"/>
      <c r="H1" s="91"/>
      <c r="I1" s="91"/>
      <c r="J1" s="91"/>
      <c r="K1" s="92"/>
    </row>
    <row r="2" spans="2:11" ht="15" customHeight="1" x14ac:dyDescent="0.25">
      <c r="B2" s="93"/>
      <c r="C2" s="94" t="s">
        <v>1</v>
      </c>
      <c r="D2" s="79"/>
      <c r="E2" s="79"/>
      <c r="F2" s="79"/>
      <c r="G2" s="79"/>
      <c r="H2" s="79"/>
      <c r="I2" s="79"/>
      <c r="J2" s="79"/>
      <c r="K2" s="95"/>
    </row>
    <row r="3" spans="2:11" ht="15" customHeight="1" x14ac:dyDescent="0.25">
      <c r="B3" s="96"/>
      <c r="C3" s="97" t="s">
        <v>2</v>
      </c>
      <c r="D3" s="79"/>
      <c r="E3" s="79"/>
      <c r="F3" s="79"/>
      <c r="G3" s="79"/>
      <c r="H3" s="79"/>
      <c r="I3" s="79"/>
      <c r="J3" s="79"/>
      <c r="K3" s="95"/>
    </row>
    <row r="4" spans="2:11" ht="15" customHeight="1" x14ac:dyDescent="0.25">
      <c r="B4" s="98"/>
      <c r="C4" s="97" t="s">
        <v>3</v>
      </c>
      <c r="D4" s="79"/>
      <c r="E4" s="79"/>
      <c r="F4" s="79"/>
      <c r="G4" s="79"/>
      <c r="H4" s="79"/>
      <c r="I4" s="79"/>
      <c r="J4" s="79"/>
      <c r="K4" s="95"/>
    </row>
    <row r="5" spans="2:11" ht="15" customHeight="1" x14ac:dyDescent="0.25">
      <c r="B5" s="99"/>
      <c r="C5" s="97" t="s">
        <v>72</v>
      </c>
      <c r="D5" s="79"/>
      <c r="E5" s="79"/>
      <c r="F5" s="79"/>
      <c r="G5" s="79"/>
      <c r="H5" s="79"/>
      <c r="I5" s="79"/>
      <c r="J5" s="79"/>
      <c r="K5" s="95"/>
    </row>
    <row r="6" spans="2:11" x14ac:dyDescent="0.25">
      <c r="B6" s="99"/>
      <c r="C6" s="79"/>
      <c r="D6" s="79"/>
      <c r="E6" s="79"/>
      <c r="F6" s="79"/>
      <c r="G6" s="79"/>
      <c r="H6" s="79"/>
      <c r="I6" s="79"/>
      <c r="J6" s="79"/>
      <c r="K6" s="95"/>
    </row>
    <row r="7" spans="2:11" s="105" customFormat="1" x14ac:dyDescent="0.25">
      <c r="B7" s="106"/>
      <c r="C7" s="65"/>
      <c r="D7" s="65"/>
      <c r="E7" s="65"/>
      <c r="F7" s="65"/>
      <c r="G7" s="65"/>
      <c r="H7" s="65"/>
      <c r="I7" s="65"/>
      <c r="J7" s="65"/>
      <c r="K7" s="107"/>
    </row>
    <row r="8" spans="2:11" ht="7.5" customHeight="1" x14ac:dyDescent="0.25">
      <c r="B8" s="108"/>
      <c r="C8" s="109"/>
      <c r="D8" s="109"/>
      <c r="E8" s="109"/>
      <c r="F8" s="109"/>
      <c r="G8" s="109"/>
      <c r="H8" s="109"/>
      <c r="I8" s="109"/>
      <c r="J8" s="109"/>
      <c r="K8" s="110"/>
    </row>
    <row r="9" spans="2:11" x14ac:dyDescent="0.25">
      <c r="B9" s="252" t="s">
        <v>73</v>
      </c>
      <c r="C9" s="253"/>
      <c r="D9" s="253"/>
      <c r="E9" s="253"/>
      <c r="F9" s="253"/>
      <c r="G9" s="253"/>
      <c r="H9" s="253"/>
      <c r="I9" s="253"/>
      <c r="J9" s="253"/>
      <c r="K9" s="254"/>
    </row>
    <row r="10" spans="2:11" x14ac:dyDescent="0.25">
      <c r="B10" s="252" t="s">
        <v>74</v>
      </c>
      <c r="C10" s="253"/>
      <c r="D10" s="253"/>
      <c r="E10" s="253"/>
      <c r="F10" s="253"/>
      <c r="G10" s="253"/>
      <c r="H10" s="253"/>
      <c r="I10" s="253"/>
      <c r="J10" s="253"/>
      <c r="K10" s="254"/>
    </row>
    <row r="11" spans="2:11" x14ac:dyDescent="0.25">
      <c r="B11" s="252" t="s">
        <v>87</v>
      </c>
      <c r="C11" s="253"/>
      <c r="D11" s="253"/>
      <c r="E11" s="253"/>
      <c r="F11" s="253"/>
      <c r="G11" s="253"/>
      <c r="H11" s="253"/>
      <c r="I11" s="253"/>
      <c r="J11" s="253"/>
      <c r="K11" s="254"/>
    </row>
    <row r="12" spans="2:11" ht="16.5" customHeight="1" x14ac:dyDescent="0.25">
      <c r="B12" s="252" t="s">
        <v>88</v>
      </c>
      <c r="C12" s="253"/>
      <c r="D12" s="253"/>
      <c r="E12" s="253"/>
      <c r="F12" s="253"/>
      <c r="G12" s="253"/>
      <c r="H12" s="253"/>
      <c r="I12" s="253"/>
      <c r="J12" s="253"/>
      <c r="K12" s="254"/>
    </row>
    <row r="13" spans="2:11" x14ac:dyDescent="0.25">
      <c r="B13" s="252" t="s">
        <v>75</v>
      </c>
      <c r="C13" s="253"/>
      <c r="D13" s="253"/>
      <c r="E13" s="253"/>
      <c r="F13" s="253"/>
      <c r="G13" s="253"/>
      <c r="H13" s="253"/>
      <c r="I13" s="253"/>
      <c r="J13" s="253"/>
      <c r="K13" s="254"/>
    </row>
    <row r="14" spans="2:11" x14ac:dyDescent="0.25">
      <c r="B14" s="252" t="s">
        <v>76</v>
      </c>
      <c r="C14" s="253"/>
      <c r="D14" s="253"/>
      <c r="E14" s="253"/>
      <c r="F14" s="253"/>
      <c r="G14" s="253"/>
      <c r="H14" s="253"/>
      <c r="I14" s="253"/>
      <c r="J14" s="253"/>
      <c r="K14" s="254"/>
    </row>
    <row r="15" spans="2:11" x14ac:dyDescent="0.25">
      <c r="B15" s="252" t="s">
        <v>93</v>
      </c>
      <c r="C15" s="253"/>
      <c r="D15" s="253"/>
      <c r="E15" s="253"/>
      <c r="F15" s="253"/>
      <c r="G15" s="253"/>
      <c r="H15" s="253"/>
      <c r="I15" s="253"/>
      <c r="J15" s="253"/>
      <c r="K15" s="254"/>
    </row>
    <row r="16" spans="2:11" x14ac:dyDescent="0.25">
      <c r="B16" s="252" t="s">
        <v>95</v>
      </c>
      <c r="C16" s="253"/>
      <c r="D16" s="253"/>
      <c r="E16" s="253"/>
      <c r="F16" s="253"/>
      <c r="G16" s="253"/>
      <c r="H16" s="253"/>
      <c r="I16" s="253"/>
      <c r="J16" s="253"/>
      <c r="K16" s="254"/>
    </row>
    <row r="17" spans="2:11" ht="49.5" customHeight="1" x14ac:dyDescent="0.25">
      <c r="B17" s="252" t="s">
        <v>97</v>
      </c>
      <c r="C17" s="253"/>
      <c r="D17" s="253"/>
      <c r="E17" s="253"/>
      <c r="F17" s="253"/>
      <c r="G17" s="253"/>
      <c r="H17" s="253"/>
      <c r="I17" s="253"/>
      <c r="J17" s="253"/>
      <c r="K17" s="254"/>
    </row>
    <row r="18" spans="2:11" ht="108" customHeight="1" x14ac:dyDescent="0.25">
      <c r="B18" s="154"/>
      <c r="C18" s="155"/>
      <c r="D18" s="155"/>
      <c r="E18" s="155"/>
      <c r="F18" s="155"/>
      <c r="G18" s="155"/>
      <c r="H18" s="155"/>
      <c r="I18" s="155"/>
      <c r="J18" s="155"/>
      <c r="K18" s="156"/>
    </row>
    <row r="19" spans="2:11" x14ac:dyDescent="0.25">
      <c r="B19" s="252" t="s">
        <v>94</v>
      </c>
      <c r="C19" s="253"/>
      <c r="D19" s="253"/>
      <c r="E19" s="253"/>
      <c r="F19" s="253"/>
      <c r="G19" s="253"/>
      <c r="H19" s="253"/>
      <c r="I19" s="253"/>
      <c r="J19" s="253"/>
      <c r="K19" s="254"/>
    </row>
    <row r="20" spans="2:11" x14ac:dyDescent="0.25">
      <c r="B20" s="252" t="s">
        <v>77</v>
      </c>
      <c r="C20" s="253"/>
      <c r="D20" s="253"/>
      <c r="E20" s="253"/>
      <c r="F20" s="253"/>
      <c r="G20" s="253"/>
      <c r="H20" s="253"/>
      <c r="I20" s="253"/>
      <c r="J20" s="253"/>
      <c r="K20" s="254"/>
    </row>
    <row r="21" spans="2:11" x14ac:dyDescent="0.25">
      <c r="B21" s="243" t="s">
        <v>80</v>
      </c>
      <c r="C21" s="244"/>
      <c r="D21" s="244"/>
      <c r="E21" s="244"/>
      <c r="F21" s="244"/>
      <c r="G21" s="244"/>
      <c r="H21" s="244"/>
      <c r="I21" s="244"/>
      <c r="J21" s="244"/>
      <c r="K21" s="245"/>
    </row>
    <row r="22" spans="2:11" x14ac:dyDescent="0.25">
      <c r="B22" s="255" t="s">
        <v>81</v>
      </c>
      <c r="C22" s="256"/>
      <c r="D22" s="256"/>
      <c r="E22" s="256"/>
      <c r="F22" s="256"/>
      <c r="G22" s="256"/>
      <c r="H22" s="256"/>
      <c r="I22" s="256"/>
      <c r="J22" s="256"/>
      <c r="K22" s="257"/>
    </row>
    <row r="23" spans="2:11" x14ac:dyDescent="0.25">
      <c r="B23" s="246" t="s">
        <v>78</v>
      </c>
      <c r="C23" s="247"/>
      <c r="D23" s="247"/>
      <c r="E23" s="247"/>
      <c r="F23" s="247"/>
      <c r="G23" s="247"/>
      <c r="H23" s="247"/>
      <c r="I23" s="247"/>
      <c r="J23" s="247"/>
      <c r="K23" s="248"/>
    </row>
    <row r="24" spans="2:11" x14ac:dyDescent="0.25">
      <c r="B24" s="249" t="s">
        <v>82</v>
      </c>
      <c r="C24" s="250"/>
      <c r="D24" s="250"/>
      <c r="E24" s="250"/>
      <c r="F24" s="250"/>
      <c r="G24" s="250"/>
      <c r="H24" s="250"/>
      <c r="I24" s="250"/>
      <c r="J24" s="250"/>
      <c r="K24" s="251"/>
    </row>
    <row r="25" spans="2:11" x14ac:dyDescent="0.25">
      <c r="B25" s="252" t="s">
        <v>79</v>
      </c>
      <c r="C25" s="253"/>
      <c r="D25" s="253"/>
      <c r="E25" s="253"/>
      <c r="F25" s="253"/>
      <c r="G25" s="253"/>
      <c r="H25" s="253"/>
      <c r="I25" s="253"/>
      <c r="J25" s="253"/>
      <c r="K25" s="254"/>
    </row>
    <row r="26" spans="2:11" x14ac:dyDescent="0.25">
      <c r="B26" s="111"/>
      <c r="C26" s="109"/>
      <c r="D26" s="109"/>
      <c r="E26" s="109"/>
      <c r="F26" s="109"/>
      <c r="G26" s="109"/>
      <c r="H26" s="109"/>
      <c r="I26" s="109"/>
      <c r="J26" s="109"/>
      <c r="K26" s="110"/>
    </row>
    <row r="27" spans="2:11" x14ac:dyDescent="0.25">
      <c r="B27" s="112"/>
      <c r="C27" s="113"/>
      <c r="D27" s="113"/>
      <c r="E27" s="113"/>
      <c r="F27" s="113"/>
      <c r="G27" s="113"/>
      <c r="H27" s="113"/>
      <c r="I27" s="113"/>
      <c r="J27" s="113"/>
      <c r="K27" s="114"/>
    </row>
    <row r="28" spans="2:11" x14ac:dyDescent="0.25">
      <c r="B28" s="115"/>
      <c r="C28" s="116"/>
      <c r="D28" s="116"/>
      <c r="E28" s="116"/>
      <c r="F28" s="116"/>
      <c r="G28" s="116"/>
      <c r="H28" s="116"/>
      <c r="I28" s="116"/>
      <c r="J28" s="116"/>
      <c r="K28" s="117"/>
    </row>
    <row r="29" spans="2:11" x14ac:dyDescent="0.25">
      <c r="B29" s="102"/>
    </row>
  </sheetData>
  <sheetProtection password="DCC6" sheet="1" formatCells="0" formatColumns="0" formatRows="0" insertColumns="0" insertRows="0" insertHyperlinks="0" deleteColumns="0" deleteRows="0" sort="0" autoFilter="0" pivotTables="0"/>
  <mergeCells count="16">
    <mergeCell ref="B20:K20"/>
    <mergeCell ref="B9:K9"/>
    <mergeCell ref="B10:K10"/>
    <mergeCell ref="B11:K11"/>
    <mergeCell ref="B13:K13"/>
    <mergeCell ref="B14:K14"/>
    <mergeCell ref="B12:K12"/>
    <mergeCell ref="B15:K15"/>
    <mergeCell ref="B17:K17"/>
    <mergeCell ref="B16:K16"/>
    <mergeCell ref="B19:K19"/>
    <mergeCell ref="B21:K21"/>
    <mergeCell ref="B23:K23"/>
    <mergeCell ref="B24:K24"/>
    <mergeCell ref="B25:K25"/>
    <mergeCell ref="B22:K22"/>
  </mergeCells>
  <hyperlinks>
    <hyperlink ref="B24" r:id="rId1" display="http://portalses.saude.sc.gov.br/index.php?option=com_content&amp;view=article&amp;id=384&amp;Itemid=464"/>
  </hyperlinks>
  <pageMargins left="0.511811024" right="0.511811024" top="0.78740157499999996" bottom="0.78740157499999996" header="0.31496062000000002" footer="0.31496062000000002"/>
  <pageSetup paperSize="9" scale="87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>
    <pageSetUpPr fitToPage="1"/>
  </sheetPr>
  <dimension ref="A1:M1153"/>
  <sheetViews>
    <sheetView showGridLines="0" zoomScale="90" zoomScaleNormal="90" workbookViewId="0">
      <selection activeCell="G12" sqref="G12:G24"/>
    </sheetView>
  </sheetViews>
  <sheetFormatPr defaultColWidth="9.140625" defaultRowHeight="12.75" x14ac:dyDescent="0.2"/>
  <cols>
    <col min="1" max="1" width="1" style="33" customWidth="1"/>
    <col min="2" max="2" width="53.85546875" style="33" customWidth="1"/>
    <col min="3" max="3" width="29.28515625" style="42" customWidth="1"/>
    <col min="4" max="4" width="2.28515625" style="42" customWidth="1"/>
    <col min="5" max="5" width="47.28515625" style="42" customWidth="1"/>
    <col min="6" max="6" width="2.28515625" style="42" customWidth="1"/>
    <col min="7" max="7" width="24.85546875" style="42" customWidth="1"/>
    <col min="8" max="8" width="2.7109375" style="33" customWidth="1"/>
    <col min="9" max="9" width="9.140625" style="33"/>
    <col min="10" max="12" width="9.140625" style="33" customWidth="1"/>
    <col min="13" max="13" width="30.7109375" style="72" bestFit="1" customWidth="1"/>
    <col min="14" max="16384" width="9.140625" style="33"/>
  </cols>
  <sheetData>
    <row r="1" spans="1:13" ht="15" customHeight="1" x14ac:dyDescent="0.35">
      <c r="A1" s="88"/>
      <c r="B1" s="90"/>
      <c r="C1" s="89" t="s">
        <v>0</v>
      </c>
      <c r="D1" s="90"/>
      <c r="E1" s="90"/>
      <c r="F1" s="90"/>
      <c r="G1" s="90"/>
      <c r="H1" s="91"/>
      <c r="I1" s="91"/>
      <c r="J1" s="91"/>
      <c r="K1" s="92"/>
    </row>
    <row r="2" spans="1:13" ht="15" customHeight="1" x14ac:dyDescent="0.2">
      <c r="A2" s="93"/>
      <c r="B2" s="126"/>
      <c r="C2" s="94" t="s">
        <v>1</v>
      </c>
      <c r="D2" s="79"/>
      <c r="E2" s="79"/>
      <c r="F2" s="79"/>
      <c r="G2" s="79"/>
      <c r="H2" s="79"/>
      <c r="I2" s="79"/>
      <c r="J2" s="79"/>
      <c r="K2" s="95"/>
    </row>
    <row r="3" spans="1:13" ht="15" customHeight="1" x14ac:dyDescent="0.2">
      <c r="A3" s="96"/>
      <c r="B3" s="127"/>
      <c r="C3" s="97" t="s">
        <v>2</v>
      </c>
      <c r="D3" s="79"/>
      <c r="E3" s="79"/>
      <c r="F3" s="79"/>
      <c r="G3" s="79"/>
      <c r="H3" s="79"/>
      <c r="I3" s="79"/>
      <c r="J3" s="79"/>
      <c r="K3" s="95"/>
    </row>
    <row r="4" spans="1:13" ht="15" customHeight="1" x14ac:dyDescent="0.2">
      <c r="A4" s="98"/>
      <c r="B4" s="34"/>
      <c r="C4" s="97" t="s">
        <v>3</v>
      </c>
      <c r="D4" s="79"/>
      <c r="E4" s="79"/>
      <c r="F4" s="79"/>
      <c r="G4" s="79"/>
      <c r="H4" s="79"/>
      <c r="I4" s="79"/>
      <c r="J4" s="79"/>
      <c r="K4" s="95"/>
    </row>
    <row r="5" spans="1:13" ht="15" customHeight="1" x14ac:dyDescent="0.2">
      <c r="A5" s="99"/>
      <c r="B5" s="79"/>
      <c r="C5" s="97" t="s">
        <v>72</v>
      </c>
      <c r="D5" s="79"/>
      <c r="E5" s="79"/>
      <c r="F5" s="79"/>
      <c r="G5" s="79"/>
      <c r="H5" s="79"/>
      <c r="I5" s="79"/>
      <c r="J5" s="79"/>
      <c r="K5" s="95"/>
    </row>
    <row r="6" spans="1:13" ht="17.100000000000001" customHeight="1" thickBot="1" x14ac:dyDescent="0.25">
      <c r="A6" s="99"/>
      <c r="B6" s="79"/>
      <c r="C6" s="79"/>
      <c r="D6" s="79"/>
      <c r="E6" s="79"/>
      <c r="F6" s="79"/>
      <c r="G6" s="79"/>
      <c r="H6" s="79"/>
      <c r="I6" s="79"/>
      <c r="J6" s="79"/>
      <c r="K6" s="95"/>
    </row>
    <row r="7" spans="1:13" ht="33" customHeight="1" x14ac:dyDescent="0.2">
      <c r="A7" s="99"/>
      <c r="B7" s="79"/>
      <c r="C7" s="259" t="s">
        <v>51</v>
      </c>
      <c r="D7" s="260"/>
      <c r="E7" s="260"/>
      <c r="F7" s="260"/>
      <c r="G7" s="261"/>
      <c r="H7" s="79"/>
      <c r="I7" s="79"/>
      <c r="J7" s="79"/>
      <c r="K7" s="95"/>
    </row>
    <row r="8" spans="1:13" ht="19.5" customHeight="1" thickBot="1" x14ac:dyDescent="0.25">
      <c r="A8" s="100"/>
      <c r="B8" s="132"/>
      <c r="C8" s="262" t="s">
        <v>52</v>
      </c>
      <c r="D8" s="263"/>
      <c r="E8" s="263"/>
      <c r="F8" s="263"/>
      <c r="G8" s="264"/>
      <c r="H8" s="79"/>
      <c r="I8" s="79"/>
      <c r="J8" s="79"/>
      <c r="K8" s="95"/>
    </row>
    <row r="9" spans="1:13" ht="21.75" thickTop="1" thickBot="1" x14ac:dyDescent="0.3">
      <c r="A9" s="36"/>
      <c r="B9" s="133">
        <v>1</v>
      </c>
      <c r="C9" s="265">
        <v>41214</v>
      </c>
      <c r="D9" s="265"/>
      <c r="E9" s="265"/>
      <c r="F9" s="265"/>
      <c r="G9" s="266"/>
      <c r="H9" s="99"/>
      <c r="I9" s="79"/>
      <c r="J9" s="79"/>
      <c r="K9" s="95"/>
    </row>
    <row r="10" spans="1:13" ht="13.5" thickTop="1" x14ac:dyDescent="0.2">
      <c r="A10" s="121"/>
      <c r="B10" s="128"/>
      <c r="C10" s="118"/>
      <c r="D10" s="118"/>
      <c r="E10" s="173"/>
      <c r="F10" s="118"/>
      <c r="G10" s="173"/>
      <c r="H10" s="119"/>
      <c r="I10" s="119"/>
      <c r="J10" s="119"/>
      <c r="K10" s="120"/>
    </row>
    <row r="11" spans="1:13" ht="12.75" customHeight="1" x14ac:dyDescent="0.2">
      <c r="A11" s="121"/>
      <c r="B11" s="125"/>
      <c r="C11" s="103"/>
      <c r="D11" s="103"/>
      <c r="E11" s="176" t="s">
        <v>57</v>
      </c>
      <c r="F11" s="103"/>
      <c r="G11" s="176" t="s">
        <v>103</v>
      </c>
      <c r="H11" s="40"/>
      <c r="I11" s="40"/>
      <c r="J11" s="40"/>
      <c r="K11" s="122"/>
    </row>
    <row r="12" spans="1:13" ht="12.75" customHeight="1" x14ac:dyDescent="0.2">
      <c r="A12" s="121"/>
      <c r="B12" s="104" t="s">
        <v>44</v>
      </c>
      <c r="C12" s="51">
        <f>IF(ISNA(VLOOKUP($B$9,DADOS2!$A$9:$AM$182,2,0))=TRUE,0,VLOOKUP($B$9,DADOS2!$A$9:$AM$182,2,0))</f>
        <v>95</v>
      </c>
      <c r="D12" s="172"/>
      <c r="E12" s="258">
        <f>IF(ISNA(VLOOKUP($B$9,DADOS2!$A$9:$AM$182,11,0))=TRUE,0,VLOOKUP($B$9,DADOS2!$A$9:$AM$182,11,0))</f>
        <v>4.666666666666667</v>
      </c>
      <c r="F12" s="103"/>
      <c r="G12" s="258">
        <f>IF(ISNA(VLOOKUP($B$9,DADOS2!$A$9:$AN$182,39,0))=TRUE,0,VLOOKUP($B$9,DADOS2!$A$9:$AN$182,39,0))</f>
        <v>3.6388888888888893</v>
      </c>
      <c r="H12" s="40"/>
      <c r="I12" s="40"/>
      <c r="J12" s="40"/>
      <c r="K12" s="122"/>
      <c r="M12" s="72">
        <v>1</v>
      </c>
    </row>
    <row r="13" spans="1:13" ht="12.75" customHeight="1" x14ac:dyDescent="0.2">
      <c r="A13" s="121"/>
      <c r="B13" s="104" t="s">
        <v>45</v>
      </c>
      <c r="C13" s="51">
        <f>IF(ISNA(VLOOKUP($B$9,DADOS2!$A$9:$AM$182,5,0))=TRUE,0,VLOOKUP($B$9,DADOS2!$A$9:$AM$182,5,0))</f>
        <v>36</v>
      </c>
      <c r="D13" s="172"/>
      <c r="E13" s="258"/>
      <c r="F13" s="103"/>
      <c r="G13" s="258"/>
      <c r="H13" s="40"/>
      <c r="I13" s="40"/>
      <c r="J13" s="40"/>
      <c r="K13" s="122"/>
      <c r="M13" s="72">
        <v>2</v>
      </c>
    </row>
    <row r="14" spans="1:13" ht="12.75" customHeight="1" x14ac:dyDescent="0.2">
      <c r="A14" s="121"/>
      <c r="B14" s="104" t="s">
        <v>46</v>
      </c>
      <c r="C14" s="51">
        <f>IF(ISNA(VLOOKUP($B$9,DADOS2!$A$9:$AM$182,8,0))=TRUE,0,VLOOKUP($B$9,DADOS2!$A$9:$AM$182,8,0))</f>
        <v>24</v>
      </c>
      <c r="D14" s="172"/>
      <c r="E14" s="258"/>
      <c r="F14" s="103"/>
      <c r="G14" s="258"/>
      <c r="H14" s="40"/>
      <c r="I14" s="40"/>
      <c r="J14" s="40"/>
      <c r="K14" s="122"/>
      <c r="M14" s="72">
        <v>3</v>
      </c>
    </row>
    <row r="15" spans="1:13" ht="12.75" customHeight="1" x14ac:dyDescent="0.2">
      <c r="A15" s="121"/>
      <c r="B15" s="171"/>
      <c r="C15" s="50"/>
      <c r="D15" s="103"/>
      <c r="E15" s="176" t="s">
        <v>58</v>
      </c>
      <c r="F15" s="103"/>
      <c r="G15" s="258"/>
      <c r="H15" s="40"/>
      <c r="I15" s="40"/>
      <c r="J15" s="40"/>
      <c r="K15" s="122"/>
      <c r="M15" s="72">
        <v>4</v>
      </c>
    </row>
    <row r="16" spans="1:13" ht="12.75" customHeight="1" x14ac:dyDescent="0.2">
      <c r="A16" s="121"/>
      <c r="B16" s="104" t="s">
        <v>47</v>
      </c>
      <c r="C16" s="51">
        <f>IF(ISNA(VLOOKUP($B$9,DADOS2!$A$9:$AM$182,12,0))=TRUE,0,VLOOKUP($B$9,DADOS2!$A$9:$AM$182,12,0))</f>
        <v>80</v>
      </c>
      <c r="D16" s="174"/>
      <c r="E16" s="258">
        <f>IF(ISNA(VLOOKUP($B$9,DADOS2!$A$9:$AM$182,24,0))=TRUE,0,VLOOKUP($B$9,DADOS2!$A$9:$AM$182,24,0))</f>
        <v>3.25</v>
      </c>
      <c r="F16" s="103"/>
      <c r="G16" s="258"/>
      <c r="H16" s="40"/>
      <c r="I16" s="40"/>
      <c r="J16" s="40"/>
      <c r="K16" s="122"/>
      <c r="M16" s="72">
        <v>5</v>
      </c>
    </row>
    <row r="17" spans="1:13" ht="12.75" customHeight="1" x14ac:dyDescent="0.2">
      <c r="A17" s="121"/>
      <c r="B17" s="104" t="s">
        <v>48</v>
      </c>
      <c r="C17" s="51">
        <f>IF(ISNA(VLOOKUP($B$9,DADOS2!$A$9:$AM$182,15,0))=TRUE,0,VLOOKUP($B$9,DADOS2!$A$9:$AM$182,15,0))</f>
        <v>23</v>
      </c>
      <c r="D17" s="174"/>
      <c r="E17" s="258"/>
      <c r="F17" s="103"/>
      <c r="G17" s="258"/>
      <c r="H17" s="40"/>
      <c r="I17" s="40"/>
      <c r="J17" s="40"/>
      <c r="K17" s="122"/>
      <c r="M17" s="72">
        <v>6</v>
      </c>
    </row>
    <row r="18" spans="1:13" ht="12.75" customHeight="1" x14ac:dyDescent="0.2">
      <c r="A18" s="121"/>
      <c r="B18" s="104" t="s">
        <v>49</v>
      </c>
      <c r="C18" s="51">
        <f>IF(ISNA(VLOOKUP($B$9,DADOS2!$A$9:$AM$182,18,0))=TRUE,0,VLOOKUP($B$9,DADOS2!$A$9:$AM$182,18,0))</f>
        <v>22</v>
      </c>
      <c r="D18" s="174"/>
      <c r="E18" s="258"/>
      <c r="F18" s="103"/>
      <c r="G18" s="258"/>
      <c r="H18" s="40"/>
      <c r="I18" s="40"/>
      <c r="J18" s="40"/>
      <c r="K18" s="122"/>
      <c r="M18" s="72">
        <v>7</v>
      </c>
    </row>
    <row r="19" spans="1:13" ht="12.75" customHeight="1" x14ac:dyDescent="0.2">
      <c r="A19" s="121"/>
      <c r="B19" s="104" t="s">
        <v>50</v>
      </c>
      <c r="C19" s="51">
        <f>IF(ISNA(VLOOKUP($B$9,DADOS2!$A$9:$AM$182,21,0))=TRUE,0,VLOOKUP($B$9,DADOS2!$A$9:$AM$182,21,0))</f>
        <v>39</v>
      </c>
      <c r="D19" s="174"/>
      <c r="E19" s="258"/>
      <c r="F19" s="103"/>
      <c r="G19" s="258"/>
      <c r="H19" s="40"/>
      <c r="I19" s="40"/>
      <c r="J19" s="40"/>
      <c r="K19" s="122"/>
      <c r="M19" s="72">
        <v>8</v>
      </c>
    </row>
    <row r="20" spans="1:13" ht="12.75" customHeight="1" x14ac:dyDescent="0.2">
      <c r="A20" s="121"/>
      <c r="B20" s="171"/>
      <c r="C20" s="50"/>
      <c r="D20" s="103"/>
      <c r="E20" s="176" t="s">
        <v>59</v>
      </c>
      <c r="F20" s="103"/>
      <c r="G20" s="258"/>
      <c r="H20" s="40"/>
      <c r="I20" s="40"/>
      <c r="J20" s="40"/>
      <c r="K20" s="122"/>
      <c r="M20" s="72">
        <v>9</v>
      </c>
    </row>
    <row r="21" spans="1:13" ht="12.75" customHeight="1" x14ac:dyDescent="0.2">
      <c r="A21" s="121"/>
      <c r="B21" s="104" t="s">
        <v>53</v>
      </c>
      <c r="C21" s="51">
        <f>IF(ISNA(VLOOKUP($B$9,DADOS2!$A$9:$AM$182,25,0))=TRUE,0,VLOOKUP($B$9,DADOS2!$A$9:$AM$182,25,0))</f>
        <v>115</v>
      </c>
      <c r="D21" s="175"/>
      <c r="E21" s="258">
        <f>IF(ISNA(VLOOKUP($B$9,DADOS2!$A$9:$AM$182,37,0))=TRUE,0,VLOOKUP($B$9,DADOS2!$A$9:$AM$182,37,0))</f>
        <v>3</v>
      </c>
      <c r="F21" s="103"/>
      <c r="G21" s="258"/>
      <c r="H21" s="40"/>
      <c r="I21" s="40"/>
      <c r="J21" s="40"/>
      <c r="K21" s="122"/>
      <c r="M21" s="72">
        <v>10</v>
      </c>
    </row>
    <row r="22" spans="1:13" ht="12.75" customHeight="1" x14ac:dyDescent="0.2">
      <c r="A22" s="121"/>
      <c r="B22" s="104" t="s">
        <v>54</v>
      </c>
      <c r="C22" s="51">
        <f>IF(ISNA(VLOOKUP($B$9,DADOS2!$A$9:$AM$182,28,0))=TRUE,0,VLOOKUP($B$9,DADOS2!$A$9:$AM$182,28,0))</f>
        <v>27</v>
      </c>
      <c r="D22" s="175"/>
      <c r="E22" s="258"/>
      <c r="F22" s="103"/>
      <c r="G22" s="258"/>
      <c r="H22" s="40"/>
      <c r="I22" s="40"/>
      <c r="J22" s="40"/>
      <c r="K22" s="122"/>
      <c r="M22" s="72">
        <v>11</v>
      </c>
    </row>
    <row r="23" spans="1:13" ht="12.75" customHeight="1" x14ac:dyDescent="0.2">
      <c r="A23" s="121"/>
      <c r="B23" s="104" t="s">
        <v>55</v>
      </c>
      <c r="C23" s="51">
        <f>IF(ISNA(VLOOKUP($B$9,DADOS2!$A$9:$AM$182,31,0))=TRUE,0,VLOOKUP($B$9,DADOS2!$A$9:$AM$182,31,0))</f>
        <v>40</v>
      </c>
      <c r="D23" s="175"/>
      <c r="E23" s="258"/>
      <c r="F23" s="103"/>
      <c r="G23" s="258"/>
      <c r="H23" s="40"/>
      <c r="I23" s="40"/>
      <c r="J23" s="40"/>
      <c r="K23" s="122"/>
      <c r="M23" s="72">
        <v>12</v>
      </c>
    </row>
    <row r="24" spans="1:13" ht="12.75" customHeight="1" x14ac:dyDescent="0.2">
      <c r="A24" s="121"/>
      <c r="B24" s="104" t="s">
        <v>56</v>
      </c>
      <c r="C24" s="51">
        <f>IF(ISNA(VLOOKUP($B$9,DADOS2!$A$9:$AM$182,34,0))=TRUE,0,VLOOKUP($B$9,DADOS2!$A$9:$AM$182,34,0))</f>
        <v>27</v>
      </c>
      <c r="D24" s="175"/>
      <c r="E24" s="258"/>
      <c r="F24" s="103"/>
      <c r="G24" s="258"/>
      <c r="H24" s="40"/>
      <c r="I24" s="40"/>
      <c r="J24" s="40"/>
      <c r="K24" s="122"/>
      <c r="M24" s="72">
        <v>13</v>
      </c>
    </row>
    <row r="25" spans="1:13" customFormat="1" ht="15" x14ac:dyDescent="0.25">
      <c r="A25" s="123"/>
      <c r="B25" s="40"/>
      <c r="C25" s="65"/>
      <c r="D25" s="65"/>
      <c r="E25" s="65"/>
      <c r="F25" s="65"/>
      <c r="G25" s="65"/>
      <c r="H25" s="40"/>
      <c r="I25" s="40"/>
      <c r="J25" s="40"/>
      <c r="K25" s="122"/>
      <c r="L25" s="33"/>
      <c r="M25" s="72">
        <v>14</v>
      </c>
    </row>
    <row r="26" spans="1:13" customFormat="1" ht="15" x14ac:dyDescent="0.25">
      <c r="A26" s="123"/>
      <c r="B26" s="40"/>
      <c r="C26" s="157" t="s">
        <v>68</v>
      </c>
      <c r="D26" s="65"/>
      <c r="E26" s="158" t="s">
        <v>70</v>
      </c>
      <c r="F26" s="65"/>
      <c r="G26" s="74" t="s">
        <v>69</v>
      </c>
      <c r="H26" s="65"/>
      <c r="I26" s="65"/>
      <c r="J26" s="65"/>
      <c r="K26" s="107"/>
      <c r="L26" s="42"/>
      <c r="M26" s="72">
        <v>15</v>
      </c>
    </row>
    <row r="27" spans="1:13" customFormat="1" ht="15" x14ac:dyDescent="0.25">
      <c r="A27" s="123"/>
      <c r="B27" s="40"/>
      <c r="C27" s="162" t="s">
        <v>63</v>
      </c>
      <c r="D27" s="65"/>
      <c r="E27" s="159" t="s">
        <v>64</v>
      </c>
      <c r="F27" s="65"/>
      <c r="G27" s="159" t="s">
        <v>64</v>
      </c>
      <c r="H27" s="65"/>
      <c r="I27" s="65"/>
      <c r="J27" s="65"/>
      <c r="K27" s="107"/>
      <c r="L27" s="42"/>
      <c r="M27" s="72">
        <v>16</v>
      </c>
    </row>
    <row r="28" spans="1:13" customFormat="1" ht="15" x14ac:dyDescent="0.25">
      <c r="A28" s="123"/>
      <c r="B28" s="40"/>
      <c r="C28" s="163" t="s">
        <v>64</v>
      </c>
      <c r="D28" s="65"/>
      <c r="E28" s="160" t="s">
        <v>65</v>
      </c>
      <c r="F28" s="65"/>
      <c r="G28" s="160" t="s">
        <v>65</v>
      </c>
      <c r="H28" s="65"/>
      <c r="I28" s="65"/>
      <c r="J28" s="65"/>
      <c r="K28" s="107"/>
      <c r="L28" s="42"/>
      <c r="M28" s="67">
        <v>17</v>
      </c>
    </row>
    <row r="29" spans="1:13" customFormat="1" ht="15" x14ac:dyDescent="0.25">
      <c r="A29" s="123"/>
      <c r="B29" s="40"/>
      <c r="C29" s="164" t="s">
        <v>65</v>
      </c>
      <c r="D29" s="65"/>
      <c r="E29" s="161" t="s">
        <v>66</v>
      </c>
      <c r="F29" s="65"/>
      <c r="G29" s="161" t="s">
        <v>66</v>
      </c>
      <c r="H29" s="65"/>
      <c r="I29" s="65"/>
      <c r="J29" s="65"/>
      <c r="K29" s="107"/>
      <c r="L29" s="42"/>
      <c r="M29" s="67">
        <v>18</v>
      </c>
    </row>
    <row r="30" spans="1:13" customFormat="1" ht="15" x14ac:dyDescent="0.25">
      <c r="A30" s="123"/>
      <c r="B30" s="40"/>
      <c r="C30" s="165" t="s">
        <v>66</v>
      </c>
      <c r="D30" s="65"/>
      <c r="E30" s="65"/>
      <c r="F30" s="65"/>
      <c r="G30" s="65"/>
      <c r="H30" s="40"/>
      <c r="I30" s="40"/>
      <c r="J30" s="40"/>
      <c r="K30" s="122"/>
      <c r="L30" s="33"/>
      <c r="M30" s="67">
        <v>19</v>
      </c>
    </row>
    <row r="31" spans="1:13" customFormat="1" ht="15" x14ac:dyDescent="0.25">
      <c r="A31" s="123"/>
      <c r="B31" s="40"/>
      <c r="C31" s="166" t="s">
        <v>67</v>
      </c>
      <c r="D31" s="65"/>
      <c r="E31" s="65"/>
      <c r="F31" s="65"/>
      <c r="G31" s="65"/>
      <c r="H31" s="40"/>
      <c r="I31" s="40"/>
      <c r="J31" s="40"/>
      <c r="K31" s="122"/>
      <c r="L31" s="33"/>
      <c r="M31" s="67">
        <v>20</v>
      </c>
    </row>
    <row r="32" spans="1:13" customFormat="1" ht="15" x14ac:dyDescent="0.25">
      <c r="A32" s="124"/>
      <c r="B32" s="167" t="s">
        <v>96</v>
      </c>
      <c r="C32" s="167"/>
      <c r="D32" s="167"/>
      <c r="E32" s="167"/>
      <c r="F32" s="167"/>
      <c r="G32" s="167"/>
      <c r="H32" s="167"/>
      <c r="I32" s="167"/>
      <c r="J32" s="167"/>
      <c r="K32" s="168"/>
      <c r="L32" s="33"/>
      <c r="M32" s="72">
        <v>21</v>
      </c>
    </row>
    <row r="33" spans="1:13" customFormat="1" ht="15" x14ac:dyDescent="0.25">
      <c r="A33" s="33"/>
      <c r="B33" s="33"/>
      <c r="C33" s="42"/>
      <c r="D33" s="42"/>
      <c r="E33" s="42"/>
      <c r="F33" s="42"/>
      <c r="G33" s="42"/>
      <c r="H33" s="33"/>
      <c r="I33" s="33"/>
      <c r="J33" s="33"/>
      <c r="K33" s="33"/>
      <c r="L33" s="33"/>
      <c r="M33" s="72">
        <v>22</v>
      </c>
    </row>
    <row r="34" spans="1:13" customFormat="1" ht="15" x14ac:dyDescent="0.25">
      <c r="A34" s="33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72">
        <v>23</v>
      </c>
    </row>
    <row r="35" spans="1:13" customFormat="1" ht="15" x14ac:dyDescent="0.25">
      <c r="A35" s="33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72">
        <v>24</v>
      </c>
    </row>
    <row r="36" spans="1:13" customFormat="1" ht="15" x14ac:dyDescent="0.25">
      <c r="A36" s="33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72">
        <v>25</v>
      </c>
    </row>
    <row r="37" spans="1:13" customFormat="1" ht="15" x14ac:dyDescent="0.25">
      <c r="A37" s="33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72">
        <v>26</v>
      </c>
    </row>
    <row r="38" spans="1:13" customFormat="1" ht="15" x14ac:dyDescent="0.25">
      <c r="A38" s="33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72">
        <v>27</v>
      </c>
    </row>
    <row r="39" spans="1:13" customFormat="1" ht="15" x14ac:dyDescent="0.25">
      <c r="A39" s="33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72">
        <v>28</v>
      </c>
    </row>
    <row r="40" spans="1:13" customFormat="1" ht="15" x14ac:dyDescent="0.25">
      <c r="A40" s="33"/>
      <c r="B40" s="33"/>
      <c r="C40" s="42"/>
      <c r="D40" s="42"/>
      <c r="E40" s="42"/>
      <c r="F40" s="42"/>
      <c r="G40" s="42"/>
      <c r="H40" s="33"/>
      <c r="I40" s="33"/>
      <c r="J40" s="33"/>
      <c r="K40" s="33"/>
      <c r="L40" s="33"/>
      <c r="M40" s="72">
        <v>29</v>
      </c>
    </row>
    <row r="41" spans="1:13" customFormat="1" ht="15" x14ac:dyDescent="0.25">
      <c r="A41" s="33"/>
      <c r="B41" s="33"/>
      <c r="C41" s="42"/>
      <c r="D41" s="42"/>
      <c r="E41" s="42"/>
      <c r="F41" s="42"/>
      <c r="G41" s="42"/>
      <c r="H41" s="33"/>
      <c r="I41" s="33"/>
      <c r="J41" s="33"/>
      <c r="K41" s="33"/>
      <c r="L41" s="33"/>
      <c r="M41" s="72">
        <v>30</v>
      </c>
    </row>
    <row r="42" spans="1:13" customFormat="1" ht="15" x14ac:dyDescent="0.25">
      <c r="A42" s="33"/>
      <c r="B42" s="33"/>
      <c r="C42" s="42"/>
      <c r="D42" s="42"/>
      <c r="E42" s="42"/>
      <c r="F42" s="42"/>
      <c r="G42" s="42"/>
      <c r="H42" s="33"/>
      <c r="I42" s="33"/>
      <c r="J42" s="33"/>
      <c r="K42" s="33"/>
      <c r="L42" s="33"/>
      <c r="M42" s="72">
        <v>31</v>
      </c>
    </row>
    <row r="43" spans="1:13" customFormat="1" ht="15" x14ac:dyDescent="0.25">
      <c r="A43" s="33"/>
      <c r="B43" s="33"/>
      <c r="C43" s="42"/>
      <c r="D43" s="42"/>
      <c r="E43" s="42"/>
      <c r="F43" s="42"/>
      <c r="G43" s="42"/>
      <c r="H43" s="33"/>
      <c r="I43" s="33"/>
      <c r="J43" s="33"/>
      <c r="K43" s="33"/>
      <c r="L43" s="33"/>
      <c r="M43" s="72">
        <v>32</v>
      </c>
    </row>
    <row r="44" spans="1:13" customFormat="1" ht="15" x14ac:dyDescent="0.25">
      <c r="A44" s="33"/>
      <c r="B44" s="33"/>
      <c r="C44" s="42"/>
      <c r="D44" s="42"/>
      <c r="E44" s="42"/>
      <c r="F44" s="42"/>
      <c r="G44" s="42"/>
      <c r="H44" s="33"/>
      <c r="I44" s="33"/>
      <c r="J44" s="33"/>
      <c r="K44" s="33"/>
      <c r="L44" s="33"/>
      <c r="M44" s="72">
        <v>33</v>
      </c>
    </row>
    <row r="45" spans="1:13" customFormat="1" ht="15" x14ac:dyDescent="0.25">
      <c r="A45" s="33"/>
      <c r="B45" s="33"/>
      <c r="C45" s="42"/>
      <c r="D45" s="42"/>
      <c r="E45" s="42"/>
      <c r="F45" s="42"/>
      <c r="G45" s="42"/>
      <c r="H45" s="33"/>
      <c r="I45" s="33"/>
      <c r="J45" s="33"/>
      <c r="K45" s="33"/>
      <c r="L45" s="33"/>
      <c r="M45" s="72">
        <v>34</v>
      </c>
    </row>
    <row r="46" spans="1:13" customFormat="1" ht="15" x14ac:dyDescent="0.25">
      <c r="A46" s="33"/>
      <c r="B46" s="33"/>
      <c r="C46" s="42"/>
      <c r="D46" s="42"/>
      <c r="E46" s="42"/>
      <c r="F46" s="42"/>
      <c r="G46" s="42"/>
      <c r="H46" s="33"/>
      <c r="I46" s="33"/>
      <c r="J46" s="33"/>
      <c r="K46" s="33"/>
      <c r="L46" s="33"/>
      <c r="M46" s="72">
        <v>35</v>
      </c>
    </row>
    <row r="47" spans="1:13" customFormat="1" ht="15" x14ac:dyDescent="0.25">
      <c r="A47" s="33"/>
      <c r="B47" s="33"/>
      <c r="C47" s="42"/>
      <c r="D47" s="42"/>
      <c r="E47" s="42"/>
      <c r="F47" s="42"/>
      <c r="G47" s="42"/>
      <c r="H47" s="33"/>
      <c r="I47" s="33"/>
      <c r="J47" s="33"/>
      <c r="K47" s="33"/>
      <c r="L47" s="33"/>
      <c r="M47" s="72">
        <v>36</v>
      </c>
    </row>
    <row r="48" spans="1:13" customFormat="1" ht="15" x14ac:dyDescent="0.25">
      <c r="A48" s="33"/>
      <c r="B48" s="33"/>
      <c r="C48" s="42"/>
      <c r="D48" s="42"/>
      <c r="E48" s="42"/>
      <c r="F48" s="42"/>
      <c r="G48" s="42"/>
      <c r="H48" s="33"/>
      <c r="I48" s="33"/>
      <c r="J48" s="33"/>
      <c r="K48" s="33"/>
      <c r="L48" s="33"/>
      <c r="M48" s="72">
        <v>37</v>
      </c>
    </row>
    <row r="49" spans="1:13" customFormat="1" ht="15" x14ac:dyDescent="0.25">
      <c r="A49" s="33"/>
      <c r="B49" s="33"/>
      <c r="C49" s="42"/>
      <c r="D49" s="42"/>
      <c r="E49" s="42"/>
      <c r="F49" s="42"/>
      <c r="G49" s="42"/>
      <c r="H49" s="33"/>
      <c r="I49" s="33"/>
      <c r="J49" s="33"/>
      <c r="K49" s="33"/>
      <c r="L49" s="33"/>
      <c r="M49" s="72">
        <v>38</v>
      </c>
    </row>
    <row r="50" spans="1:13" customFormat="1" ht="15" x14ac:dyDescent="0.25">
      <c r="A50" s="33"/>
      <c r="B50" s="33"/>
      <c r="C50" s="42"/>
      <c r="D50" s="42"/>
      <c r="E50" s="42"/>
      <c r="F50" s="42"/>
      <c r="G50" s="42"/>
      <c r="H50" s="33"/>
      <c r="I50" s="33"/>
      <c r="J50" s="33"/>
      <c r="K50" s="33"/>
      <c r="L50" s="33"/>
      <c r="M50" s="72">
        <v>39</v>
      </c>
    </row>
    <row r="51" spans="1:13" customFormat="1" ht="15" x14ac:dyDescent="0.25">
      <c r="A51" s="33"/>
      <c r="B51" s="33"/>
      <c r="C51" s="42"/>
      <c r="D51" s="42"/>
      <c r="E51" s="42"/>
      <c r="F51" s="42"/>
      <c r="G51" s="42"/>
      <c r="H51" s="33"/>
      <c r="I51" s="33"/>
      <c r="J51" s="33"/>
      <c r="K51" s="33"/>
      <c r="L51" s="33"/>
      <c r="M51" s="72">
        <v>40</v>
      </c>
    </row>
    <row r="52" spans="1:13" customFormat="1" ht="15" x14ac:dyDescent="0.25">
      <c r="A52" s="33"/>
      <c r="B52" s="33"/>
      <c r="C52" s="42"/>
      <c r="D52" s="42"/>
      <c r="E52" s="42"/>
      <c r="F52" s="42"/>
      <c r="G52" s="42"/>
      <c r="H52" s="33"/>
      <c r="I52" s="33"/>
      <c r="J52" s="33"/>
      <c r="K52" s="33"/>
      <c r="L52" s="33"/>
      <c r="M52" s="72">
        <v>41</v>
      </c>
    </row>
    <row r="53" spans="1:13" customFormat="1" ht="15" x14ac:dyDescent="0.25">
      <c r="A53" s="33"/>
      <c r="B53" s="33"/>
      <c r="C53" s="42"/>
      <c r="D53" s="42"/>
      <c r="E53" s="42"/>
      <c r="F53" s="42"/>
      <c r="G53" s="42"/>
      <c r="H53" s="33"/>
      <c r="I53" s="33"/>
      <c r="J53" s="33"/>
      <c r="K53" s="33"/>
      <c r="L53" s="33"/>
      <c r="M53" s="72">
        <v>42</v>
      </c>
    </row>
    <row r="54" spans="1:13" customFormat="1" ht="15" x14ac:dyDescent="0.25">
      <c r="A54" s="33"/>
      <c r="B54" s="33"/>
      <c r="C54" s="42"/>
      <c r="D54" s="42"/>
      <c r="E54" s="42"/>
      <c r="F54" s="42"/>
      <c r="G54" s="42"/>
      <c r="H54" s="33"/>
      <c r="I54" s="33"/>
      <c r="J54" s="33"/>
      <c r="K54" s="33"/>
      <c r="L54" s="33"/>
      <c r="M54" s="72">
        <v>43</v>
      </c>
    </row>
    <row r="55" spans="1:13" customFormat="1" ht="15" x14ac:dyDescent="0.25">
      <c r="A55" s="33"/>
      <c r="B55" s="33"/>
      <c r="C55" s="42"/>
      <c r="D55" s="42"/>
      <c r="E55" s="42"/>
      <c r="F55" s="42"/>
      <c r="G55" s="42"/>
      <c r="H55" s="33"/>
      <c r="I55" s="33"/>
      <c r="J55" s="33"/>
      <c r="K55" s="33"/>
      <c r="L55" s="33"/>
      <c r="M55" s="72">
        <v>44</v>
      </c>
    </row>
    <row r="56" spans="1:13" customFormat="1" ht="15" x14ac:dyDescent="0.25">
      <c r="A56" s="33"/>
      <c r="B56" s="33"/>
      <c r="C56" s="42"/>
      <c r="D56" s="42"/>
      <c r="E56" s="42"/>
      <c r="F56" s="42"/>
      <c r="G56" s="42"/>
      <c r="H56" s="33"/>
      <c r="I56" s="33"/>
      <c r="J56" s="33"/>
      <c r="K56" s="33"/>
      <c r="L56" s="33"/>
      <c r="M56" s="72">
        <v>45</v>
      </c>
    </row>
    <row r="57" spans="1:13" customFormat="1" ht="15" x14ac:dyDescent="0.25">
      <c r="A57" s="33"/>
      <c r="B57" s="33"/>
      <c r="C57" s="42"/>
      <c r="D57" s="42"/>
      <c r="E57" s="42"/>
      <c r="F57" s="42"/>
      <c r="G57" s="42"/>
      <c r="H57" s="33"/>
      <c r="I57" s="33"/>
      <c r="J57" s="33"/>
      <c r="K57" s="33"/>
      <c r="L57" s="33"/>
      <c r="M57" s="72">
        <v>46</v>
      </c>
    </row>
    <row r="58" spans="1:13" customFormat="1" ht="15" x14ac:dyDescent="0.25">
      <c r="A58" s="33"/>
      <c r="B58" s="33"/>
      <c r="C58" s="42"/>
      <c r="D58" s="42"/>
      <c r="E58" s="42"/>
      <c r="F58" s="42"/>
      <c r="G58" s="42"/>
      <c r="H58" s="33"/>
      <c r="I58" s="33"/>
      <c r="J58" s="33"/>
      <c r="K58" s="33"/>
      <c r="L58" s="33"/>
      <c r="M58" s="72">
        <v>47</v>
      </c>
    </row>
    <row r="59" spans="1:13" customFormat="1" ht="15" x14ac:dyDescent="0.25">
      <c r="A59" s="33"/>
      <c r="B59" s="33"/>
      <c r="C59" s="42"/>
      <c r="D59" s="42"/>
      <c r="E59" s="42"/>
      <c r="F59" s="42"/>
      <c r="G59" s="42"/>
      <c r="H59" s="33"/>
      <c r="I59" s="33"/>
      <c r="J59" s="33"/>
      <c r="K59" s="33"/>
      <c r="L59" s="33"/>
      <c r="M59" s="72">
        <v>48</v>
      </c>
    </row>
    <row r="60" spans="1:13" customFormat="1" ht="15" x14ac:dyDescent="0.25">
      <c r="A60" s="33"/>
      <c r="B60" s="33"/>
      <c r="C60" s="42"/>
      <c r="D60" s="42"/>
      <c r="E60" s="42"/>
      <c r="F60" s="42"/>
      <c r="G60" s="42"/>
      <c r="H60" s="33"/>
      <c r="I60" s="33"/>
      <c r="J60" s="33"/>
      <c r="K60" s="33"/>
      <c r="L60" s="33"/>
      <c r="M60" s="72">
        <v>49</v>
      </c>
    </row>
    <row r="61" spans="1:13" customFormat="1" ht="15" x14ac:dyDescent="0.25">
      <c r="A61" s="33"/>
      <c r="B61" s="33"/>
      <c r="C61" s="42"/>
      <c r="D61" s="42"/>
      <c r="E61" s="42"/>
      <c r="F61" s="42"/>
      <c r="G61" s="42"/>
      <c r="H61" s="33"/>
      <c r="I61" s="33"/>
      <c r="J61" s="33"/>
      <c r="K61" s="33"/>
      <c r="L61" s="33"/>
      <c r="M61" s="72">
        <v>50</v>
      </c>
    </row>
    <row r="62" spans="1:13" customFormat="1" ht="15" x14ac:dyDescent="0.25">
      <c r="A62" s="33"/>
      <c r="B62" s="33"/>
      <c r="C62" s="42"/>
      <c r="D62" s="42"/>
      <c r="E62" s="42"/>
      <c r="F62" s="42"/>
      <c r="G62" s="42"/>
      <c r="H62" s="33"/>
      <c r="I62" s="33"/>
      <c r="J62" s="33"/>
      <c r="K62" s="33"/>
      <c r="L62" s="33"/>
      <c r="M62" s="72">
        <v>51</v>
      </c>
    </row>
    <row r="63" spans="1:13" customFormat="1" ht="15" x14ac:dyDescent="0.25">
      <c r="A63" s="33"/>
      <c r="B63" s="33"/>
      <c r="C63" s="42"/>
      <c r="D63" s="42"/>
      <c r="E63" s="42"/>
      <c r="F63" s="42"/>
      <c r="G63" s="42"/>
      <c r="H63" s="33"/>
      <c r="I63" s="33"/>
      <c r="J63" s="33"/>
      <c r="K63" s="33"/>
      <c r="L63" s="33"/>
      <c r="M63" s="72">
        <v>52</v>
      </c>
    </row>
    <row r="64" spans="1:13" customFormat="1" ht="15" x14ac:dyDescent="0.25">
      <c r="A64" s="33"/>
      <c r="B64" s="33"/>
      <c r="C64" s="42"/>
      <c r="D64" s="42"/>
      <c r="E64" s="42"/>
      <c r="F64" s="42"/>
      <c r="G64" s="42"/>
      <c r="H64" s="33"/>
      <c r="I64" s="33"/>
      <c r="J64" s="33"/>
      <c r="K64" s="33"/>
      <c r="L64" s="33"/>
      <c r="M64" s="72">
        <v>53</v>
      </c>
    </row>
    <row r="65" spans="1:13" customFormat="1" ht="15" x14ac:dyDescent="0.25">
      <c r="A65" s="33"/>
      <c r="B65" s="33"/>
      <c r="C65" s="42"/>
      <c r="D65" s="42"/>
      <c r="E65" s="42"/>
      <c r="F65" s="42"/>
      <c r="G65" s="42"/>
      <c r="H65" s="33"/>
      <c r="I65" s="33"/>
      <c r="J65" s="33"/>
      <c r="K65" s="33"/>
      <c r="L65" s="33"/>
      <c r="M65" s="72">
        <v>54</v>
      </c>
    </row>
    <row r="66" spans="1:13" customFormat="1" ht="15" x14ac:dyDescent="0.25">
      <c r="A66" s="33"/>
      <c r="B66" s="33"/>
      <c r="C66" s="42"/>
      <c r="D66" s="42"/>
      <c r="E66" s="42"/>
      <c r="F66" s="42"/>
      <c r="G66" s="42"/>
      <c r="H66" s="33"/>
      <c r="I66" s="33"/>
      <c r="J66" s="33"/>
      <c r="K66" s="33"/>
      <c r="L66" s="33"/>
      <c r="M66" s="72">
        <v>55</v>
      </c>
    </row>
    <row r="67" spans="1:13" customFormat="1" ht="15" x14ac:dyDescent="0.25">
      <c r="A67" s="33"/>
      <c r="B67" s="33"/>
      <c r="C67" s="42"/>
      <c r="D67" s="42"/>
      <c r="E67" s="42"/>
      <c r="F67" s="42"/>
      <c r="G67" s="42"/>
      <c r="H67" s="33"/>
      <c r="I67" s="33"/>
      <c r="J67" s="33"/>
      <c r="K67" s="33"/>
      <c r="L67" s="33"/>
      <c r="M67" s="72">
        <v>56</v>
      </c>
    </row>
    <row r="68" spans="1:13" customFormat="1" ht="15" x14ac:dyDescent="0.25">
      <c r="A68" s="33"/>
      <c r="B68" s="33"/>
      <c r="C68" s="42"/>
      <c r="D68" s="42"/>
      <c r="E68" s="42"/>
      <c r="F68" s="42"/>
      <c r="G68" s="42"/>
      <c r="H68" s="33"/>
      <c r="I68" s="33"/>
      <c r="J68" s="33"/>
      <c r="K68" s="33"/>
      <c r="L68" s="33"/>
      <c r="M68" s="72">
        <v>57</v>
      </c>
    </row>
    <row r="69" spans="1:13" customFormat="1" ht="15" x14ac:dyDescent="0.25">
      <c r="A69" s="33"/>
      <c r="B69" s="33"/>
      <c r="C69" s="42"/>
      <c r="D69" s="42"/>
      <c r="E69" s="42"/>
      <c r="F69" s="42"/>
      <c r="G69" s="42"/>
      <c r="H69" s="33"/>
      <c r="I69" s="33"/>
      <c r="J69" s="33"/>
      <c r="K69" s="33"/>
      <c r="L69" s="33"/>
      <c r="M69" s="72">
        <v>58</v>
      </c>
    </row>
    <row r="70" spans="1:13" customFormat="1" ht="15" x14ac:dyDescent="0.25">
      <c r="A70" s="33"/>
      <c r="B70" s="33"/>
      <c r="C70" s="42"/>
      <c r="D70" s="42"/>
      <c r="E70" s="42"/>
      <c r="F70" s="42"/>
      <c r="G70" s="42"/>
      <c r="H70" s="33"/>
      <c r="I70" s="33"/>
      <c r="J70" s="33"/>
      <c r="K70" s="33"/>
      <c r="L70" s="33"/>
      <c r="M70" s="72">
        <v>59</v>
      </c>
    </row>
    <row r="71" spans="1:13" customFormat="1" ht="15" x14ac:dyDescent="0.25">
      <c r="A71" s="33"/>
      <c r="B71" s="33"/>
      <c r="C71" s="42"/>
      <c r="D71" s="42"/>
      <c r="E71" s="42"/>
      <c r="F71" s="42"/>
      <c r="G71" s="42"/>
      <c r="H71" s="33"/>
      <c r="I71" s="33"/>
      <c r="J71" s="33"/>
      <c r="K71" s="33"/>
      <c r="L71" s="33"/>
      <c r="M71" s="72">
        <v>60</v>
      </c>
    </row>
    <row r="72" spans="1:13" customFormat="1" ht="15" x14ac:dyDescent="0.25">
      <c r="A72" s="33"/>
      <c r="B72" s="33"/>
      <c r="C72" s="42"/>
      <c r="D72" s="42"/>
      <c r="E72" s="42"/>
      <c r="F72" s="42"/>
      <c r="G72" s="42"/>
      <c r="H72" s="33"/>
      <c r="I72" s="33"/>
      <c r="J72" s="33"/>
      <c r="K72" s="33"/>
      <c r="L72" s="33"/>
      <c r="M72" s="72">
        <v>61</v>
      </c>
    </row>
    <row r="73" spans="1:13" customFormat="1" ht="15" x14ac:dyDescent="0.25">
      <c r="A73" s="33"/>
      <c r="B73" s="33"/>
      <c r="C73" s="42"/>
      <c r="D73" s="42"/>
      <c r="E73" s="42"/>
      <c r="F73" s="42"/>
      <c r="G73" s="42"/>
      <c r="H73" s="33"/>
      <c r="I73" s="33"/>
      <c r="J73" s="33"/>
      <c r="K73" s="33"/>
      <c r="L73" s="33"/>
      <c r="M73" s="72">
        <v>62</v>
      </c>
    </row>
    <row r="74" spans="1:13" customFormat="1" ht="15" x14ac:dyDescent="0.25">
      <c r="A74" s="33"/>
      <c r="B74" s="33"/>
      <c r="C74" s="42"/>
      <c r="D74" s="42"/>
      <c r="E74" s="42"/>
      <c r="F74" s="42"/>
      <c r="G74" s="42"/>
      <c r="H74" s="33"/>
      <c r="I74" s="33"/>
      <c r="J74" s="33"/>
      <c r="K74" s="33"/>
      <c r="L74" s="33"/>
      <c r="M74" s="72">
        <v>63</v>
      </c>
    </row>
    <row r="75" spans="1:13" customFormat="1" ht="15" x14ac:dyDescent="0.25">
      <c r="A75" s="33"/>
      <c r="B75" s="33"/>
      <c r="C75" s="42"/>
      <c r="D75" s="42"/>
      <c r="E75" s="42"/>
      <c r="F75" s="42"/>
      <c r="G75" s="42"/>
      <c r="H75" s="33"/>
      <c r="I75" s="33"/>
      <c r="J75" s="33"/>
      <c r="K75" s="33"/>
      <c r="L75" s="33"/>
      <c r="M75" s="72">
        <v>64</v>
      </c>
    </row>
    <row r="76" spans="1:13" customFormat="1" ht="15" x14ac:dyDescent="0.25">
      <c r="A76" s="33"/>
      <c r="B76" s="33"/>
      <c r="C76" s="42"/>
      <c r="D76" s="42"/>
      <c r="E76" s="42"/>
      <c r="F76" s="42"/>
      <c r="G76" s="42"/>
      <c r="H76" s="33"/>
      <c r="I76" s="33"/>
      <c r="J76" s="33"/>
      <c r="K76" s="33"/>
      <c r="L76" s="33"/>
      <c r="M76" s="72">
        <v>65</v>
      </c>
    </row>
    <row r="77" spans="1:13" customFormat="1" ht="15" x14ac:dyDescent="0.25">
      <c r="A77" s="33"/>
      <c r="B77" s="33"/>
      <c r="C77" s="42"/>
      <c r="D77" s="42"/>
      <c r="E77" s="42"/>
      <c r="F77" s="42"/>
      <c r="G77" s="42"/>
      <c r="H77" s="33"/>
      <c r="I77" s="33"/>
      <c r="J77" s="33"/>
      <c r="K77" s="33"/>
      <c r="L77" s="33"/>
      <c r="M77" s="72">
        <v>66</v>
      </c>
    </row>
    <row r="78" spans="1:13" customFormat="1" ht="15" x14ac:dyDescent="0.25">
      <c r="A78" s="33"/>
      <c r="B78" s="33"/>
      <c r="C78" s="42"/>
      <c r="D78" s="42"/>
      <c r="E78" s="42"/>
      <c r="F78" s="42"/>
      <c r="G78" s="42"/>
      <c r="H78" s="33"/>
      <c r="I78" s="33"/>
      <c r="J78" s="33"/>
      <c r="K78" s="33"/>
      <c r="L78" s="33"/>
      <c r="M78" s="72">
        <v>67</v>
      </c>
    </row>
    <row r="79" spans="1:13" customFormat="1" ht="15" x14ac:dyDescent="0.25">
      <c r="A79" s="33"/>
      <c r="B79" s="33"/>
      <c r="C79" s="42"/>
      <c r="D79" s="42"/>
      <c r="E79" s="42"/>
      <c r="F79" s="42"/>
      <c r="G79" s="42"/>
      <c r="H79" s="33"/>
      <c r="I79" s="33"/>
      <c r="J79" s="33"/>
      <c r="K79" s="33"/>
      <c r="L79" s="33"/>
      <c r="M79" s="72">
        <v>68</v>
      </c>
    </row>
    <row r="80" spans="1:13" customFormat="1" ht="15" x14ac:dyDescent="0.25">
      <c r="A80" s="33"/>
      <c r="B80" s="33"/>
      <c r="C80" s="42"/>
      <c r="D80" s="42"/>
      <c r="E80" s="42"/>
      <c r="F80" s="42"/>
      <c r="G80" s="42"/>
      <c r="H80" s="33"/>
      <c r="I80" s="33"/>
      <c r="J80" s="33"/>
      <c r="K80" s="33"/>
      <c r="L80" s="33"/>
      <c r="M80" s="72">
        <v>69</v>
      </c>
    </row>
    <row r="81" spans="1:13" customFormat="1" ht="15" x14ac:dyDescent="0.25">
      <c r="A81" s="33"/>
      <c r="B81" s="33"/>
      <c r="C81" s="42"/>
      <c r="D81" s="42"/>
      <c r="E81" s="42"/>
      <c r="F81" s="42"/>
      <c r="G81" s="42"/>
      <c r="H81" s="33"/>
      <c r="I81" s="33"/>
      <c r="J81" s="33"/>
      <c r="K81" s="33"/>
      <c r="L81" s="33"/>
      <c r="M81" s="72">
        <v>70</v>
      </c>
    </row>
    <row r="82" spans="1:13" customFormat="1" ht="15" x14ac:dyDescent="0.25">
      <c r="A82" s="33"/>
      <c r="B82" s="33"/>
      <c r="C82" s="42"/>
      <c r="D82" s="42"/>
      <c r="E82" s="42"/>
      <c r="F82" s="42"/>
      <c r="G82" s="42"/>
      <c r="H82" s="33"/>
      <c r="I82" s="33"/>
      <c r="J82" s="33"/>
      <c r="K82" s="33"/>
      <c r="L82" s="33"/>
      <c r="M82" s="72">
        <v>71</v>
      </c>
    </row>
    <row r="83" spans="1:13" customFormat="1" ht="15" x14ac:dyDescent="0.25">
      <c r="A83" s="33"/>
      <c r="B83" s="33"/>
      <c r="C83" s="42"/>
      <c r="D83" s="42"/>
      <c r="E83" s="42"/>
      <c r="F83" s="42"/>
      <c r="G83" s="42"/>
      <c r="H83" s="33"/>
      <c r="I83" s="33"/>
      <c r="J83" s="33"/>
      <c r="K83" s="33"/>
      <c r="L83" s="33"/>
      <c r="M83" s="72">
        <v>72</v>
      </c>
    </row>
    <row r="84" spans="1:13" customFormat="1" ht="15" x14ac:dyDescent="0.25">
      <c r="A84" s="33"/>
      <c r="B84" s="33"/>
      <c r="C84" s="42"/>
      <c r="D84" s="42"/>
      <c r="E84" s="42"/>
      <c r="F84" s="42"/>
      <c r="G84" s="42"/>
      <c r="H84" s="33"/>
      <c r="I84" s="33"/>
      <c r="J84" s="33"/>
      <c r="K84" s="33"/>
      <c r="L84" s="33"/>
      <c r="M84" s="72">
        <v>73</v>
      </c>
    </row>
    <row r="85" spans="1:13" customFormat="1" ht="15" x14ac:dyDescent="0.25">
      <c r="A85" s="33"/>
      <c r="B85" s="33"/>
      <c r="C85" s="42"/>
      <c r="D85" s="42"/>
      <c r="E85" s="42"/>
      <c r="F85" s="42"/>
      <c r="G85" s="42"/>
      <c r="H85" s="33"/>
      <c r="I85" s="33"/>
      <c r="J85" s="33"/>
      <c r="K85" s="33"/>
      <c r="L85" s="33"/>
      <c r="M85" s="72">
        <v>74</v>
      </c>
    </row>
    <row r="86" spans="1:13" customFormat="1" ht="15" x14ac:dyDescent="0.25">
      <c r="A86" s="33"/>
      <c r="B86" s="33"/>
      <c r="C86" s="42"/>
      <c r="D86" s="42"/>
      <c r="E86" s="42"/>
      <c r="F86" s="42"/>
      <c r="G86" s="42"/>
      <c r="H86" s="33"/>
      <c r="I86" s="33"/>
      <c r="J86" s="33"/>
      <c r="K86" s="33"/>
      <c r="L86" s="33"/>
      <c r="M86" s="72">
        <v>75</v>
      </c>
    </row>
    <row r="87" spans="1:13" customFormat="1" ht="15" x14ac:dyDescent="0.25">
      <c r="A87" s="33"/>
      <c r="B87" s="33"/>
      <c r="C87" s="42"/>
      <c r="D87" s="42"/>
      <c r="E87" s="42"/>
      <c r="F87" s="42"/>
      <c r="G87" s="42"/>
      <c r="H87" s="33"/>
      <c r="I87" s="33"/>
      <c r="J87" s="33"/>
      <c r="K87" s="33"/>
      <c r="L87" s="33"/>
      <c r="M87" s="72">
        <v>76</v>
      </c>
    </row>
    <row r="88" spans="1:13" customFormat="1" ht="15" x14ac:dyDescent="0.25">
      <c r="A88" s="33"/>
      <c r="B88" s="33"/>
      <c r="C88" s="42"/>
      <c r="D88" s="42"/>
      <c r="E88" s="42"/>
      <c r="F88" s="42"/>
      <c r="G88" s="42"/>
      <c r="H88" s="33"/>
      <c r="I88" s="33"/>
      <c r="J88" s="33"/>
      <c r="K88" s="33"/>
      <c r="L88" s="33"/>
      <c r="M88" s="72">
        <v>77</v>
      </c>
    </row>
    <row r="89" spans="1:13" customFormat="1" ht="15" x14ac:dyDescent="0.25">
      <c r="A89" s="33"/>
      <c r="B89" s="33"/>
      <c r="C89" s="42"/>
      <c r="D89" s="42"/>
      <c r="E89" s="42"/>
      <c r="F89" s="42"/>
      <c r="G89" s="42"/>
      <c r="H89" s="33"/>
      <c r="I89" s="33"/>
      <c r="J89" s="33"/>
      <c r="K89" s="33"/>
      <c r="L89" s="33"/>
      <c r="M89" s="72">
        <v>78</v>
      </c>
    </row>
    <row r="90" spans="1:13" customFormat="1" ht="15" x14ac:dyDescent="0.25">
      <c r="A90" s="33"/>
      <c r="B90" s="33"/>
      <c r="C90" s="42"/>
      <c r="D90" s="42"/>
      <c r="E90" s="42"/>
      <c r="F90" s="42"/>
      <c r="G90" s="42"/>
      <c r="H90" s="33"/>
      <c r="I90" s="33"/>
      <c r="J90" s="33"/>
      <c r="K90" s="33"/>
      <c r="L90" s="33"/>
      <c r="M90" s="72">
        <v>79</v>
      </c>
    </row>
    <row r="91" spans="1:13" customFormat="1" ht="15" x14ac:dyDescent="0.25">
      <c r="A91" s="33"/>
      <c r="B91" s="33"/>
      <c r="C91" s="42"/>
      <c r="D91" s="42"/>
      <c r="E91" s="42"/>
      <c r="F91" s="42"/>
      <c r="G91" s="42"/>
      <c r="H91" s="33"/>
      <c r="I91" s="33"/>
      <c r="J91" s="33"/>
      <c r="K91" s="33"/>
      <c r="L91" s="33"/>
      <c r="M91" s="72">
        <v>80</v>
      </c>
    </row>
    <row r="92" spans="1:13" customFormat="1" ht="15" x14ac:dyDescent="0.25">
      <c r="A92" s="33"/>
      <c r="B92" s="33"/>
      <c r="C92" s="42"/>
      <c r="D92" s="42"/>
      <c r="E92" s="42"/>
      <c r="F92" s="42"/>
      <c r="G92" s="42"/>
      <c r="H92" s="33"/>
      <c r="I92" s="33"/>
      <c r="J92" s="33"/>
      <c r="K92" s="33"/>
      <c r="L92" s="33"/>
      <c r="M92" s="72">
        <v>81</v>
      </c>
    </row>
    <row r="93" spans="1:13" customFormat="1" ht="15" x14ac:dyDescent="0.25">
      <c r="A93" s="33"/>
      <c r="B93" s="33"/>
      <c r="C93" s="42"/>
      <c r="D93" s="42"/>
      <c r="E93" s="42"/>
      <c r="F93" s="42"/>
      <c r="G93" s="42"/>
      <c r="H93" s="33"/>
      <c r="I93" s="33"/>
      <c r="J93" s="33"/>
      <c r="K93" s="33"/>
      <c r="L93" s="33"/>
      <c r="M93" s="72">
        <v>82</v>
      </c>
    </row>
    <row r="94" spans="1:13" customFormat="1" ht="15" x14ac:dyDescent="0.25">
      <c r="A94" s="33"/>
      <c r="B94" s="33"/>
      <c r="C94" s="42"/>
      <c r="D94" s="42"/>
      <c r="E94" s="42"/>
      <c r="F94" s="42"/>
      <c r="G94" s="42"/>
      <c r="H94" s="33"/>
      <c r="I94" s="33"/>
      <c r="J94" s="33"/>
      <c r="K94" s="33"/>
      <c r="L94" s="33"/>
      <c r="M94" s="72">
        <v>83</v>
      </c>
    </row>
    <row r="95" spans="1:13" customFormat="1" ht="15" x14ac:dyDescent="0.25">
      <c r="A95" s="33"/>
      <c r="B95" s="33"/>
      <c r="C95" s="42"/>
      <c r="D95" s="42"/>
      <c r="E95" s="42"/>
      <c r="F95" s="42"/>
      <c r="G95" s="42"/>
      <c r="H95" s="33"/>
      <c r="I95" s="33"/>
      <c r="J95" s="33"/>
      <c r="K95" s="33"/>
      <c r="L95" s="33"/>
      <c r="M95" s="72">
        <v>84</v>
      </c>
    </row>
    <row r="96" spans="1:13" customFormat="1" ht="15" x14ac:dyDescent="0.25">
      <c r="A96" s="33"/>
      <c r="B96" s="33"/>
      <c r="C96" s="42"/>
      <c r="D96" s="42"/>
      <c r="E96" s="42"/>
      <c r="F96" s="42"/>
      <c r="G96" s="42"/>
      <c r="H96" s="33"/>
      <c r="I96" s="33"/>
      <c r="J96" s="33"/>
      <c r="K96" s="33"/>
      <c r="L96" s="33"/>
      <c r="M96" s="72">
        <v>85</v>
      </c>
    </row>
    <row r="97" spans="1:13" customFormat="1" ht="15" x14ac:dyDescent="0.25">
      <c r="A97" s="33"/>
      <c r="B97" s="33"/>
      <c r="C97" s="42"/>
      <c r="D97" s="42"/>
      <c r="E97" s="42"/>
      <c r="F97" s="42"/>
      <c r="G97" s="42"/>
      <c r="H97" s="33"/>
      <c r="I97" s="33"/>
      <c r="J97" s="33"/>
      <c r="K97" s="33"/>
      <c r="L97" s="33"/>
      <c r="M97" s="72">
        <v>86</v>
      </c>
    </row>
    <row r="98" spans="1:13" customFormat="1" ht="15" x14ac:dyDescent="0.25">
      <c r="A98" s="33"/>
      <c r="B98" s="33"/>
      <c r="C98" s="42"/>
      <c r="D98" s="42"/>
      <c r="E98" s="42"/>
      <c r="F98" s="42"/>
      <c r="G98" s="42"/>
      <c r="H98" s="33"/>
      <c r="I98" s="33"/>
      <c r="J98" s="33"/>
      <c r="K98" s="33"/>
      <c r="L98" s="33"/>
      <c r="M98" s="72">
        <v>87</v>
      </c>
    </row>
    <row r="99" spans="1:13" customFormat="1" ht="15" x14ac:dyDescent="0.25">
      <c r="A99" s="33"/>
      <c r="B99" s="33"/>
      <c r="C99" s="42"/>
      <c r="D99" s="42"/>
      <c r="E99" s="42"/>
      <c r="F99" s="42"/>
      <c r="G99" s="42"/>
      <c r="H99" s="33"/>
      <c r="I99" s="33"/>
      <c r="J99" s="33"/>
      <c r="K99" s="33"/>
      <c r="L99" s="33"/>
      <c r="M99" s="72">
        <v>88</v>
      </c>
    </row>
    <row r="100" spans="1:13" customFormat="1" ht="15" x14ac:dyDescent="0.25">
      <c r="A100" s="33"/>
      <c r="B100" s="33"/>
      <c r="C100" s="42"/>
      <c r="D100" s="42"/>
      <c r="E100" s="42"/>
      <c r="F100" s="42"/>
      <c r="G100" s="42"/>
      <c r="H100" s="33"/>
      <c r="I100" s="33"/>
      <c r="J100" s="33"/>
      <c r="K100" s="33"/>
      <c r="L100" s="33"/>
      <c r="M100" s="72">
        <v>89</v>
      </c>
    </row>
    <row r="101" spans="1:13" customFormat="1" ht="15" x14ac:dyDescent="0.25">
      <c r="A101" s="33"/>
      <c r="B101" s="33"/>
      <c r="C101" s="42"/>
      <c r="D101" s="42"/>
      <c r="E101" s="42"/>
      <c r="F101" s="42"/>
      <c r="G101" s="42"/>
      <c r="H101" s="33"/>
      <c r="I101" s="33"/>
      <c r="J101" s="33"/>
      <c r="K101" s="33"/>
      <c r="L101" s="33"/>
      <c r="M101" s="72">
        <v>90</v>
      </c>
    </row>
    <row r="102" spans="1:13" customFormat="1" ht="15" x14ac:dyDescent="0.25">
      <c r="A102" s="33"/>
      <c r="B102" s="33"/>
      <c r="C102" s="42"/>
      <c r="D102" s="42"/>
      <c r="E102" s="42"/>
      <c r="F102" s="42"/>
      <c r="G102" s="42"/>
      <c r="H102" s="33"/>
      <c r="I102" s="33"/>
      <c r="J102" s="33"/>
      <c r="K102" s="33"/>
      <c r="L102" s="33"/>
      <c r="M102" s="72">
        <v>91</v>
      </c>
    </row>
    <row r="103" spans="1:13" customFormat="1" ht="15" x14ac:dyDescent="0.25">
      <c r="A103" s="33"/>
      <c r="B103" s="33"/>
      <c r="C103" s="42"/>
      <c r="D103" s="42"/>
      <c r="E103" s="42"/>
      <c r="F103" s="42"/>
      <c r="G103" s="42"/>
      <c r="H103" s="33"/>
      <c r="I103" s="33"/>
      <c r="J103" s="33"/>
      <c r="K103" s="33"/>
      <c r="L103" s="33"/>
      <c r="M103" s="72">
        <v>92</v>
      </c>
    </row>
    <row r="104" spans="1:13" customFormat="1" ht="15" x14ac:dyDescent="0.25">
      <c r="A104" s="33"/>
      <c r="B104" s="33"/>
      <c r="C104" s="42"/>
      <c r="D104" s="42"/>
      <c r="E104" s="42"/>
      <c r="F104" s="42"/>
      <c r="G104" s="42"/>
      <c r="H104" s="33"/>
      <c r="I104" s="33"/>
      <c r="J104" s="33"/>
      <c r="K104" s="33"/>
      <c r="L104" s="33"/>
      <c r="M104" s="72">
        <v>93</v>
      </c>
    </row>
    <row r="105" spans="1:13" customFormat="1" ht="15" x14ac:dyDescent="0.25">
      <c r="A105" s="33"/>
      <c r="B105" s="33"/>
      <c r="C105" s="42"/>
      <c r="D105" s="42"/>
      <c r="E105" s="42"/>
      <c r="F105" s="42"/>
      <c r="G105" s="42"/>
      <c r="H105" s="33"/>
      <c r="I105" s="33"/>
      <c r="J105" s="33"/>
      <c r="K105" s="33"/>
      <c r="L105" s="33"/>
      <c r="M105" s="72">
        <v>94</v>
      </c>
    </row>
    <row r="106" spans="1:13" customFormat="1" ht="15" x14ac:dyDescent="0.25">
      <c r="A106" s="33"/>
      <c r="B106" s="33"/>
      <c r="C106" s="42"/>
      <c r="D106" s="42"/>
      <c r="E106" s="42"/>
      <c r="F106" s="42"/>
      <c r="G106" s="42"/>
      <c r="H106" s="33"/>
      <c r="I106" s="33"/>
      <c r="J106" s="33"/>
      <c r="K106" s="33"/>
      <c r="L106" s="33"/>
      <c r="M106" s="72">
        <v>95</v>
      </c>
    </row>
    <row r="107" spans="1:13" customFormat="1" ht="15" x14ac:dyDescent="0.25">
      <c r="A107" s="33"/>
      <c r="B107" s="33"/>
      <c r="C107" s="42"/>
      <c r="D107" s="42"/>
      <c r="E107" s="42"/>
      <c r="F107" s="42"/>
      <c r="G107" s="42"/>
      <c r="H107" s="33"/>
      <c r="I107" s="33"/>
      <c r="J107" s="33"/>
      <c r="K107" s="33"/>
      <c r="L107" s="33"/>
      <c r="M107" s="72">
        <v>96</v>
      </c>
    </row>
    <row r="108" spans="1:13" customFormat="1" ht="15" x14ac:dyDescent="0.25">
      <c r="A108" s="33"/>
      <c r="B108" s="33"/>
      <c r="C108" s="42"/>
      <c r="D108" s="42"/>
      <c r="E108" s="42"/>
      <c r="F108" s="42"/>
      <c r="G108" s="42"/>
      <c r="H108" s="33"/>
      <c r="I108" s="33"/>
      <c r="J108" s="33"/>
      <c r="K108" s="33"/>
      <c r="L108" s="33"/>
      <c r="M108" s="72">
        <v>97</v>
      </c>
    </row>
    <row r="109" spans="1:13" customFormat="1" ht="15" x14ac:dyDescent="0.25">
      <c r="A109" s="33"/>
      <c r="B109" s="33"/>
      <c r="C109" s="42"/>
      <c r="D109" s="42"/>
      <c r="E109" s="42"/>
      <c r="F109" s="42"/>
      <c r="G109" s="42"/>
      <c r="H109" s="33"/>
      <c r="I109" s="33"/>
      <c r="J109" s="33"/>
      <c r="K109" s="33"/>
      <c r="L109" s="33"/>
      <c r="M109" s="72">
        <v>98</v>
      </c>
    </row>
    <row r="110" spans="1:13" customFormat="1" ht="15" x14ac:dyDescent="0.25">
      <c r="A110" s="33"/>
      <c r="B110" s="33"/>
      <c r="C110" s="42"/>
      <c r="D110" s="42"/>
      <c r="E110" s="42"/>
      <c r="F110" s="42"/>
      <c r="G110" s="42"/>
      <c r="H110" s="33"/>
      <c r="I110" s="33"/>
      <c r="J110" s="33"/>
      <c r="K110" s="33"/>
      <c r="L110" s="33"/>
      <c r="M110" s="72">
        <v>99</v>
      </c>
    </row>
    <row r="111" spans="1:13" customFormat="1" ht="15" x14ac:dyDescent="0.25">
      <c r="A111" s="33"/>
      <c r="B111" s="33"/>
      <c r="C111" s="42"/>
      <c r="D111" s="42"/>
      <c r="E111" s="42"/>
      <c r="F111" s="42"/>
      <c r="G111" s="42"/>
      <c r="H111" s="33"/>
      <c r="I111" s="33"/>
      <c r="J111" s="33"/>
      <c r="K111" s="33"/>
      <c r="L111" s="33"/>
      <c r="M111" s="72">
        <v>100</v>
      </c>
    </row>
    <row r="112" spans="1:13" customFormat="1" ht="15" x14ac:dyDescent="0.25">
      <c r="A112" s="33"/>
      <c r="B112" s="33"/>
      <c r="C112" s="42"/>
      <c r="D112" s="42"/>
      <c r="E112" s="42"/>
      <c r="F112" s="42"/>
      <c r="G112" s="42"/>
      <c r="H112" s="33"/>
      <c r="I112" s="33"/>
      <c r="J112" s="33"/>
      <c r="K112" s="33"/>
      <c r="L112" s="33"/>
      <c r="M112" s="72">
        <v>101</v>
      </c>
    </row>
    <row r="113" spans="1:13" customFormat="1" ht="15" x14ac:dyDescent="0.25">
      <c r="A113" s="33"/>
      <c r="B113" s="33"/>
      <c r="C113" s="42"/>
      <c r="D113" s="42"/>
      <c r="E113" s="42"/>
      <c r="F113" s="42"/>
      <c r="G113" s="42"/>
      <c r="H113" s="33"/>
      <c r="I113" s="33"/>
      <c r="J113" s="33"/>
      <c r="K113" s="33"/>
      <c r="L113" s="33"/>
      <c r="M113" s="72">
        <v>102</v>
      </c>
    </row>
    <row r="114" spans="1:13" customFormat="1" ht="15" x14ac:dyDescent="0.25">
      <c r="A114" s="33"/>
      <c r="B114" s="33"/>
      <c r="C114" s="42"/>
      <c r="D114" s="42"/>
      <c r="E114" s="42"/>
      <c r="F114" s="42"/>
      <c r="G114" s="42"/>
      <c r="H114" s="33"/>
      <c r="I114" s="33"/>
      <c r="J114" s="33"/>
      <c r="K114" s="33"/>
      <c r="L114" s="33"/>
      <c r="M114" s="72">
        <v>103</v>
      </c>
    </row>
    <row r="115" spans="1:13" customFormat="1" ht="15" x14ac:dyDescent="0.25">
      <c r="A115" s="33"/>
      <c r="B115" s="33"/>
      <c r="C115" s="42"/>
      <c r="D115" s="42"/>
      <c r="E115" s="42"/>
      <c r="F115" s="42"/>
      <c r="G115" s="42"/>
      <c r="H115" s="33"/>
      <c r="I115" s="33"/>
      <c r="J115" s="33"/>
      <c r="K115" s="33"/>
      <c r="L115" s="33"/>
      <c r="M115" s="72">
        <v>104</v>
      </c>
    </row>
    <row r="116" spans="1:13" customFormat="1" ht="15" x14ac:dyDescent="0.25">
      <c r="A116" s="33"/>
      <c r="B116" s="33"/>
      <c r="C116" s="42"/>
      <c r="D116" s="42"/>
      <c r="E116" s="42"/>
      <c r="F116" s="42"/>
      <c r="G116" s="42"/>
      <c r="H116" s="33"/>
      <c r="I116" s="33"/>
      <c r="J116" s="33"/>
      <c r="K116" s="33"/>
      <c r="L116" s="33"/>
      <c r="M116" s="72">
        <v>105</v>
      </c>
    </row>
    <row r="117" spans="1:13" customFormat="1" ht="15" x14ac:dyDescent="0.25">
      <c r="A117" s="33"/>
      <c r="B117" s="33"/>
      <c r="C117" s="42"/>
      <c r="D117" s="42"/>
      <c r="E117" s="42"/>
      <c r="F117" s="42"/>
      <c r="G117" s="42"/>
      <c r="H117" s="33"/>
      <c r="I117" s="33"/>
      <c r="J117" s="33"/>
      <c r="K117" s="33"/>
      <c r="L117" s="33"/>
      <c r="M117" s="72">
        <v>106</v>
      </c>
    </row>
    <row r="118" spans="1:13" customFormat="1" ht="15" x14ac:dyDescent="0.25">
      <c r="A118" s="33"/>
      <c r="B118" s="33"/>
      <c r="C118" s="42"/>
      <c r="D118" s="42"/>
      <c r="E118" s="42"/>
      <c r="F118" s="42"/>
      <c r="G118" s="42"/>
      <c r="H118" s="33"/>
      <c r="I118" s="33"/>
      <c r="J118" s="33"/>
      <c r="K118" s="33"/>
      <c r="L118" s="33"/>
      <c r="M118" s="72">
        <v>107</v>
      </c>
    </row>
    <row r="119" spans="1:13" customFormat="1" ht="15" x14ac:dyDescent="0.25">
      <c r="A119" s="33"/>
      <c r="B119" s="33"/>
      <c r="C119" s="42"/>
      <c r="D119" s="42"/>
      <c r="E119" s="42"/>
      <c r="F119" s="42"/>
      <c r="G119" s="42"/>
      <c r="H119" s="33"/>
      <c r="I119" s="33"/>
      <c r="J119" s="33"/>
      <c r="K119" s="33"/>
      <c r="L119" s="33"/>
      <c r="M119" s="72">
        <v>108</v>
      </c>
    </row>
    <row r="120" spans="1:13" customFormat="1" ht="15" x14ac:dyDescent="0.25">
      <c r="A120" s="33"/>
      <c r="B120" s="33"/>
      <c r="C120" s="42"/>
      <c r="D120" s="42"/>
      <c r="E120" s="42"/>
      <c r="F120" s="42"/>
      <c r="G120" s="42"/>
      <c r="H120" s="33"/>
      <c r="I120" s="33"/>
      <c r="J120" s="33"/>
      <c r="K120" s="33"/>
      <c r="L120" s="33"/>
      <c r="M120" s="72">
        <v>109</v>
      </c>
    </row>
    <row r="121" spans="1:13" customFormat="1" ht="15" x14ac:dyDescent="0.25">
      <c r="A121" s="33"/>
      <c r="B121" s="33"/>
      <c r="C121" s="42"/>
      <c r="D121" s="42"/>
      <c r="E121" s="42"/>
      <c r="F121" s="42"/>
      <c r="G121" s="42"/>
      <c r="H121" s="33"/>
      <c r="I121" s="33"/>
      <c r="J121" s="33"/>
      <c r="K121" s="33"/>
      <c r="L121" s="33"/>
      <c r="M121" s="72">
        <v>110</v>
      </c>
    </row>
    <row r="122" spans="1:13" customFormat="1" ht="15" x14ac:dyDescent="0.25">
      <c r="A122" s="33"/>
      <c r="B122" s="33"/>
      <c r="C122" s="42"/>
      <c r="D122" s="42"/>
      <c r="E122" s="42"/>
      <c r="F122" s="42"/>
      <c r="G122" s="42"/>
      <c r="H122" s="33"/>
      <c r="I122" s="33"/>
      <c r="J122" s="33"/>
      <c r="K122" s="33"/>
      <c r="L122" s="33"/>
      <c r="M122" s="72">
        <v>111</v>
      </c>
    </row>
    <row r="123" spans="1:13" customFormat="1" ht="15" x14ac:dyDescent="0.25">
      <c r="A123" s="33"/>
      <c r="B123" s="33"/>
      <c r="C123" s="42"/>
      <c r="D123" s="42"/>
      <c r="E123" s="42"/>
      <c r="F123" s="42"/>
      <c r="G123" s="42"/>
      <c r="H123" s="33"/>
      <c r="I123" s="33"/>
      <c r="J123" s="33"/>
      <c r="K123" s="33"/>
      <c r="L123" s="33"/>
      <c r="M123" s="72">
        <v>112</v>
      </c>
    </row>
    <row r="124" spans="1:13" customFormat="1" ht="15" x14ac:dyDescent="0.25">
      <c r="A124" s="33"/>
      <c r="B124" s="33"/>
      <c r="C124" s="42"/>
      <c r="D124" s="42"/>
      <c r="E124" s="42"/>
      <c r="F124" s="42"/>
      <c r="G124" s="42"/>
      <c r="H124" s="33"/>
      <c r="I124" s="33"/>
      <c r="J124" s="33"/>
      <c r="K124" s="33"/>
      <c r="L124" s="33"/>
      <c r="M124" s="72">
        <v>113</v>
      </c>
    </row>
    <row r="125" spans="1:13" customFormat="1" ht="15" x14ac:dyDescent="0.25">
      <c r="A125" s="33"/>
      <c r="B125" s="33"/>
      <c r="C125" s="42"/>
      <c r="D125" s="42"/>
      <c r="E125" s="42"/>
      <c r="F125" s="42"/>
      <c r="G125" s="42"/>
      <c r="H125" s="33"/>
      <c r="I125" s="33"/>
      <c r="J125" s="33"/>
      <c r="K125" s="33"/>
      <c r="L125" s="33"/>
      <c r="M125" s="72">
        <v>114</v>
      </c>
    </row>
    <row r="126" spans="1:13" customFormat="1" ht="15" x14ac:dyDescent="0.25">
      <c r="A126" s="33"/>
      <c r="B126" s="33"/>
      <c r="C126" s="42"/>
      <c r="D126" s="42"/>
      <c r="E126" s="42"/>
      <c r="F126" s="42"/>
      <c r="G126" s="42"/>
      <c r="H126" s="33"/>
      <c r="I126" s="33"/>
      <c r="J126" s="33"/>
      <c r="K126" s="33"/>
      <c r="L126" s="33"/>
      <c r="M126" s="72">
        <v>115</v>
      </c>
    </row>
    <row r="127" spans="1:13" customFormat="1" ht="15" x14ac:dyDescent="0.25">
      <c r="A127" s="33"/>
      <c r="B127" s="33"/>
      <c r="C127" s="42"/>
      <c r="D127" s="42"/>
      <c r="E127" s="42"/>
      <c r="F127" s="42"/>
      <c r="G127" s="42"/>
      <c r="H127" s="33"/>
      <c r="I127" s="33"/>
      <c r="J127" s="33"/>
      <c r="K127" s="33"/>
      <c r="L127" s="33"/>
      <c r="M127" s="72">
        <v>116</v>
      </c>
    </row>
    <row r="128" spans="1:13" customFormat="1" ht="15" x14ac:dyDescent="0.25">
      <c r="A128" s="33"/>
      <c r="B128" s="33"/>
      <c r="C128" s="42"/>
      <c r="D128" s="42"/>
      <c r="E128" s="42"/>
      <c r="F128" s="42"/>
      <c r="G128" s="42"/>
      <c r="H128" s="33"/>
      <c r="I128" s="33"/>
      <c r="J128" s="33"/>
      <c r="K128" s="33"/>
      <c r="L128" s="33"/>
      <c r="M128" s="72">
        <v>117</v>
      </c>
    </row>
    <row r="129" spans="1:13" customFormat="1" ht="15" x14ac:dyDescent="0.25">
      <c r="A129" s="33"/>
      <c r="B129" s="33"/>
      <c r="C129" s="42"/>
      <c r="D129" s="42"/>
      <c r="E129" s="42"/>
      <c r="F129" s="42"/>
      <c r="G129" s="42"/>
      <c r="H129" s="33"/>
      <c r="I129" s="33"/>
      <c r="J129" s="33"/>
      <c r="K129" s="33"/>
      <c r="L129" s="33"/>
      <c r="M129" s="72">
        <v>118</v>
      </c>
    </row>
    <row r="130" spans="1:13" customFormat="1" ht="15" x14ac:dyDescent="0.25">
      <c r="A130" s="33"/>
      <c r="B130" s="33"/>
      <c r="C130" s="42"/>
      <c r="D130" s="42"/>
      <c r="E130" s="42"/>
      <c r="F130" s="42"/>
      <c r="G130" s="42"/>
      <c r="H130" s="33"/>
      <c r="I130" s="33"/>
      <c r="J130" s="33"/>
      <c r="K130" s="33"/>
      <c r="L130" s="33"/>
      <c r="M130" s="72">
        <v>119</v>
      </c>
    </row>
    <row r="131" spans="1:13" customFormat="1" ht="15" x14ac:dyDescent="0.25">
      <c r="A131" s="33"/>
      <c r="B131" s="33"/>
      <c r="C131" s="42"/>
      <c r="D131" s="42"/>
      <c r="E131" s="42"/>
      <c r="F131" s="42"/>
      <c r="G131" s="42"/>
      <c r="H131" s="33"/>
      <c r="I131" s="33"/>
      <c r="J131" s="33"/>
      <c r="K131" s="33"/>
      <c r="L131" s="33"/>
      <c r="M131" s="72">
        <v>120</v>
      </c>
    </row>
    <row r="132" spans="1:13" customFormat="1" ht="15" x14ac:dyDescent="0.25">
      <c r="A132" s="33"/>
      <c r="B132" s="33"/>
      <c r="C132" s="42"/>
      <c r="D132" s="42"/>
      <c r="E132" s="42"/>
      <c r="F132" s="42"/>
      <c r="G132" s="42"/>
      <c r="H132" s="33"/>
      <c r="I132" s="33"/>
      <c r="J132" s="33"/>
      <c r="K132" s="33"/>
      <c r="L132" s="33"/>
      <c r="M132" s="72">
        <v>121</v>
      </c>
    </row>
    <row r="133" spans="1:13" customFormat="1" ht="15" x14ac:dyDescent="0.25">
      <c r="A133" s="33"/>
      <c r="B133" s="33"/>
      <c r="C133" s="42"/>
      <c r="D133" s="42"/>
      <c r="E133" s="42"/>
      <c r="F133" s="42"/>
      <c r="G133" s="42"/>
      <c r="H133" s="33"/>
      <c r="I133" s="33"/>
      <c r="J133" s="33"/>
      <c r="K133" s="33"/>
      <c r="L133" s="33"/>
      <c r="M133" s="72">
        <v>122</v>
      </c>
    </row>
    <row r="134" spans="1:13" customFormat="1" ht="15" x14ac:dyDescent="0.25">
      <c r="A134" s="33"/>
      <c r="B134" s="33"/>
      <c r="C134" s="42"/>
      <c r="D134" s="42"/>
      <c r="E134" s="42"/>
      <c r="F134" s="42"/>
      <c r="G134" s="42"/>
      <c r="H134" s="33"/>
      <c r="I134" s="33"/>
      <c r="J134" s="33"/>
      <c r="K134" s="33"/>
      <c r="L134" s="33"/>
      <c r="M134" s="72">
        <v>123</v>
      </c>
    </row>
    <row r="135" spans="1:13" customFormat="1" ht="15" x14ac:dyDescent="0.25">
      <c r="A135" s="33"/>
      <c r="B135" s="33"/>
      <c r="C135" s="42"/>
      <c r="D135" s="42"/>
      <c r="E135" s="42"/>
      <c r="F135" s="42"/>
      <c r="G135" s="42"/>
      <c r="H135" s="33"/>
      <c r="I135" s="33"/>
      <c r="J135" s="33"/>
      <c r="K135" s="33"/>
      <c r="L135" s="33"/>
      <c r="M135" s="72">
        <v>124</v>
      </c>
    </row>
    <row r="136" spans="1:13" customFormat="1" ht="15" x14ac:dyDescent="0.25">
      <c r="A136" s="33"/>
      <c r="B136" s="33"/>
      <c r="C136" s="42"/>
      <c r="D136" s="42"/>
      <c r="E136" s="42"/>
      <c r="F136" s="42"/>
      <c r="G136" s="42"/>
      <c r="H136" s="33"/>
      <c r="I136" s="33"/>
      <c r="J136" s="33"/>
      <c r="K136" s="33"/>
      <c r="L136" s="33"/>
      <c r="M136" s="72">
        <v>125</v>
      </c>
    </row>
    <row r="137" spans="1:13" customFormat="1" ht="15" x14ac:dyDescent="0.25">
      <c r="A137" s="33"/>
      <c r="B137" s="33"/>
      <c r="C137" s="42"/>
      <c r="D137" s="42"/>
      <c r="E137" s="42"/>
      <c r="F137" s="42"/>
      <c r="G137" s="42"/>
      <c r="H137" s="33"/>
      <c r="I137" s="33"/>
      <c r="J137" s="33"/>
      <c r="K137" s="33"/>
      <c r="L137" s="33"/>
      <c r="M137" s="72">
        <v>126</v>
      </c>
    </row>
    <row r="138" spans="1:13" customFormat="1" ht="15" x14ac:dyDescent="0.25">
      <c r="A138" s="33"/>
      <c r="B138" s="33"/>
      <c r="C138" s="42"/>
      <c r="D138" s="42"/>
      <c r="E138" s="42"/>
      <c r="F138" s="42"/>
      <c r="G138" s="42"/>
      <c r="H138" s="33"/>
      <c r="I138" s="33"/>
      <c r="J138" s="33"/>
      <c r="K138" s="33"/>
      <c r="L138" s="33"/>
      <c r="M138" s="72">
        <v>127</v>
      </c>
    </row>
    <row r="139" spans="1:13" customFormat="1" ht="15" x14ac:dyDescent="0.25">
      <c r="A139" s="33"/>
      <c r="B139" s="33"/>
      <c r="C139" s="42"/>
      <c r="D139" s="42"/>
      <c r="E139" s="42"/>
      <c r="F139" s="42"/>
      <c r="G139" s="42"/>
      <c r="H139" s="33"/>
      <c r="I139" s="33"/>
      <c r="J139" s="33"/>
      <c r="K139" s="33"/>
      <c r="L139" s="33"/>
      <c r="M139" s="72">
        <v>128</v>
      </c>
    </row>
    <row r="140" spans="1:13" customFormat="1" ht="15" x14ac:dyDescent="0.25">
      <c r="A140" s="33"/>
      <c r="B140" s="33"/>
      <c r="C140" s="42"/>
      <c r="D140" s="42"/>
      <c r="E140" s="42"/>
      <c r="F140" s="42"/>
      <c r="G140" s="42"/>
      <c r="H140" s="33"/>
      <c r="I140" s="33"/>
      <c r="J140" s="33"/>
      <c r="K140" s="33"/>
      <c r="L140" s="33"/>
      <c r="M140" s="72">
        <v>129</v>
      </c>
    </row>
    <row r="141" spans="1:13" customFormat="1" ht="15" x14ac:dyDescent="0.25">
      <c r="A141" s="33"/>
      <c r="B141" s="33"/>
      <c r="C141" s="42"/>
      <c r="D141" s="42"/>
      <c r="E141" s="42"/>
      <c r="F141" s="42"/>
      <c r="G141" s="42"/>
      <c r="H141" s="33"/>
      <c r="I141" s="33"/>
      <c r="J141" s="33"/>
      <c r="K141" s="33"/>
      <c r="L141" s="33"/>
      <c r="M141" s="72">
        <v>130</v>
      </c>
    </row>
    <row r="142" spans="1:13" customFormat="1" ht="15" x14ac:dyDescent="0.25">
      <c r="A142" s="33"/>
      <c r="B142" s="33"/>
      <c r="C142" s="42"/>
      <c r="D142" s="42"/>
      <c r="E142" s="42"/>
      <c r="F142" s="42"/>
      <c r="G142" s="42"/>
      <c r="H142" s="33"/>
      <c r="I142" s="33"/>
      <c r="J142" s="33"/>
      <c r="K142" s="33"/>
      <c r="L142" s="33"/>
      <c r="M142" s="72">
        <v>131</v>
      </c>
    </row>
    <row r="143" spans="1:13" customFormat="1" ht="15" x14ac:dyDescent="0.25">
      <c r="A143" s="33"/>
      <c r="B143" s="33"/>
      <c r="C143" s="42"/>
      <c r="D143" s="42"/>
      <c r="E143" s="42"/>
      <c r="F143" s="42"/>
      <c r="G143" s="42"/>
      <c r="H143" s="33"/>
      <c r="I143" s="33"/>
      <c r="J143" s="33"/>
      <c r="K143" s="33"/>
      <c r="L143" s="33"/>
      <c r="M143" s="72">
        <v>132</v>
      </c>
    </row>
    <row r="144" spans="1:13" customFormat="1" ht="15" x14ac:dyDescent="0.25">
      <c r="A144" s="33"/>
      <c r="B144" s="33"/>
      <c r="C144" s="42"/>
      <c r="D144" s="42"/>
      <c r="E144" s="42"/>
      <c r="F144" s="42"/>
      <c r="G144" s="42"/>
      <c r="H144" s="33"/>
      <c r="I144" s="33"/>
      <c r="J144" s="33"/>
      <c r="K144" s="33"/>
      <c r="L144" s="33"/>
      <c r="M144" s="72">
        <v>133</v>
      </c>
    </row>
    <row r="145" spans="1:13" customFormat="1" ht="15" x14ac:dyDescent="0.25">
      <c r="A145" s="33"/>
      <c r="B145" s="33"/>
      <c r="C145" s="42"/>
      <c r="D145" s="42"/>
      <c r="E145" s="42"/>
      <c r="F145" s="42"/>
      <c r="G145" s="42"/>
      <c r="H145" s="33"/>
      <c r="I145" s="33"/>
      <c r="J145" s="33"/>
      <c r="K145" s="33"/>
      <c r="L145" s="33"/>
      <c r="M145" s="72">
        <v>134</v>
      </c>
    </row>
    <row r="146" spans="1:13" customFormat="1" ht="15" x14ac:dyDescent="0.25">
      <c r="A146" s="33"/>
      <c r="B146" s="33"/>
      <c r="C146" s="42"/>
      <c r="D146" s="42"/>
      <c r="E146" s="42"/>
      <c r="F146" s="42"/>
      <c r="G146" s="42"/>
      <c r="H146" s="33"/>
      <c r="I146" s="33"/>
      <c r="J146" s="33"/>
      <c r="K146" s="33"/>
      <c r="L146" s="33"/>
      <c r="M146" s="72">
        <v>135</v>
      </c>
    </row>
    <row r="147" spans="1:13" customFormat="1" ht="15" x14ac:dyDescent="0.25">
      <c r="A147" s="33"/>
      <c r="B147" s="33"/>
      <c r="C147" s="42"/>
      <c r="D147" s="42"/>
      <c r="E147" s="42"/>
      <c r="F147" s="42"/>
      <c r="G147" s="42"/>
      <c r="H147" s="33"/>
      <c r="I147" s="33"/>
      <c r="J147" s="33"/>
      <c r="K147" s="33"/>
      <c r="L147" s="33"/>
      <c r="M147" s="72">
        <v>136</v>
      </c>
    </row>
    <row r="148" spans="1:13" customFormat="1" ht="15" x14ac:dyDescent="0.25">
      <c r="A148" s="33"/>
      <c r="B148" s="33"/>
      <c r="C148" s="42"/>
      <c r="D148" s="42"/>
      <c r="E148" s="42"/>
      <c r="F148" s="42"/>
      <c r="G148" s="42"/>
      <c r="H148" s="33"/>
      <c r="I148" s="33"/>
      <c r="J148" s="33"/>
      <c r="K148" s="33"/>
      <c r="L148" s="33"/>
      <c r="M148" s="72">
        <v>137</v>
      </c>
    </row>
    <row r="149" spans="1:13" customFormat="1" ht="15" x14ac:dyDescent="0.25">
      <c r="A149" s="33"/>
      <c r="B149" s="33"/>
      <c r="C149" s="42"/>
      <c r="D149" s="42"/>
      <c r="E149" s="42"/>
      <c r="F149" s="42"/>
      <c r="G149" s="42"/>
      <c r="H149" s="33"/>
      <c r="I149" s="33"/>
      <c r="J149" s="33"/>
      <c r="K149" s="33"/>
      <c r="L149" s="33"/>
      <c r="M149" s="72">
        <v>138</v>
      </c>
    </row>
    <row r="150" spans="1:13" customFormat="1" ht="15" x14ac:dyDescent="0.25">
      <c r="A150" s="33"/>
      <c r="B150" s="33"/>
      <c r="C150" s="42"/>
      <c r="D150" s="42"/>
      <c r="E150" s="42"/>
      <c r="F150" s="42"/>
      <c r="G150" s="42"/>
      <c r="H150" s="33"/>
      <c r="I150" s="33"/>
      <c r="J150" s="33"/>
      <c r="K150" s="33"/>
      <c r="L150" s="33"/>
      <c r="M150" s="72">
        <v>139</v>
      </c>
    </row>
    <row r="151" spans="1:13" customFormat="1" ht="15" x14ac:dyDescent="0.25">
      <c r="A151" s="33"/>
      <c r="B151" s="33"/>
      <c r="C151" s="42"/>
      <c r="D151" s="42"/>
      <c r="E151" s="42"/>
      <c r="F151" s="42"/>
      <c r="G151" s="42"/>
      <c r="H151" s="33"/>
      <c r="I151" s="33"/>
      <c r="J151" s="33"/>
      <c r="K151" s="33"/>
      <c r="L151" s="33"/>
      <c r="M151" s="72">
        <v>140</v>
      </c>
    </row>
    <row r="152" spans="1:13" customFormat="1" ht="15" x14ac:dyDescent="0.25">
      <c r="A152" s="33"/>
      <c r="B152" s="33"/>
      <c r="C152" s="42"/>
      <c r="D152" s="42"/>
      <c r="E152" s="42"/>
      <c r="F152" s="42"/>
      <c r="G152" s="42"/>
      <c r="H152" s="33"/>
      <c r="I152" s="33"/>
      <c r="J152" s="33"/>
      <c r="K152" s="33"/>
      <c r="L152" s="33"/>
      <c r="M152" s="72">
        <v>141</v>
      </c>
    </row>
    <row r="153" spans="1:13" customFormat="1" ht="15" x14ac:dyDescent="0.25">
      <c r="A153" s="33"/>
      <c r="B153" s="33"/>
      <c r="C153" s="42"/>
      <c r="D153" s="42"/>
      <c r="E153" s="42"/>
      <c r="F153" s="42"/>
      <c r="G153" s="42"/>
      <c r="H153" s="33"/>
      <c r="I153" s="33"/>
      <c r="J153" s="33"/>
      <c r="K153" s="33"/>
      <c r="L153" s="33"/>
      <c r="M153" s="72">
        <v>142</v>
      </c>
    </row>
    <row r="154" spans="1:13" customFormat="1" ht="15" x14ac:dyDescent="0.25">
      <c r="A154" s="33"/>
      <c r="B154" s="33"/>
      <c r="C154" s="42"/>
      <c r="D154" s="42"/>
      <c r="E154" s="42"/>
      <c r="F154" s="42"/>
      <c r="G154" s="42"/>
      <c r="H154" s="33"/>
      <c r="I154" s="33"/>
      <c r="J154" s="33"/>
      <c r="K154" s="33"/>
      <c r="L154" s="33"/>
      <c r="M154" s="72">
        <v>143</v>
      </c>
    </row>
    <row r="155" spans="1:13" customFormat="1" ht="15" x14ac:dyDescent="0.25">
      <c r="A155" s="33"/>
      <c r="B155" s="33"/>
      <c r="C155" s="42"/>
      <c r="D155" s="42"/>
      <c r="E155" s="42"/>
      <c r="F155" s="42"/>
      <c r="G155" s="42"/>
      <c r="H155" s="33"/>
      <c r="I155" s="33"/>
      <c r="J155" s="33"/>
      <c r="K155" s="33"/>
      <c r="L155" s="33"/>
      <c r="M155" s="72">
        <v>144</v>
      </c>
    </row>
    <row r="156" spans="1:13" customFormat="1" ht="15" x14ac:dyDescent="0.25">
      <c r="A156" s="33"/>
      <c r="B156" s="33"/>
      <c r="C156" s="42"/>
      <c r="D156" s="42"/>
      <c r="E156" s="42"/>
      <c r="F156" s="42"/>
      <c r="G156" s="42"/>
      <c r="H156" s="33"/>
      <c r="I156" s="33"/>
      <c r="J156" s="33"/>
      <c r="K156" s="33"/>
      <c r="L156" s="33"/>
      <c r="M156" s="72">
        <v>145</v>
      </c>
    </row>
    <row r="157" spans="1:13" customFormat="1" ht="15" x14ac:dyDescent="0.25">
      <c r="A157" s="33"/>
      <c r="B157" s="33"/>
      <c r="C157" s="42"/>
      <c r="D157" s="42"/>
      <c r="E157" s="42"/>
      <c r="F157" s="42"/>
      <c r="G157" s="42"/>
      <c r="H157" s="33"/>
      <c r="I157" s="33"/>
      <c r="J157" s="33"/>
      <c r="K157" s="33"/>
      <c r="L157" s="33"/>
      <c r="M157" s="72">
        <v>146</v>
      </c>
    </row>
    <row r="158" spans="1:13" customFormat="1" ht="15" x14ac:dyDescent="0.25">
      <c r="A158" s="33"/>
      <c r="B158" s="33"/>
      <c r="C158" s="42"/>
      <c r="D158" s="42"/>
      <c r="E158" s="42"/>
      <c r="F158" s="42"/>
      <c r="G158" s="42"/>
      <c r="H158" s="33"/>
      <c r="I158" s="33"/>
      <c r="J158" s="33"/>
      <c r="K158" s="33"/>
      <c r="L158" s="33"/>
      <c r="M158" s="72">
        <v>147</v>
      </c>
    </row>
    <row r="159" spans="1:13" customFormat="1" ht="15" x14ac:dyDescent="0.25">
      <c r="A159" s="33"/>
      <c r="B159" s="33"/>
      <c r="C159" s="42"/>
      <c r="D159" s="42"/>
      <c r="E159" s="42"/>
      <c r="F159" s="42"/>
      <c r="G159" s="42"/>
      <c r="H159" s="33"/>
      <c r="I159" s="33"/>
      <c r="J159" s="33"/>
      <c r="K159" s="33"/>
      <c r="L159" s="33"/>
      <c r="M159" s="72">
        <v>148</v>
      </c>
    </row>
    <row r="160" spans="1:13" customFormat="1" ht="15" x14ac:dyDescent="0.25">
      <c r="A160" s="33"/>
      <c r="B160" s="33"/>
      <c r="C160" s="42"/>
      <c r="D160" s="42"/>
      <c r="E160" s="42"/>
      <c r="F160" s="42"/>
      <c r="G160" s="42"/>
      <c r="H160" s="33"/>
      <c r="I160" s="33"/>
      <c r="J160" s="33"/>
      <c r="K160" s="33"/>
      <c r="L160" s="33"/>
      <c r="M160" s="72">
        <v>149</v>
      </c>
    </row>
    <row r="161" spans="1:13" customFormat="1" ht="15" x14ac:dyDescent="0.25">
      <c r="A161" s="33"/>
      <c r="B161" s="33"/>
      <c r="C161" s="42"/>
      <c r="D161" s="42"/>
      <c r="E161" s="42"/>
      <c r="F161" s="42"/>
      <c r="G161" s="42"/>
      <c r="H161" s="33"/>
      <c r="I161" s="33"/>
      <c r="J161" s="33"/>
      <c r="K161" s="33"/>
      <c r="L161" s="33"/>
      <c r="M161" s="72">
        <v>150</v>
      </c>
    </row>
    <row r="162" spans="1:13" customFormat="1" ht="15" x14ac:dyDescent="0.25">
      <c r="A162" s="33"/>
      <c r="B162" s="33"/>
      <c r="C162" s="42"/>
      <c r="D162" s="42"/>
      <c r="E162" s="42"/>
      <c r="F162" s="42"/>
      <c r="G162" s="42"/>
      <c r="H162" s="33"/>
      <c r="I162" s="33"/>
      <c r="J162" s="33"/>
      <c r="K162" s="33"/>
      <c r="L162" s="33"/>
      <c r="M162" s="72">
        <v>151</v>
      </c>
    </row>
    <row r="163" spans="1:13" customFormat="1" ht="15" x14ac:dyDescent="0.25">
      <c r="A163" s="33"/>
      <c r="B163" s="33"/>
      <c r="C163" s="42"/>
      <c r="D163" s="42"/>
      <c r="E163" s="42"/>
      <c r="F163" s="42"/>
      <c r="G163" s="42"/>
      <c r="H163" s="33"/>
      <c r="I163" s="33"/>
      <c r="J163" s="33"/>
      <c r="K163" s="33"/>
      <c r="L163" s="33"/>
      <c r="M163" s="72">
        <v>152</v>
      </c>
    </row>
    <row r="164" spans="1:13" customFormat="1" ht="15" x14ac:dyDescent="0.25">
      <c r="A164" s="33"/>
      <c r="B164" s="33"/>
      <c r="C164" s="42"/>
      <c r="D164" s="42"/>
      <c r="E164" s="42"/>
      <c r="F164" s="42"/>
      <c r="G164" s="42"/>
      <c r="H164" s="33"/>
      <c r="I164" s="33"/>
      <c r="J164" s="33"/>
      <c r="K164" s="33"/>
      <c r="L164" s="33"/>
      <c r="M164" s="72">
        <v>153</v>
      </c>
    </row>
    <row r="165" spans="1:13" customFormat="1" ht="15" x14ac:dyDescent="0.25">
      <c r="A165" s="33"/>
      <c r="B165" s="33"/>
      <c r="C165" s="42"/>
      <c r="D165" s="42"/>
      <c r="E165" s="42"/>
      <c r="F165" s="42"/>
      <c r="G165" s="42"/>
      <c r="H165" s="33"/>
      <c r="I165" s="33"/>
      <c r="J165" s="33"/>
      <c r="K165" s="33"/>
      <c r="L165" s="33"/>
      <c r="M165" s="72">
        <v>154</v>
      </c>
    </row>
    <row r="166" spans="1:13" customFormat="1" ht="15" x14ac:dyDescent="0.25">
      <c r="A166" s="33"/>
      <c r="B166" s="33"/>
      <c r="C166" s="42"/>
      <c r="D166" s="42"/>
      <c r="E166" s="42"/>
      <c r="F166" s="42"/>
      <c r="G166" s="42"/>
      <c r="H166" s="33"/>
      <c r="I166" s="33"/>
      <c r="J166" s="33"/>
      <c r="K166" s="33"/>
      <c r="L166" s="33"/>
      <c r="M166" s="72">
        <v>155</v>
      </c>
    </row>
    <row r="167" spans="1:13" customFormat="1" ht="15" x14ac:dyDescent="0.25">
      <c r="A167" s="33"/>
      <c r="B167" s="33"/>
      <c r="C167" s="42"/>
      <c r="D167" s="42"/>
      <c r="E167" s="42"/>
      <c r="F167" s="42"/>
      <c r="G167" s="42"/>
      <c r="H167" s="33"/>
      <c r="I167" s="33"/>
      <c r="J167" s="33"/>
      <c r="K167" s="33"/>
      <c r="L167" s="33"/>
      <c r="M167" s="72">
        <v>156</v>
      </c>
    </row>
    <row r="168" spans="1:13" customFormat="1" ht="15" x14ac:dyDescent="0.25">
      <c r="A168" s="33"/>
      <c r="B168" s="33"/>
      <c r="C168" s="42"/>
      <c r="D168" s="42"/>
      <c r="E168" s="42"/>
      <c r="F168" s="42"/>
      <c r="G168" s="42"/>
      <c r="H168" s="33"/>
      <c r="I168" s="33"/>
      <c r="J168" s="33"/>
      <c r="K168" s="33"/>
      <c r="L168" s="33"/>
      <c r="M168" s="72">
        <v>157</v>
      </c>
    </row>
    <row r="169" spans="1:13" customFormat="1" ht="15" x14ac:dyDescent="0.25">
      <c r="A169" s="33"/>
      <c r="B169" s="33"/>
      <c r="C169" s="42"/>
      <c r="D169" s="42"/>
      <c r="E169" s="42"/>
      <c r="F169" s="42"/>
      <c r="G169" s="42"/>
      <c r="H169" s="33"/>
      <c r="I169" s="33"/>
      <c r="J169" s="33"/>
      <c r="K169" s="33"/>
      <c r="L169" s="33"/>
      <c r="M169" s="72">
        <v>158</v>
      </c>
    </row>
    <row r="170" spans="1:13" customFormat="1" ht="15" x14ac:dyDescent="0.25">
      <c r="A170" s="33"/>
      <c r="B170" s="33"/>
      <c r="C170" s="42"/>
      <c r="D170" s="42"/>
      <c r="E170" s="42"/>
      <c r="F170" s="42"/>
      <c r="G170" s="42"/>
      <c r="H170" s="33"/>
      <c r="I170" s="33"/>
      <c r="J170" s="33"/>
      <c r="K170" s="33"/>
      <c r="L170" s="33"/>
      <c r="M170" s="72">
        <v>159</v>
      </c>
    </row>
    <row r="171" spans="1:13" customFormat="1" ht="15" x14ac:dyDescent="0.25">
      <c r="A171" s="33"/>
      <c r="B171" s="33"/>
      <c r="C171" s="42"/>
      <c r="D171" s="42"/>
      <c r="E171" s="42"/>
      <c r="F171" s="42"/>
      <c r="G171" s="42"/>
      <c r="H171" s="33"/>
      <c r="I171" s="33"/>
      <c r="J171" s="33"/>
      <c r="K171" s="33"/>
      <c r="L171" s="33"/>
      <c r="M171" s="72">
        <v>160</v>
      </c>
    </row>
    <row r="172" spans="1:13" customFormat="1" ht="15" x14ac:dyDescent="0.25">
      <c r="A172" s="33"/>
      <c r="B172" s="33"/>
      <c r="C172" s="42"/>
      <c r="D172" s="42"/>
      <c r="E172" s="42"/>
      <c r="F172" s="42"/>
      <c r="G172" s="42"/>
      <c r="H172" s="33"/>
      <c r="I172" s="33"/>
      <c r="J172" s="33"/>
      <c r="K172" s="33"/>
      <c r="L172" s="33"/>
      <c r="M172" s="72">
        <v>161</v>
      </c>
    </row>
    <row r="173" spans="1:13" customFormat="1" ht="15" x14ac:dyDescent="0.25">
      <c r="A173" s="33"/>
      <c r="B173" s="33"/>
      <c r="C173" s="42"/>
      <c r="D173" s="42"/>
      <c r="E173" s="42"/>
      <c r="F173" s="42"/>
      <c r="G173" s="42"/>
      <c r="H173" s="33"/>
      <c r="I173" s="33"/>
      <c r="J173" s="33"/>
      <c r="K173" s="33"/>
      <c r="L173" s="33"/>
      <c r="M173" s="72">
        <v>162</v>
      </c>
    </row>
    <row r="174" spans="1:13" customFormat="1" ht="15" x14ac:dyDescent="0.25">
      <c r="A174" s="33"/>
      <c r="B174" s="33"/>
      <c r="C174" s="42"/>
      <c r="D174" s="42"/>
      <c r="E174" s="42"/>
      <c r="F174" s="42"/>
      <c r="G174" s="42"/>
      <c r="H174" s="33"/>
      <c r="I174" s="33"/>
      <c r="J174" s="33"/>
      <c r="K174" s="33"/>
      <c r="L174" s="33"/>
      <c r="M174" s="72">
        <v>163</v>
      </c>
    </row>
    <row r="175" spans="1:13" customFormat="1" ht="15" x14ac:dyDescent="0.25">
      <c r="A175" s="33"/>
      <c r="B175" s="33"/>
      <c r="C175" s="42"/>
      <c r="D175" s="42"/>
      <c r="E175" s="42"/>
      <c r="F175" s="42"/>
      <c r="G175" s="42"/>
      <c r="H175" s="33"/>
      <c r="I175" s="33"/>
      <c r="J175" s="33"/>
      <c r="K175" s="33"/>
      <c r="L175" s="33"/>
      <c r="M175" s="73"/>
    </row>
    <row r="176" spans="1:13" customFormat="1" ht="15" x14ac:dyDescent="0.25">
      <c r="A176" s="33"/>
      <c r="B176" s="33"/>
      <c r="C176" s="42"/>
      <c r="D176" s="42"/>
      <c r="E176" s="42"/>
      <c r="F176" s="42"/>
      <c r="G176" s="42"/>
      <c r="H176" s="33"/>
      <c r="I176" s="33"/>
      <c r="J176" s="33"/>
      <c r="K176" s="33"/>
      <c r="L176" s="33"/>
      <c r="M176" s="72"/>
    </row>
    <row r="177" spans="1:13" customFormat="1" ht="15" x14ac:dyDescent="0.25">
      <c r="A177" s="33"/>
      <c r="B177" s="33"/>
      <c r="C177" s="42"/>
      <c r="D177" s="42"/>
      <c r="E177" s="42"/>
      <c r="F177" s="42"/>
      <c r="G177" s="42"/>
      <c r="H177" s="33"/>
      <c r="I177" s="33"/>
      <c r="J177" s="33"/>
      <c r="K177" s="33"/>
      <c r="L177" s="33"/>
      <c r="M177" s="72"/>
    </row>
    <row r="178" spans="1:13" customFormat="1" ht="15" x14ac:dyDescent="0.25">
      <c r="A178" s="33"/>
      <c r="B178" s="33"/>
      <c r="C178" s="42"/>
      <c r="D178" s="42"/>
      <c r="E178" s="42"/>
      <c r="F178" s="42"/>
      <c r="G178" s="42"/>
      <c r="H178" s="33"/>
      <c r="I178" s="33"/>
      <c r="J178" s="33"/>
      <c r="K178" s="33"/>
      <c r="L178" s="33"/>
      <c r="M178" s="72"/>
    </row>
    <row r="179" spans="1:13" customFormat="1" ht="15" x14ac:dyDescent="0.25">
      <c r="A179" s="33"/>
      <c r="B179" s="33"/>
      <c r="C179" s="42"/>
      <c r="D179" s="42"/>
      <c r="E179" s="42"/>
      <c r="F179" s="42"/>
      <c r="G179" s="42"/>
      <c r="H179" s="33"/>
      <c r="I179" s="33"/>
      <c r="J179" s="33"/>
      <c r="K179" s="33"/>
      <c r="L179" s="33"/>
      <c r="M179" s="73"/>
    </row>
    <row r="180" spans="1:13" customFormat="1" ht="15" x14ac:dyDescent="0.25">
      <c r="A180" s="33"/>
      <c r="B180" s="33"/>
      <c r="C180" s="42"/>
      <c r="D180" s="42"/>
      <c r="E180" s="42"/>
      <c r="F180" s="42"/>
      <c r="G180" s="42"/>
      <c r="H180" s="33"/>
      <c r="I180" s="33"/>
      <c r="J180" s="33"/>
      <c r="K180" s="33"/>
      <c r="L180" s="33"/>
      <c r="M180" s="72"/>
    </row>
    <row r="181" spans="1:13" customFormat="1" ht="15" x14ac:dyDescent="0.25">
      <c r="A181" s="33"/>
      <c r="B181" s="33"/>
      <c r="C181" s="42"/>
      <c r="D181" s="42"/>
      <c r="E181" s="42"/>
      <c r="F181" s="42"/>
      <c r="G181" s="42"/>
      <c r="H181" s="33"/>
      <c r="I181" s="33"/>
      <c r="J181" s="33"/>
      <c r="K181" s="33"/>
      <c r="L181" s="33"/>
      <c r="M181" s="72"/>
    </row>
    <row r="182" spans="1:13" customFormat="1" ht="15" x14ac:dyDescent="0.25">
      <c r="A182" s="33"/>
      <c r="B182" s="33"/>
      <c r="C182" s="42"/>
      <c r="D182" s="42"/>
      <c r="E182" s="42"/>
      <c r="F182" s="42"/>
      <c r="G182" s="42"/>
      <c r="H182" s="33"/>
      <c r="I182" s="33"/>
      <c r="J182" s="33"/>
      <c r="K182" s="33"/>
      <c r="L182" s="33"/>
      <c r="M182" s="72"/>
    </row>
    <row r="183" spans="1:13" customFormat="1" ht="15" x14ac:dyDescent="0.25">
      <c r="A183" s="33"/>
      <c r="B183" s="33"/>
      <c r="C183" s="42"/>
      <c r="D183" s="42"/>
      <c r="E183" s="42"/>
      <c r="F183" s="42"/>
      <c r="G183" s="42"/>
      <c r="H183" s="33"/>
      <c r="I183" s="33"/>
      <c r="J183" s="33"/>
      <c r="K183" s="33"/>
      <c r="L183" s="33"/>
      <c r="M183" s="72"/>
    </row>
    <row r="184" spans="1:13" customFormat="1" ht="15" x14ac:dyDescent="0.25">
      <c r="A184" s="33"/>
      <c r="B184" s="33"/>
      <c r="C184" s="42"/>
      <c r="D184" s="42"/>
      <c r="E184" s="42"/>
      <c r="F184" s="42"/>
      <c r="G184" s="42"/>
      <c r="H184" s="33"/>
      <c r="I184" s="33"/>
      <c r="J184" s="33"/>
      <c r="K184" s="33"/>
      <c r="L184" s="33"/>
      <c r="M184" s="72"/>
    </row>
    <row r="185" spans="1:13" customFormat="1" ht="15" x14ac:dyDescent="0.25">
      <c r="A185" s="33"/>
      <c r="B185" s="33"/>
      <c r="C185" s="42"/>
      <c r="D185" s="42"/>
      <c r="E185" s="42"/>
      <c r="F185" s="42"/>
      <c r="G185" s="42"/>
      <c r="H185" s="33"/>
      <c r="I185" s="33"/>
      <c r="J185" s="33"/>
      <c r="K185" s="33"/>
      <c r="L185" s="33"/>
      <c r="M185" s="72"/>
    </row>
    <row r="186" spans="1:13" customFormat="1" ht="15" x14ac:dyDescent="0.25">
      <c r="A186" s="33"/>
      <c r="B186" s="33"/>
      <c r="C186" s="42"/>
      <c r="D186" s="42"/>
      <c r="E186" s="42"/>
      <c r="F186" s="42"/>
      <c r="G186" s="42"/>
      <c r="H186" s="33"/>
      <c r="I186" s="33"/>
      <c r="J186" s="33"/>
      <c r="K186" s="33"/>
      <c r="L186" s="33"/>
      <c r="M186" s="73"/>
    </row>
    <row r="187" spans="1:13" customFormat="1" ht="15" x14ac:dyDescent="0.25">
      <c r="A187" s="33"/>
      <c r="B187" s="33"/>
      <c r="C187" s="42"/>
      <c r="D187" s="42"/>
      <c r="E187" s="42"/>
      <c r="F187" s="42"/>
      <c r="G187" s="42"/>
      <c r="H187" s="33"/>
      <c r="I187" s="33"/>
      <c r="J187" s="33"/>
      <c r="K187" s="33"/>
      <c r="L187" s="33"/>
      <c r="M187" s="73"/>
    </row>
    <row r="188" spans="1:13" customFormat="1" ht="15" x14ac:dyDescent="0.25">
      <c r="A188" s="33"/>
      <c r="B188" s="33"/>
      <c r="C188" s="42"/>
      <c r="D188" s="42"/>
      <c r="E188" s="42"/>
      <c r="F188" s="42"/>
      <c r="G188" s="42"/>
      <c r="H188" s="33"/>
      <c r="I188" s="33"/>
      <c r="J188" s="33"/>
      <c r="K188" s="33"/>
      <c r="L188" s="33"/>
      <c r="M188" s="73"/>
    </row>
    <row r="189" spans="1:13" customFormat="1" ht="15" x14ac:dyDescent="0.25">
      <c r="A189" s="33"/>
      <c r="B189" s="33"/>
      <c r="C189" s="42"/>
      <c r="D189" s="42"/>
      <c r="E189" s="42"/>
      <c r="F189" s="42"/>
      <c r="G189" s="42"/>
      <c r="H189" s="33"/>
      <c r="I189" s="33"/>
      <c r="J189" s="33"/>
      <c r="K189" s="33"/>
      <c r="L189" s="33"/>
      <c r="M189" s="73"/>
    </row>
    <row r="190" spans="1:13" customFormat="1" ht="15" x14ac:dyDescent="0.25">
      <c r="A190" s="33"/>
      <c r="B190" s="33"/>
      <c r="C190" s="42"/>
      <c r="D190" s="42"/>
      <c r="E190" s="42"/>
      <c r="F190" s="42"/>
      <c r="G190" s="42"/>
      <c r="H190" s="33"/>
      <c r="I190" s="33"/>
      <c r="J190" s="33"/>
      <c r="K190" s="33"/>
      <c r="L190" s="33"/>
      <c r="M190" s="73"/>
    </row>
    <row r="191" spans="1:13" customFormat="1" ht="15" x14ac:dyDescent="0.25">
      <c r="A191" s="33"/>
      <c r="B191" s="33"/>
      <c r="C191" s="42"/>
      <c r="D191" s="42"/>
      <c r="E191" s="42"/>
      <c r="F191" s="42"/>
      <c r="G191" s="42"/>
      <c r="H191" s="33"/>
      <c r="I191" s="33"/>
      <c r="J191" s="33"/>
      <c r="K191" s="33"/>
      <c r="L191" s="33"/>
      <c r="M191" s="73"/>
    </row>
    <row r="192" spans="1:13" customFormat="1" ht="15" x14ac:dyDescent="0.25">
      <c r="A192" s="33"/>
      <c r="B192" s="33"/>
      <c r="C192" s="42"/>
      <c r="D192" s="42"/>
      <c r="E192" s="42"/>
      <c r="F192" s="42"/>
      <c r="G192" s="42"/>
      <c r="H192" s="33"/>
      <c r="I192" s="33"/>
      <c r="J192" s="33"/>
      <c r="K192" s="33"/>
      <c r="L192" s="33"/>
      <c r="M192" s="73"/>
    </row>
    <row r="193" spans="1:13" customFormat="1" ht="15" x14ac:dyDescent="0.25">
      <c r="A193" s="33"/>
      <c r="B193" s="33"/>
      <c r="C193" s="42"/>
      <c r="D193" s="42"/>
      <c r="E193" s="42"/>
      <c r="F193" s="42"/>
      <c r="G193" s="42"/>
      <c r="H193" s="33"/>
      <c r="I193" s="33"/>
      <c r="J193" s="33"/>
      <c r="K193" s="33"/>
      <c r="L193" s="33"/>
      <c r="M193" s="73"/>
    </row>
    <row r="194" spans="1:13" customFormat="1" ht="15" x14ac:dyDescent="0.25">
      <c r="A194" s="33"/>
      <c r="B194" s="33"/>
      <c r="C194" s="42"/>
      <c r="D194" s="42"/>
      <c r="E194" s="42"/>
      <c r="F194" s="42"/>
      <c r="G194" s="42"/>
      <c r="H194" s="33"/>
      <c r="I194" s="33"/>
      <c r="J194" s="33"/>
      <c r="K194" s="33"/>
      <c r="L194" s="33"/>
      <c r="M194" s="73"/>
    </row>
    <row r="195" spans="1:13" customFormat="1" ht="15" x14ac:dyDescent="0.25">
      <c r="A195" s="33"/>
      <c r="B195" s="33"/>
      <c r="C195" s="42"/>
      <c r="D195" s="42"/>
      <c r="E195" s="42"/>
      <c r="F195" s="42"/>
      <c r="G195" s="42"/>
      <c r="H195" s="33"/>
      <c r="I195" s="33"/>
      <c r="J195" s="33"/>
      <c r="K195" s="33"/>
      <c r="L195" s="33"/>
      <c r="M195" s="73"/>
    </row>
    <row r="196" spans="1:13" customFormat="1" ht="15" x14ac:dyDescent="0.25">
      <c r="A196" s="33"/>
      <c r="B196" s="33"/>
      <c r="C196" s="42"/>
      <c r="D196" s="42"/>
      <c r="E196" s="42"/>
      <c r="F196" s="42"/>
      <c r="G196" s="42"/>
      <c r="H196" s="33"/>
      <c r="I196" s="33"/>
      <c r="J196" s="33"/>
      <c r="K196" s="33"/>
      <c r="L196" s="33"/>
      <c r="M196" s="73"/>
    </row>
    <row r="197" spans="1:13" customFormat="1" ht="15" x14ac:dyDescent="0.25">
      <c r="A197" s="33"/>
      <c r="B197" s="33"/>
      <c r="C197" s="42"/>
      <c r="D197" s="42"/>
      <c r="E197" s="42"/>
      <c r="F197" s="42"/>
      <c r="G197" s="42"/>
      <c r="H197" s="33"/>
      <c r="I197" s="33"/>
      <c r="J197" s="33"/>
      <c r="K197" s="33"/>
      <c r="L197" s="33"/>
      <c r="M197" s="73"/>
    </row>
    <row r="198" spans="1:13" customFormat="1" ht="15" x14ac:dyDescent="0.25">
      <c r="A198" s="33"/>
      <c r="B198" s="33"/>
      <c r="C198" s="42"/>
      <c r="D198" s="42"/>
      <c r="E198" s="42"/>
      <c r="F198" s="42"/>
      <c r="G198" s="42"/>
      <c r="H198" s="33"/>
      <c r="I198" s="33"/>
      <c r="J198" s="33"/>
      <c r="K198" s="33"/>
      <c r="L198" s="33"/>
      <c r="M198" s="73"/>
    </row>
    <row r="199" spans="1:13" customFormat="1" ht="15" x14ac:dyDescent="0.25">
      <c r="A199" s="33"/>
      <c r="B199" s="33"/>
      <c r="C199" s="42"/>
      <c r="D199" s="42"/>
      <c r="E199" s="42"/>
      <c r="F199" s="42"/>
      <c r="G199" s="42"/>
      <c r="H199" s="33"/>
      <c r="I199" s="33"/>
      <c r="J199" s="33"/>
      <c r="K199" s="33"/>
      <c r="L199" s="33"/>
      <c r="M199" s="73"/>
    </row>
    <row r="200" spans="1:13" customFormat="1" ht="15" x14ac:dyDescent="0.25">
      <c r="A200" s="33"/>
      <c r="B200" s="33"/>
      <c r="C200" s="42"/>
      <c r="D200" s="42"/>
      <c r="E200" s="42"/>
      <c r="F200" s="42"/>
      <c r="G200" s="42"/>
      <c r="H200" s="33"/>
      <c r="I200" s="33"/>
      <c r="J200" s="33"/>
      <c r="K200" s="33"/>
      <c r="L200" s="33"/>
      <c r="M200" s="73"/>
    </row>
    <row r="201" spans="1:13" customFormat="1" ht="15" x14ac:dyDescent="0.25">
      <c r="A201" s="33"/>
      <c r="B201" s="33"/>
      <c r="C201" s="42"/>
      <c r="D201" s="42"/>
      <c r="E201" s="42"/>
      <c r="F201" s="42"/>
      <c r="G201" s="42"/>
      <c r="H201" s="33"/>
      <c r="I201" s="33"/>
      <c r="J201" s="33"/>
      <c r="K201" s="33"/>
      <c r="L201" s="33"/>
      <c r="M201" s="73"/>
    </row>
    <row r="202" spans="1:13" customFormat="1" ht="15" x14ac:dyDescent="0.25">
      <c r="A202" s="33"/>
      <c r="B202" s="33"/>
      <c r="C202" s="42"/>
      <c r="D202" s="42"/>
      <c r="E202" s="42"/>
      <c r="F202" s="42"/>
      <c r="G202" s="42"/>
      <c r="H202" s="33"/>
      <c r="I202" s="33"/>
      <c r="J202" s="33"/>
      <c r="K202" s="33"/>
      <c r="L202" s="33"/>
      <c r="M202" s="73"/>
    </row>
    <row r="203" spans="1:13" customFormat="1" ht="15" x14ac:dyDescent="0.25">
      <c r="A203" s="33"/>
      <c r="B203" s="33"/>
      <c r="C203" s="42"/>
      <c r="D203" s="42"/>
      <c r="E203" s="42"/>
      <c r="F203" s="42"/>
      <c r="G203" s="42"/>
      <c r="H203" s="33"/>
      <c r="I203" s="33"/>
      <c r="J203" s="33"/>
      <c r="K203" s="33"/>
      <c r="L203" s="33"/>
      <c r="M203" s="73"/>
    </row>
    <row r="204" spans="1:13" customFormat="1" ht="15" x14ac:dyDescent="0.25">
      <c r="A204" s="33"/>
      <c r="B204" s="33"/>
      <c r="C204" s="42"/>
      <c r="D204" s="42"/>
      <c r="E204" s="42"/>
      <c r="F204" s="42"/>
      <c r="G204" s="42"/>
      <c r="H204" s="33"/>
      <c r="I204" s="33"/>
      <c r="J204" s="33"/>
      <c r="K204" s="33"/>
      <c r="L204" s="33"/>
      <c r="M204" s="73"/>
    </row>
    <row r="205" spans="1:13" customFormat="1" ht="15" x14ac:dyDescent="0.25">
      <c r="A205" s="33"/>
      <c r="B205" s="33"/>
      <c r="C205" s="42"/>
      <c r="D205" s="42"/>
      <c r="E205" s="42"/>
      <c r="F205" s="42"/>
      <c r="G205" s="42"/>
      <c r="H205" s="33"/>
      <c r="I205" s="33"/>
      <c r="J205" s="33"/>
      <c r="K205" s="33"/>
      <c r="L205" s="33"/>
      <c r="M205" s="73"/>
    </row>
    <row r="206" spans="1:13" customFormat="1" ht="15" x14ac:dyDescent="0.25">
      <c r="A206" s="33"/>
      <c r="B206" s="33"/>
      <c r="C206" s="42"/>
      <c r="D206" s="42"/>
      <c r="E206" s="42"/>
      <c r="F206" s="42"/>
      <c r="G206" s="42"/>
      <c r="H206" s="33"/>
      <c r="I206" s="33"/>
      <c r="J206" s="33"/>
      <c r="K206" s="33"/>
      <c r="L206" s="33"/>
      <c r="M206" s="73"/>
    </row>
    <row r="207" spans="1:13" customFormat="1" ht="15" x14ac:dyDescent="0.25">
      <c r="A207" s="33"/>
      <c r="B207" s="33"/>
      <c r="C207" s="42"/>
      <c r="D207" s="42"/>
      <c r="E207" s="42"/>
      <c r="F207" s="42"/>
      <c r="G207" s="42"/>
      <c r="H207" s="33"/>
      <c r="I207" s="33"/>
      <c r="J207" s="33"/>
      <c r="K207" s="33"/>
      <c r="L207" s="33"/>
      <c r="M207" s="73"/>
    </row>
    <row r="208" spans="1:13" customFormat="1" ht="15" x14ac:dyDescent="0.25">
      <c r="A208" s="33"/>
      <c r="B208" s="33"/>
      <c r="C208" s="42"/>
      <c r="D208" s="42"/>
      <c r="E208" s="42"/>
      <c r="F208" s="42"/>
      <c r="G208" s="42"/>
      <c r="H208" s="33"/>
      <c r="I208" s="33"/>
      <c r="J208" s="33"/>
      <c r="K208" s="33"/>
      <c r="L208" s="33"/>
      <c r="M208" s="73"/>
    </row>
    <row r="209" spans="1:13" customFormat="1" ht="15" x14ac:dyDescent="0.25">
      <c r="A209" s="33"/>
      <c r="B209" s="33"/>
      <c r="C209" s="42"/>
      <c r="D209" s="42"/>
      <c r="E209" s="42"/>
      <c r="F209" s="42"/>
      <c r="G209" s="42"/>
      <c r="H209" s="33"/>
      <c r="I209" s="33"/>
      <c r="J209" s="33"/>
      <c r="K209" s="33"/>
      <c r="L209" s="33"/>
      <c r="M209" s="73"/>
    </row>
    <row r="210" spans="1:13" customFormat="1" ht="15" x14ac:dyDescent="0.25">
      <c r="A210" s="33"/>
      <c r="B210" s="33"/>
      <c r="C210" s="42"/>
      <c r="D210" s="42"/>
      <c r="E210" s="42"/>
      <c r="F210" s="42"/>
      <c r="G210" s="42"/>
      <c r="H210" s="33"/>
      <c r="I210" s="33"/>
      <c r="J210" s="33"/>
      <c r="K210" s="33"/>
      <c r="L210" s="33"/>
      <c r="M210" s="73"/>
    </row>
    <row r="211" spans="1:13" customFormat="1" ht="15" x14ac:dyDescent="0.25">
      <c r="A211" s="33"/>
      <c r="B211" s="33"/>
      <c r="C211" s="42"/>
      <c r="D211" s="42"/>
      <c r="E211" s="42"/>
      <c r="F211" s="42"/>
      <c r="G211" s="42"/>
      <c r="H211" s="33"/>
      <c r="I211" s="33"/>
      <c r="J211" s="33"/>
      <c r="K211" s="33"/>
      <c r="L211" s="33"/>
      <c r="M211" s="73"/>
    </row>
    <row r="212" spans="1:13" customFormat="1" ht="15" x14ac:dyDescent="0.25">
      <c r="A212" s="33"/>
      <c r="B212" s="33"/>
      <c r="C212" s="42"/>
      <c r="D212" s="42"/>
      <c r="E212" s="42"/>
      <c r="F212" s="42"/>
      <c r="G212" s="42"/>
      <c r="H212" s="33"/>
      <c r="I212" s="33"/>
      <c r="J212" s="33"/>
      <c r="K212" s="33"/>
      <c r="L212" s="33"/>
      <c r="M212" s="73"/>
    </row>
    <row r="213" spans="1:13" customFormat="1" ht="15" x14ac:dyDescent="0.25">
      <c r="A213" s="33"/>
      <c r="B213" s="33"/>
      <c r="C213" s="42"/>
      <c r="D213" s="42"/>
      <c r="E213" s="42"/>
      <c r="F213" s="42"/>
      <c r="G213" s="42"/>
      <c r="H213" s="33"/>
      <c r="I213" s="33"/>
      <c r="J213" s="33"/>
      <c r="K213" s="33"/>
      <c r="L213" s="33"/>
      <c r="M213" s="73"/>
    </row>
    <row r="214" spans="1:13" customFormat="1" ht="15" x14ac:dyDescent="0.25">
      <c r="A214" s="33"/>
      <c r="B214" s="33"/>
      <c r="C214" s="42"/>
      <c r="D214" s="42"/>
      <c r="E214" s="42"/>
      <c r="F214" s="42"/>
      <c r="G214" s="42"/>
      <c r="H214" s="33"/>
      <c r="I214" s="33"/>
      <c r="J214" s="33"/>
      <c r="K214" s="33"/>
      <c r="L214" s="33"/>
      <c r="M214" s="73"/>
    </row>
    <row r="215" spans="1:13" customFormat="1" ht="15" x14ac:dyDescent="0.25">
      <c r="A215" s="33"/>
      <c r="B215" s="33"/>
      <c r="C215" s="42"/>
      <c r="D215" s="42"/>
      <c r="E215" s="42"/>
      <c r="F215" s="42"/>
      <c r="G215" s="42"/>
      <c r="H215" s="33"/>
      <c r="I215" s="33"/>
      <c r="J215" s="33"/>
      <c r="K215" s="33"/>
      <c r="L215" s="33"/>
      <c r="M215" s="73"/>
    </row>
    <row r="216" spans="1:13" customFormat="1" ht="15" x14ac:dyDescent="0.25">
      <c r="A216" s="33"/>
      <c r="B216" s="33"/>
      <c r="C216" s="42"/>
      <c r="D216" s="42"/>
      <c r="E216" s="42"/>
      <c r="F216" s="42"/>
      <c r="G216" s="42"/>
      <c r="H216" s="33"/>
      <c r="I216" s="33"/>
      <c r="J216" s="33"/>
      <c r="K216" s="33"/>
      <c r="L216" s="33"/>
      <c r="M216" s="73"/>
    </row>
    <row r="217" spans="1:13" customFormat="1" ht="15" x14ac:dyDescent="0.25">
      <c r="A217" s="33"/>
      <c r="B217" s="33"/>
      <c r="C217" s="42"/>
      <c r="D217" s="42"/>
      <c r="E217" s="42"/>
      <c r="F217" s="42"/>
      <c r="G217" s="42"/>
      <c r="H217" s="33"/>
      <c r="I217" s="33"/>
      <c r="J217" s="33"/>
      <c r="K217" s="33"/>
      <c r="L217" s="33"/>
      <c r="M217" s="73"/>
    </row>
    <row r="218" spans="1:13" customFormat="1" ht="15" x14ac:dyDescent="0.25">
      <c r="A218" s="33"/>
      <c r="B218" s="33"/>
      <c r="C218" s="42"/>
      <c r="D218" s="42"/>
      <c r="E218" s="42"/>
      <c r="F218" s="42"/>
      <c r="G218" s="42"/>
      <c r="H218" s="33"/>
      <c r="I218" s="33"/>
      <c r="J218" s="33"/>
      <c r="K218" s="33"/>
      <c r="L218" s="33"/>
      <c r="M218" s="73"/>
    </row>
    <row r="219" spans="1:13" customFormat="1" ht="15" x14ac:dyDescent="0.25">
      <c r="A219" s="33"/>
      <c r="B219" s="33"/>
      <c r="C219" s="42"/>
      <c r="D219" s="42"/>
      <c r="E219" s="42"/>
      <c r="F219" s="42"/>
      <c r="G219" s="42"/>
      <c r="H219" s="33"/>
      <c r="I219" s="33"/>
      <c r="J219" s="33"/>
      <c r="K219" s="33"/>
      <c r="L219" s="33"/>
      <c r="M219" s="73"/>
    </row>
    <row r="220" spans="1:13" customFormat="1" ht="15" x14ac:dyDescent="0.25">
      <c r="A220" s="33"/>
      <c r="B220" s="33"/>
      <c r="C220" s="42"/>
      <c r="D220" s="42"/>
      <c r="E220" s="42"/>
      <c r="F220" s="42"/>
      <c r="G220" s="42"/>
      <c r="H220" s="33"/>
      <c r="I220" s="33"/>
      <c r="J220" s="33"/>
      <c r="K220" s="33"/>
      <c r="L220" s="33"/>
      <c r="M220" s="73"/>
    </row>
    <row r="221" spans="1:13" customFormat="1" ht="15" x14ac:dyDescent="0.25">
      <c r="A221" s="33"/>
      <c r="B221" s="33"/>
      <c r="C221" s="42"/>
      <c r="D221" s="42"/>
      <c r="E221" s="42"/>
      <c r="F221" s="42"/>
      <c r="G221" s="42"/>
      <c r="H221" s="33"/>
      <c r="I221" s="33"/>
      <c r="J221" s="33"/>
      <c r="K221" s="33"/>
      <c r="L221" s="33"/>
      <c r="M221" s="73"/>
    </row>
    <row r="222" spans="1:13" customFormat="1" ht="15" x14ac:dyDescent="0.25">
      <c r="A222" s="33"/>
      <c r="B222" s="33"/>
      <c r="C222" s="42"/>
      <c r="D222" s="42"/>
      <c r="E222" s="42"/>
      <c r="F222" s="42"/>
      <c r="G222" s="42"/>
      <c r="H222" s="33"/>
      <c r="I222" s="33"/>
      <c r="J222" s="33"/>
      <c r="K222" s="33"/>
      <c r="L222" s="33"/>
      <c r="M222" s="73"/>
    </row>
    <row r="223" spans="1:13" customFormat="1" ht="15" x14ac:dyDescent="0.25">
      <c r="A223" s="33"/>
      <c r="B223" s="33"/>
      <c r="C223" s="42"/>
      <c r="D223" s="42"/>
      <c r="E223" s="42"/>
      <c r="F223" s="42"/>
      <c r="G223" s="42"/>
      <c r="H223" s="33"/>
      <c r="I223" s="33"/>
      <c r="J223" s="33"/>
      <c r="K223" s="33"/>
      <c r="L223" s="33"/>
      <c r="M223" s="73"/>
    </row>
    <row r="224" spans="1:13" customFormat="1" ht="15" x14ac:dyDescent="0.25">
      <c r="A224" s="33"/>
      <c r="B224" s="33"/>
      <c r="C224" s="42"/>
      <c r="D224" s="42"/>
      <c r="E224" s="42"/>
      <c r="F224" s="42"/>
      <c r="G224" s="42"/>
      <c r="H224" s="33"/>
      <c r="I224" s="33"/>
      <c r="J224" s="33"/>
      <c r="K224" s="33"/>
      <c r="L224" s="33"/>
      <c r="M224" s="73"/>
    </row>
    <row r="225" spans="1:13" customFormat="1" ht="15" x14ac:dyDescent="0.25">
      <c r="A225" s="33"/>
      <c r="B225" s="33"/>
      <c r="C225" s="42"/>
      <c r="D225" s="42"/>
      <c r="E225" s="42"/>
      <c r="F225" s="42"/>
      <c r="G225" s="42"/>
      <c r="H225" s="33"/>
      <c r="I225" s="33"/>
      <c r="J225" s="33"/>
      <c r="K225" s="33"/>
      <c r="L225" s="33"/>
      <c r="M225" s="73"/>
    </row>
    <row r="226" spans="1:13" customFormat="1" ht="15" x14ac:dyDescent="0.25">
      <c r="A226" s="33"/>
      <c r="B226" s="33"/>
      <c r="C226" s="42"/>
      <c r="D226" s="42"/>
      <c r="E226" s="42"/>
      <c r="F226" s="42"/>
      <c r="G226" s="42"/>
      <c r="H226" s="33"/>
      <c r="I226" s="33"/>
      <c r="J226" s="33"/>
      <c r="K226" s="33"/>
      <c r="L226" s="33"/>
      <c r="M226" s="73"/>
    </row>
    <row r="227" spans="1:13" customFormat="1" ht="15" x14ac:dyDescent="0.25">
      <c r="A227" s="33"/>
      <c r="B227" s="33"/>
      <c r="C227" s="42"/>
      <c r="D227" s="42"/>
      <c r="E227" s="42"/>
      <c r="F227" s="42"/>
      <c r="G227" s="42"/>
      <c r="H227" s="33"/>
      <c r="I227" s="33"/>
      <c r="J227" s="33"/>
      <c r="K227" s="33"/>
      <c r="L227" s="33"/>
      <c r="M227" s="73"/>
    </row>
    <row r="228" spans="1:13" customFormat="1" ht="15" x14ac:dyDescent="0.25">
      <c r="A228" s="33"/>
      <c r="B228" s="33"/>
      <c r="C228" s="42"/>
      <c r="D228" s="42"/>
      <c r="E228" s="42"/>
      <c r="F228" s="42"/>
      <c r="G228" s="42"/>
      <c r="H228" s="33"/>
      <c r="I228" s="33"/>
      <c r="J228" s="33"/>
      <c r="K228" s="33"/>
      <c r="L228" s="33"/>
      <c r="M228" s="73"/>
    </row>
    <row r="229" spans="1:13" customFormat="1" ht="15" x14ac:dyDescent="0.25">
      <c r="A229" s="33"/>
      <c r="B229" s="33"/>
      <c r="C229" s="42"/>
      <c r="D229" s="42"/>
      <c r="E229" s="42"/>
      <c r="F229" s="42"/>
      <c r="G229" s="42"/>
      <c r="H229" s="33"/>
      <c r="I229" s="33"/>
      <c r="J229" s="33"/>
      <c r="K229" s="33"/>
      <c r="L229" s="33"/>
      <c r="M229" s="73"/>
    </row>
    <row r="230" spans="1:13" customFormat="1" ht="15" x14ac:dyDescent="0.25">
      <c r="A230" s="33"/>
      <c r="B230" s="33"/>
      <c r="C230" s="42"/>
      <c r="D230" s="42"/>
      <c r="E230" s="42"/>
      <c r="F230" s="42"/>
      <c r="G230" s="42"/>
      <c r="H230" s="33"/>
      <c r="I230" s="33"/>
      <c r="J230" s="33"/>
      <c r="K230" s="33"/>
      <c r="L230" s="33"/>
      <c r="M230" s="73"/>
    </row>
    <row r="231" spans="1:13" customFormat="1" ht="15" x14ac:dyDescent="0.25">
      <c r="A231" s="33"/>
      <c r="B231" s="33"/>
      <c r="C231" s="42"/>
      <c r="D231" s="42"/>
      <c r="E231" s="42"/>
      <c r="F231" s="42"/>
      <c r="G231" s="42"/>
      <c r="H231" s="33"/>
      <c r="I231" s="33"/>
      <c r="J231" s="33"/>
      <c r="K231" s="33"/>
      <c r="L231" s="33"/>
      <c r="M231" s="73"/>
    </row>
    <row r="232" spans="1:13" customFormat="1" ht="15" x14ac:dyDescent="0.25">
      <c r="A232" s="33"/>
      <c r="B232" s="33"/>
      <c r="C232" s="42"/>
      <c r="D232" s="42"/>
      <c r="E232" s="42"/>
      <c r="F232" s="42"/>
      <c r="G232" s="42"/>
      <c r="H232" s="33"/>
      <c r="I232" s="33"/>
      <c r="J232" s="33"/>
      <c r="K232" s="33"/>
      <c r="L232" s="33"/>
      <c r="M232" s="73"/>
    </row>
    <row r="233" spans="1:13" customFormat="1" ht="15" x14ac:dyDescent="0.25">
      <c r="A233" s="33"/>
      <c r="B233" s="33"/>
      <c r="C233" s="42"/>
      <c r="D233" s="42"/>
      <c r="E233" s="42"/>
      <c r="F233" s="42"/>
      <c r="G233" s="42"/>
      <c r="H233" s="33"/>
      <c r="I233" s="33"/>
      <c r="J233" s="33"/>
      <c r="K233" s="33"/>
      <c r="L233" s="33"/>
      <c r="M233" s="73"/>
    </row>
    <row r="234" spans="1:13" customFormat="1" ht="15" x14ac:dyDescent="0.25">
      <c r="A234" s="33"/>
      <c r="B234" s="33"/>
      <c r="C234" s="42"/>
      <c r="D234" s="42"/>
      <c r="E234" s="42"/>
      <c r="F234" s="42"/>
      <c r="G234" s="42"/>
      <c r="H234" s="33"/>
      <c r="I234" s="33"/>
      <c r="J234" s="33"/>
      <c r="K234" s="33"/>
      <c r="L234" s="33"/>
      <c r="M234" s="73"/>
    </row>
    <row r="235" spans="1:13" customFormat="1" ht="15" x14ac:dyDescent="0.25">
      <c r="A235" s="33"/>
      <c r="B235" s="33"/>
      <c r="C235" s="42"/>
      <c r="D235" s="42"/>
      <c r="E235" s="42"/>
      <c r="F235" s="42"/>
      <c r="G235" s="42"/>
      <c r="H235" s="33"/>
      <c r="I235" s="33"/>
      <c r="J235" s="33"/>
      <c r="K235" s="33"/>
      <c r="L235" s="33"/>
      <c r="M235" s="73"/>
    </row>
    <row r="236" spans="1:13" customFormat="1" ht="15" x14ac:dyDescent="0.25">
      <c r="A236" s="33"/>
      <c r="B236" s="33"/>
      <c r="C236" s="42"/>
      <c r="D236" s="42"/>
      <c r="E236" s="42"/>
      <c r="F236" s="42"/>
      <c r="G236" s="42"/>
      <c r="H236" s="33"/>
      <c r="I236" s="33"/>
      <c r="J236" s="33"/>
      <c r="K236" s="33"/>
      <c r="L236" s="33"/>
      <c r="M236" s="73"/>
    </row>
    <row r="237" spans="1:13" customFormat="1" ht="15" x14ac:dyDescent="0.25">
      <c r="A237" s="33"/>
      <c r="B237" s="33"/>
      <c r="C237" s="42"/>
      <c r="D237" s="42"/>
      <c r="E237" s="42"/>
      <c r="F237" s="42"/>
      <c r="G237" s="42"/>
      <c r="H237" s="33"/>
      <c r="I237" s="33"/>
      <c r="J237" s="33"/>
      <c r="K237" s="33"/>
      <c r="L237" s="33"/>
      <c r="M237" s="73"/>
    </row>
    <row r="238" spans="1:13" customFormat="1" ht="15" x14ac:dyDescent="0.25">
      <c r="A238" s="33"/>
      <c r="B238" s="33"/>
      <c r="C238" s="42"/>
      <c r="D238" s="42"/>
      <c r="E238" s="42"/>
      <c r="F238" s="42"/>
      <c r="G238" s="42"/>
      <c r="H238" s="33"/>
      <c r="I238" s="33"/>
      <c r="J238" s="33"/>
      <c r="K238" s="33"/>
      <c r="L238" s="33"/>
      <c r="M238" s="73"/>
    </row>
    <row r="239" spans="1:13" customFormat="1" ht="15" x14ac:dyDescent="0.25">
      <c r="A239" s="33"/>
      <c r="B239" s="33"/>
      <c r="C239" s="42"/>
      <c r="D239" s="42"/>
      <c r="E239" s="42"/>
      <c r="F239" s="42"/>
      <c r="G239" s="42"/>
      <c r="H239" s="33"/>
      <c r="I239" s="33"/>
      <c r="J239" s="33"/>
      <c r="K239" s="33"/>
      <c r="L239" s="33"/>
      <c r="M239" s="73"/>
    </row>
    <row r="240" spans="1:13" customFormat="1" ht="15" x14ac:dyDescent="0.25">
      <c r="A240" s="33"/>
      <c r="B240" s="33"/>
      <c r="C240" s="42"/>
      <c r="D240" s="42"/>
      <c r="E240" s="42"/>
      <c r="F240" s="42"/>
      <c r="G240" s="42"/>
      <c r="H240" s="33"/>
      <c r="I240" s="33"/>
      <c r="J240" s="33"/>
      <c r="K240" s="33"/>
      <c r="L240" s="33"/>
      <c r="M240" s="73"/>
    </row>
    <row r="241" spans="1:13" customFormat="1" ht="15" x14ac:dyDescent="0.25">
      <c r="A241" s="33"/>
      <c r="B241" s="33"/>
      <c r="C241" s="42"/>
      <c r="D241" s="42"/>
      <c r="E241" s="42"/>
      <c r="F241" s="42"/>
      <c r="G241" s="42"/>
      <c r="H241" s="33"/>
      <c r="I241" s="33"/>
      <c r="J241" s="33"/>
      <c r="K241" s="33"/>
      <c r="L241" s="33"/>
      <c r="M241" s="73"/>
    </row>
    <row r="242" spans="1:13" customFormat="1" ht="15" x14ac:dyDescent="0.25">
      <c r="A242" s="33"/>
      <c r="B242" s="33"/>
      <c r="C242" s="42"/>
      <c r="D242" s="42"/>
      <c r="E242" s="42"/>
      <c r="F242" s="42"/>
      <c r="G242" s="42"/>
      <c r="H242" s="33"/>
      <c r="I242" s="33"/>
      <c r="J242" s="33"/>
      <c r="K242" s="33"/>
      <c r="L242" s="33"/>
      <c r="M242" s="73"/>
    </row>
    <row r="243" spans="1:13" customFormat="1" ht="15" x14ac:dyDescent="0.25">
      <c r="A243" s="33"/>
      <c r="B243" s="33"/>
      <c r="C243" s="42"/>
      <c r="D243" s="42"/>
      <c r="E243" s="42"/>
      <c r="F243" s="42"/>
      <c r="G243" s="42"/>
      <c r="H243" s="33"/>
      <c r="I243" s="33"/>
      <c r="J243" s="33"/>
      <c r="K243" s="33"/>
      <c r="L243" s="33"/>
      <c r="M243" s="73"/>
    </row>
    <row r="244" spans="1:13" customFormat="1" ht="15" x14ac:dyDescent="0.25">
      <c r="A244" s="33"/>
      <c r="B244" s="33"/>
      <c r="C244" s="42"/>
      <c r="D244" s="42"/>
      <c r="E244" s="42"/>
      <c r="F244" s="42"/>
      <c r="G244" s="42"/>
      <c r="H244" s="33"/>
      <c r="I244" s="33"/>
      <c r="J244" s="33"/>
      <c r="K244" s="33"/>
      <c r="L244" s="33"/>
      <c r="M244" s="73"/>
    </row>
    <row r="245" spans="1:13" customFormat="1" ht="15" x14ac:dyDescent="0.25">
      <c r="A245" s="33"/>
      <c r="B245" s="33"/>
      <c r="C245" s="42"/>
      <c r="D245" s="42"/>
      <c r="E245" s="42"/>
      <c r="F245" s="42"/>
      <c r="G245" s="42"/>
      <c r="H245" s="33"/>
      <c r="I245" s="33"/>
      <c r="J245" s="33"/>
      <c r="K245" s="33"/>
      <c r="L245" s="33"/>
      <c r="M245" s="73"/>
    </row>
    <row r="246" spans="1:13" customFormat="1" ht="15" x14ac:dyDescent="0.25">
      <c r="A246" s="33"/>
      <c r="B246" s="33"/>
      <c r="C246" s="42"/>
      <c r="D246" s="42"/>
      <c r="E246" s="42"/>
      <c r="F246" s="42"/>
      <c r="G246" s="42"/>
      <c r="H246" s="33"/>
      <c r="I246" s="33"/>
      <c r="J246" s="33"/>
      <c r="K246" s="33"/>
      <c r="L246" s="33"/>
      <c r="M246" s="73"/>
    </row>
    <row r="247" spans="1:13" customFormat="1" ht="15" x14ac:dyDescent="0.25">
      <c r="A247" s="33"/>
      <c r="B247" s="33"/>
      <c r="C247" s="42"/>
      <c r="D247" s="42"/>
      <c r="E247" s="42"/>
      <c r="F247" s="42"/>
      <c r="G247" s="42"/>
      <c r="H247" s="33"/>
      <c r="I247" s="33"/>
      <c r="J247" s="33"/>
      <c r="K247" s="33"/>
      <c r="L247" s="33"/>
      <c r="M247" s="73"/>
    </row>
    <row r="248" spans="1:13" customFormat="1" ht="15" x14ac:dyDescent="0.25">
      <c r="A248" s="33"/>
      <c r="B248" s="33"/>
      <c r="C248" s="42"/>
      <c r="D248" s="42"/>
      <c r="E248" s="42"/>
      <c r="F248" s="42"/>
      <c r="G248" s="42"/>
      <c r="H248" s="33"/>
      <c r="I248" s="33"/>
      <c r="J248" s="33"/>
      <c r="K248" s="33"/>
      <c r="L248" s="33"/>
      <c r="M248" s="73"/>
    </row>
    <row r="249" spans="1:13" customFormat="1" ht="15" x14ac:dyDescent="0.25">
      <c r="A249" s="33"/>
      <c r="B249" s="33"/>
      <c r="C249" s="42"/>
      <c r="D249" s="42"/>
      <c r="E249" s="42"/>
      <c r="F249" s="42"/>
      <c r="G249" s="42"/>
      <c r="H249" s="33"/>
      <c r="I249" s="33"/>
      <c r="J249" s="33"/>
      <c r="K249" s="33"/>
      <c r="L249" s="33"/>
      <c r="M249" s="73"/>
    </row>
    <row r="250" spans="1:13" customFormat="1" ht="15" x14ac:dyDescent="0.25">
      <c r="A250" s="33"/>
      <c r="B250" s="33"/>
      <c r="C250" s="42"/>
      <c r="D250" s="42"/>
      <c r="E250" s="42"/>
      <c r="F250" s="42"/>
      <c r="G250" s="42"/>
      <c r="H250" s="33"/>
      <c r="I250" s="33"/>
      <c r="J250" s="33"/>
      <c r="K250" s="33"/>
      <c r="L250" s="33"/>
      <c r="M250" s="73"/>
    </row>
    <row r="251" spans="1:13" customFormat="1" ht="15" x14ac:dyDescent="0.25">
      <c r="A251" s="33"/>
      <c r="B251" s="33"/>
      <c r="C251" s="42"/>
      <c r="D251" s="42"/>
      <c r="E251" s="42"/>
      <c r="F251" s="42"/>
      <c r="G251" s="42"/>
      <c r="H251" s="33"/>
      <c r="I251" s="33"/>
      <c r="J251" s="33"/>
      <c r="K251" s="33"/>
      <c r="L251" s="33"/>
      <c r="M251" s="73"/>
    </row>
    <row r="252" spans="1:13" customFormat="1" ht="15" x14ac:dyDescent="0.25">
      <c r="A252" s="33"/>
      <c r="B252" s="33"/>
      <c r="C252" s="42"/>
      <c r="D252" s="42"/>
      <c r="E252" s="42"/>
      <c r="F252" s="42"/>
      <c r="G252" s="42"/>
      <c r="H252" s="33"/>
      <c r="I252" s="33"/>
      <c r="J252" s="33"/>
      <c r="K252" s="33"/>
      <c r="L252" s="33"/>
      <c r="M252" s="73"/>
    </row>
    <row r="253" spans="1:13" customFormat="1" ht="15" x14ac:dyDescent="0.25">
      <c r="A253" s="33"/>
      <c r="B253" s="33"/>
      <c r="C253" s="42"/>
      <c r="D253" s="42"/>
      <c r="E253" s="42"/>
      <c r="F253" s="42"/>
      <c r="G253" s="42"/>
      <c r="H253" s="33"/>
      <c r="I253" s="33"/>
      <c r="J253" s="33"/>
      <c r="K253" s="33"/>
      <c r="L253" s="33"/>
      <c r="M253" s="73"/>
    </row>
    <row r="254" spans="1:13" customFormat="1" ht="15" x14ac:dyDescent="0.25">
      <c r="A254" s="33"/>
      <c r="B254" s="33"/>
      <c r="C254" s="42"/>
      <c r="D254" s="42"/>
      <c r="E254" s="42"/>
      <c r="F254" s="42"/>
      <c r="G254" s="42"/>
      <c r="H254" s="33"/>
      <c r="I254" s="33"/>
      <c r="J254" s="33"/>
      <c r="K254" s="33"/>
      <c r="L254" s="33"/>
      <c r="M254" s="73"/>
    </row>
    <row r="255" spans="1:13" customFormat="1" ht="15" x14ac:dyDescent="0.25">
      <c r="A255" s="33"/>
      <c r="B255" s="33"/>
      <c r="C255" s="42"/>
      <c r="D255" s="42"/>
      <c r="E255" s="42"/>
      <c r="F255" s="42"/>
      <c r="G255" s="42"/>
      <c r="H255" s="33"/>
      <c r="I255" s="33"/>
      <c r="J255" s="33"/>
      <c r="K255" s="33"/>
      <c r="L255" s="33"/>
      <c r="M255" s="73"/>
    </row>
    <row r="256" spans="1:13" customFormat="1" ht="15" x14ac:dyDescent="0.25">
      <c r="A256" s="33"/>
      <c r="B256" s="33"/>
      <c r="C256" s="42"/>
      <c r="D256" s="42"/>
      <c r="E256" s="42"/>
      <c r="F256" s="42"/>
      <c r="G256" s="42"/>
      <c r="H256" s="33"/>
      <c r="I256" s="33"/>
      <c r="J256" s="33"/>
      <c r="K256" s="33"/>
      <c r="L256" s="33"/>
      <c r="M256" s="73"/>
    </row>
    <row r="257" spans="1:13" customFormat="1" ht="15" x14ac:dyDescent="0.25">
      <c r="A257" s="33"/>
      <c r="B257" s="33"/>
      <c r="C257" s="42"/>
      <c r="D257" s="42"/>
      <c r="E257" s="42"/>
      <c r="F257" s="42"/>
      <c r="G257" s="42"/>
      <c r="H257" s="33"/>
      <c r="I257" s="33"/>
      <c r="J257" s="33"/>
      <c r="K257" s="33"/>
      <c r="L257" s="33"/>
      <c r="M257" s="73"/>
    </row>
    <row r="258" spans="1:13" customFormat="1" ht="15" x14ac:dyDescent="0.25">
      <c r="A258" s="33"/>
      <c r="B258" s="33"/>
      <c r="C258" s="42"/>
      <c r="D258" s="42"/>
      <c r="E258" s="42"/>
      <c r="F258" s="42"/>
      <c r="G258" s="42"/>
      <c r="H258" s="33"/>
      <c r="I258" s="33"/>
      <c r="J258" s="33"/>
      <c r="K258" s="33"/>
      <c r="L258" s="33"/>
      <c r="M258" s="73"/>
    </row>
    <row r="259" spans="1:13" customFormat="1" ht="15" x14ac:dyDescent="0.25">
      <c r="A259" s="33"/>
      <c r="B259" s="33"/>
      <c r="C259" s="42"/>
      <c r="D259" s="42"/>
      <c r="E259" s="42"/>
      <c r="F259" s="42"/>
      <c r="G259" s="42"/>
      <c r="H259" s="33"/>
      <c r="I259" s="33"/>
      <c r="J259" s="33"/>
      <c r="K259" s="33"/>
      <c r="L259" s="33"/>
      <c r="M259" s="73"/>
    </row>
    <row r="260" spans="1:13" customFormat="1" ht="15" x14ac:dyDescent="0.25">
      <c r="A260" s="33"/>
      <c r="B260" s="33"/>
      <c r="C260" s="42"/>
      <c r="D260" s="42"/>
      <c r="E260" s="42"/>
      <c r="F260" s="42"/>
      <c r="G260" s="42"/>
      <c r="H260" s="33"/>
      <c r="I260" s="33"/>
      <c r="J260" s="33"/>
      <c r="K260" s="33"/>
      <c r="L260" s="33"/>
      <c r="M260" s="73"/>
    </row>
    <row r="261" spans="1:13" customFormat="1" ht="15" x14ac:dyDescent="0.25">
      <c r="A261" s="33"/>
      <c r="B261" s="33"/>
      <c r="C261" s="42"/>
      <c r="D261" s="42"/>
      <c r="E261" s="42"/>
      <c r="F261" s="42"/>
      <c r="G261" s="42"/>
      <c r="H261" s="33"/>
      <c r="I261" s="33"/>
      <c r="J261" s="33"/>
      <c r="K261" s="33"/>
      <c r="L261" s="33"/>
      <c r="M261" s="73"/>
    </row>
    <row r="262" spans="1:13" customFormat="1" ht="15" x14ac:dyDescent="0.25">
      <c r="A262" s="33"/>
      <c r="B262" s="33"/>
      <c r="C262" s="42"/>
      <c r="D262" s="42"/>
      <c r="E262" s="42"/>
      <c r="F262" s="42"/>
      <c r="G262" s="42"/>
      <c r="H262" s="33"/>
      <c r="I262" s="33"/>
      <c r="J262" s="33"/>
      <c r="K262" s="33"/>
      <c r="L262" s="33"/>
      <c r="M262" s="73"/>
    </row>
    <row r="263" spans="1:13" customFormat="1" ht="15" x14ac:dyDescent="0.25">
      <c r="A263" s="33"/>
      <c r="B263" s="33"/>
      <c r="C263" s="42"/>
      <c r="D263" s="42"/>
      <c r="E263" s="42"/>
      <c r="F263" s="42"/>
      <c r="G263" s="42"/>
      <c r="H263" s="33"/>
      <c r="I263" s="33"/>
      <c r="J263" s="33"/>
      <c r="K263" s="33"/>
      <c r="L263" s="33"/>
      <c r="M263" s="73"/>
    </row>
    <row r="264" spans="1:13" customFormat="1" ht="15" x14ac:dyDescent="0.25">
      <c r="A264" s="33"/>
      <c r="B264" s="33"/>
      <c r="C264" s="42"/>
      <c r="D264" s="42"/>
      <c r="E264" s="42"/>
      <c r="F264" s="42"/>
      <c r="G264" s="42"/>
      <c r="H264" s="33"/>
      <c r="I264" s="33"/>
      <c r="J264" s="33"/>
      <c r="K264" s="33"/>
      <c r="L264" s="33"/>
      <c r="M264" s="73"/>
    </row>
    <row r="265" spans="1:13" customFormat="1" ht="15" x14ac:dyDescent="0.25">
      <c r="A265" s="33"/>
      <c r="B265" s="33"/>
      <c r="C265" s="42"/>
      <c r="D265" s="42"/>
      <c r="E265" s="42"/>
      <c r="F265" s="42"/>
      <c r="G265" s="42"/>
      <c r="H265" s="33"/>
      <c r="I265" s="33"/>
      <c r="J265" s="33"/>
      <c r="K265" s="33"/>
      <c r="L265" s="33"/>
      <c r="M265" s="73"/>
    </row>
    <row r="266" spans="1:13" customFormat="1" ht="15" x14ac:dyDescent="0.25">
      <c r="A266" s="33"/>
      <c r="B266" s="33"/>
      <c r="C266" s="42"/>
      <c r="D266" s="42"/>
      <c r="E266" s="42"/>
      <c r="F266" s="42"/>
      <c r="G266" s="42"/>
      <c r="H266" s="33"/>
      <c r="I266" s="33"/>
      <c r="J266" s="33"/>
      <c r="K266" s="33"/>
      <c r="L266" s="33"/>
      <c r="M266" s="73"/>
    </row>
    <row r="267" spans="1:13" customFormat="1" ht="15" x14ac:dyDescent="0.25">
      <c r="A267" s="33"/>
      <c r="B267" s="33"/>
      <c r="C267" s="42"/>
      <c r="D267" s="42"/>
      <c r="E267" s="42"/>
      <c r="F267" s="42"/>
      <c r="G267" s="42"/>
      <c r="H267" s="33"/>
      <c r="I267" s="33"/>
      <c r="J267" s="33"/>
      <c r="K267" s="33"/>
      <c r="L267" s="33"/>
      <c r="M267" s="73"/>
    </row>
    <row r="268" spans="1:13" customFormat="1" ht="15" x14ac:dyDescent="0.25">
      <c r="A268" s="33"/>
      <c r="B268" s="33"/>
      <c r="C268" s="42"/>
      <c r="D268" s="42"/>
      <c r="E268" s="42"/>
      <c r="F268" s="42"/>
      <c r="G268" s="42"/>
      <c r="H268" s="33"/>
      <c r="I268" s="33"/>
      <c r="J268" s="33"/>
      <c r="K268" s="33"/>
      <c r="L268" s="33"/>
      <c r="M268" s="73"/>
    </row>
    <row r="269" spans="1:13" customFormat="1" ht="15" x14ac:dyDescent="0.25">
      <c r="A269" s="33"/>
      <c r="B269" s="33"/>
      <c r="C269" s="42"/>
      <c r="D269" s="42"/>
      <c r="E269" s="42"/>
      <c r="F269" s="42"/>
      <c r="G269" s="42"/>
      <c r="H269" s="33"/>
      <c r="I269" s="33"/>
      <c r="J269" s="33"/>
      <c r="K269" s="33"/>
      <c r="L269" s="33"/>
      <c r="M269" s="73"/>
    </row>
    <row r="270" spans="1:13" customFormat="1" ht="15" x14ac:dyDescent="0.25">
      <c r="A270" s="33"/>
      <c r="B270" s="33"/>
      <c r="C270" s="42"/>
      <c r="D270" s="42"/>
      <c r="E270" s="42"/>
      <c r="F270" s="42"/>
      <c r="G270" s="42"/>
      <c r="H270" s="33"/>
      <c r="I270" s="33"/>
      <c r="J270" s="33"/>
      <c r="K270" s="33"/>
      <c r="L270" s="33"/>
      <c r="M270" s="73"/>
    </row>
    <row r="271" spans="1:13" customFormat="1" ht="15" x14ac:dyDescent="0.25">
      <c r="A271" s="33"/>
      <c r="B271" s="33"/>
      <c r="C271" s="42"/>
      <c r="D271" s="42"/>
      <c r="E271" s="42"/>
      <c r="F271" s="42"/>
      <c r="G271" s="42"/>
      <c r="H271" s="33"/>
      <c r="I271" s="33"/>
      <c r="J271" s="33"/>
      <c r="K271" s="33"/>
      <c r="L271" s="33"/>
      <c r="M271" s="73"/>
    </row>
    <row r="272" spans="1:13" customFormat="1" ht="15" x14ac:dyDescent="0.25">
      <c r="A272" s="33"/>
      <c r="B272" s="33"/>
      <c r="C272" s="42"/>
      <c r="D272" s="42"/>
      <c r="E272" s="42"/>
      <c r="F272" s="42"/>
      <c r="G272" s="42"/>
      <c r="H272" s="33"/>
      <c r="I272" s="33"/>
      <c r="J272" s="33"/>
      <c r="K272" s="33"/>
      <c r="L272" s="33"/>
      <c r="M272" s="73"/>
    </row>
    <row r="273" spans="1:13" customFormat="1" ht="15" x14ac:dyDescent="0.25">
      <c r="A273" s="33"/>
      <c r="B273" s="33"/>
      <c r="C273" s="42"/>
      <c r="D273" s="42"/>
      <c r="E273" s="42"/>
      <c r="F273" s="42"/>
      <c r="G273" s="42"/>
      <c r="H273" s="33"/>
      <c r="I273" s="33"/>
      <c r="J273" s="33"/>
      <c r="K273" s="33"/>
      <c r="L273" s="33"/>
      <c r="M273" s="73"/>
    </row>
    <row r="274" spans="1:13" customFormat="1" ht="15" x14ac:dyDescent="0.25">
      <c r="A274" s="33"/>
      <c r="B274" s="33"/>
      <c r="C274" s="42"/>
      <c r="D274" s="42"/>
      <c r="E274" s="42"/>
      <c r="F274" s="42"/>
      <c r="G274" s="42"/>
      <c r="H274" s="33"/>
      <c r="I274" s="33"/>
      <c r="J274" s="33"/>
      <c r="K274" s="33"/>
      <c r="L274" s="33"/>
      <c r="M274" s="73"/>
    </row>
    <row r="275" spans="1:13" customFormat="1" ht="15" x14ac:dyDescent="0.25">
      <c r="A275" s="33"/>
      <c r="B275" s="33"/>
      <c r="C275" s="42"/>
      <c r="D275" s="42"/>
      <c r="E275" s="42"/>
      <c r="F275" s="42"/>
      <c r="G275" s="42"/>
      <c r="H275" s="33"/>
      <c r="I275" s="33"/>
      <c r="J275" s="33"/>
      <c r="K275" s="33"/>
      <c r="L275" s="33"/>
      <c r="M275" s="73"/>
    </row>
    <row r="276" spans="1:13" customFormat="1" ht="15" x14ac:dyDescent="0.25">
      <c r="A276" s="33"/>
      <c r="B276" s="33"/>
      <c r="C276" s="42"/>
      <c r="D276" s="42"/>
      <c r="E276" s="42"/>
      <c r="F276" s="42"/>
      <c r="G276" s="42"/>
      <c r="H276" s="33"/>
      <c r="I276" s="33"/>
      <c r="J276" s="33"/>
      <c r="K276" s="33"/>
      <c r="L276" s="33"/>
      <c r="M276" s="73"/>
    </row>
    <row r="277" spans="1:13" customFormat="1" ht="15" x14ac:dyDescent="0.25">
      <c r="A277" s="33"/>
      <c r="B277" s="33"/>
      <c r="C277" s="42"/>
      <c r="D277" s="42"/>
      <c r="E277" s="42"/>
      <c r="F277" s="42"/>
      <c r="G277" s="42"/>
      <c r="H277" s="33"/>
      <c r="I277" s="33"/>
      <c r="J277" s="33"/>
      <c r="K277" s="33"/>
      <c r="L277" s="33"/>
      <c r="M277" s="73"/>
    </row>
    <row r="278" spans="1:13" customFormat="1" ht="15" x14ac:dyDescent="0.25">
      <c r="A278" s="33"/>
      <c r="B278" s="33"/>
      <c r="C278" s="42"/>
      <c r="D278" s="42"/>
      <c r="E278" s="42"/>
      <c r="F278" s="42"/>
      <c r="G278" s="42"/>
      <c r="H278" s="33"/>
      <c r="I278" s="33"/>
      <c r="J278" s="33"/>
      <c r="K278" s="33"/>
      <c r="L278" s="33"/>
      <c r="M278" s="73"/>
    </row>
    <row r="279" spans="1:13" customFormat="1" ht="15" x14ac:dyDescent="0.25">
      <c r="A279" s="33"/>
      <c r="B279" s="33"/>
      <c r="C279" s="42"/>
      <c r="D279" s="42"/>
      <c r="E279" s="42"/>
      <c r="F279" s="42"/>
      <c r="G279" s="42"/>
      <c r="H279" s="33"/>
      <c r="I279" s="33"/>
      <c r="J279" s="33"/>
      <c r="K279" s="33"/>
      <c r="L279" s="33"/>
      <c r="M279" s="73"/>
    </row>
    <row r="280" spans="1:13" customFormat="1" ht="15" x14ac:dyDescent="0.25">
      <c r="A280" s="33"/>
      <c r="B280" s="33"/>
      <c r="C280" s="42"/>
      <c r="D280" s="42"/>
      <c r="E280" s="42"/>
      <c r="F280" s="42"/>
      <c r="G280" s="42"/>
      <c r="H280" s="33"/>
      <c r="I280" s="33"/>
      <c r="J280" s="33"/>
      <c r="K280" s="33"/>
      <c r="L280" s="33"/>
      <c r="M280" s="73"/>
    </row>
    <row r="281" spans="1:13" customFormat="1" ht="15" x14ac:dyDescent="0.25">
      <c r="A281" s="33"/>
      <c r="B281" s="33"/>
      <c r="C281" s="42"/>
      <c r="D281" s="42"/>
      <c r="E281" s="42"/>
      <c r="F281" s="42"/>
      <c r="G281" s="42"/>
      <c r="H281" s="33"/>
      <c r="I281" s="33"/>
      <c r="J281" s="33"/>
      <c r="K281" s="33"/>
      <c r="L281" s="33"/>
      <c r="M281" s="73"/>
    </row>
    <row r="282" spans="1:13" customFormat="1" ht="15" x14ac:dyDescent="0.25">
      <c r="A282" s="33"/>
      <c r="B282" s="33"/>
      <c r="C282" s="42"/>
      <c r="D282" s="42"/>
      <c r="E282" s="42"/>
      <c r="F282" s="42"/>
      <c r="G282" s="42"/>
      <c r="H282" s="33"/>
      <c r="I282" s="33"/>
      <c r="J282" s="33"/>
      <c r="K282" s="33"/>
      <c r="L282" s="33"/>
      <c r="M282" s="73"/>
    </row>
    <row r="283" spans="1:13" customFormat="1" ht="15" x14ac:dyDescent="0.25">
      <c r="A283" s="33"/>
      <c r="B283" s="33"/>
      <c r="C283" s="42"/>
      <c r="D283" s="42"/>
      <c r="E283" s="42"/>
      <c r="F283" s="42"/>
      <c r="G283" s="42"/>
      <c r="H283" s="33"/>
      <c r="I283" s="33"/>
      <c r="J283" s="33"/>
      <c r="K283" s="33"/>
      <c r="L283" s="33"/>
      <c r="M283" s="73"/>
    </row>
    <row r="284" spans="1:13" customFormat="1" ht="15" x14ac:dyDescent="0.25">
      <c r="A284" s="33"/>
      <c r="B284" s="33"/>
      <c r="C284" s="42"/>
      <c r="D284" s="42"/>
      <c r="E284" s="42"/>
      <c r="F284" s="42"/>
      <c r="G284" s="42"/>
      <c r="H284" s="33"/>
      <c r="I284" s="33"/>
      <c r="J284" s="33"/>
      <c r="K284" s="33"/>
      <c r="L284" s="33"/>
      <c r="M284" s="73"/>
    </row>
    <row r="285" spans="1:13" customFormat="1" ht="15" x14ac:dyDescent="0.25">
      <c r="A285" s="33"/>
      <c r="B285" s="33"/>
      <c r="C285" s="42"/>
      <c r="D285" s="42"/>
      <c r="E285" s="42"/>
      <c r="F285" s="42"/>
      <c r="G285" s="42"/>
      <c r="H285" s="33"/>
      <c r="I285" s="33"/>
      <c r="J285" s="33"/>
      <c r="K285" s="33"/>
      <c r="L285" s="33"/>
      <c r="M285" s="73"/>
    </row>
    <row r="286" spans="1:13" customFormat="1" ht="15" x14ac:dyDescent="0.25">
      <c r="A286" s="33"/>
      <c r="B286" s="33"/>
      <c r="C286" s="42"/>
      <c r="D286" s="42"/>
      <c r="E286" s="42"/>
      <c r="F286" s="42"/>
      <c r="G286" s="42"/>
      <c r="H286" s="33"/>
      <c r="I286" s="33"/>
      <c r="J286" s="33"/>
      <c r="K286" s="33"/>
      <c r="L286" s="33"/>
      <c r="M286" s="73"/>
    </row>
    <row r="287" spans="1:13" customFormat="1" ht="15" x14ac:dyDescent="0.25">
      <c r="A287" s="33"/>
      <c r="B287" s="33"/>
      <c r="C287" s="42"/>
      <c r="D287" s="42"/>
      <c r="E287" s="42"/>
      <c r="F287" s="42"/>
      <c r="G287" s="42"/>
      <c r="H287" s="33"/>
      <c r="I287" s="33"/>
      <c r="J287" s="33"/>
      <c r="K287" s="33"/>
      <c r="L287" s="33"/>
      <c r="M287" s="73"/>
    </row>
    <row r="288" spans="1:13" customFormat="1" ht="15" x14ac:dyDescent="0.25">
      <c r="A288" s="33"/>
      <c r="B288" s="33"/>
      <c r="C288" s="42"/>
      <c r="D288" s="42"/>
      <c r="E288" s="42"/>
      <c r="F288" s="42"/>
      <c r="G288" s="42"/>
      <c r="H288" s="33"/>
      <c r="I288" s="33"/>
      <c r="J288" s="33"/>
      <c r="K288" s="33"/>
      <c r="L288" s="33"/>
      <c r="M288" s="73"/>
    </row>
    <row r="289" spans="1:13" customFormat="1" ht="15" x14ac:dyDescent="0.25">
      <c r="A289" s="33"/>
      <c r="B289" s="33"/>
      <c r="C289" s="42"/>
      <c r="D289" s="42"/>
      <c r="E289" s="42"/>
      <c r="F289" s="42"/>
      <c r="G289" s="42"/>
      <c r="H289" s="33"/>
      <c r="I289" s="33"/>
      <c r="J289" s="33"/>
      <c r="K289" s="33"/>
      <c r="L289" s="33"/>
      <c r="M289" s="73"/>
    </row>
    <row r="290" spans="1:13" customFormat="1" ht="15" x14ac:dyDescent="0.25">
      <c r="A290" s="33"/>
      <c r="B290" s="33"/>
      <c r="C290" s="42"/>
      <c r="D290" s="42"/>
      <c r="E290" s="42"/>
      <c r="F290" s="42"/>
      <c r="G290" s="42"/>
      <c r="H290" s="33"/>
      <c r="I290" s="33"/>
      <c r="J290" s="33"/>
      <c r="K290" s="33"/>
      <c r="L290" s="33"/>
      <c r="M290" s="73"/>
    </row>
    <row r="291" spans="1:13" customFormat="1" ht="15" x14ac:dyDescent="0.25">
      <c r="A291" s="33"/>
      <c r="B291" s="33"/>
      <c r="C291" s="42"/>
      <c r="D291" s="42"/>
      <c r="E291" s="42"/>
      <c r="F291" s="42"/>
      <c r="G291" s="42"/>
      <c r="H291" s="33"/>
      <c r="I291" s="33"/>
      <c r="J291" s="33"/>
      <c r="K291" s="33"/>
      <c r="L291" s="33"/>
      <c r="M291" s="73"/>
    </row>
    <row r="292" spans="1:13" customFormat="1" ht="15" x14ac:dyDescent="0.25">
      <c r="A292" s="33"/>
      <c r="B292" s="33"/>
      <c r="C292" s="42"/>
      <c r="D292" s="42"/>
      <c r="E292" s="42"/>
      <c r="F292" s="42"/>
      <c r="G292" s="42"/>
      <c r="H292" s="33"/>
      <c r="I292" s="33"/>
      <c r="J292" s="33"/>
      <c r="K292" s="33"/>
      <c r="L292" s="33"/>
      <c r="M292" s="73"/>
    </row>
    <row r="293" spans="1:13" customFormat="1" ht="15" x14ac:dyDescent="0.25">
      <c r="A293" s="33"/>
      <c r="B293" s="33"/>
      <c r="C293" s="42"/>
      <c r="D293" s="42"/>
      <c r="E293" s="42"/>
      <c r="F293" s="42"/>
      <c r="G293" s="42"/>
      <c r="H293" s="33"/>
      <c r="I293" s="33"/>
      <c r="J293" s="33"/>
      <c r="K293" s="33"/>
      <c r="L293" s="33"/>
      <c r="M293" s="73"/>
    </row>
    <row r="294" spans="1:13" customFormat="1" ht="15" x14ac:dyDescent="0.25">
      <c r="A294" s="33"/>
      <c r="B294" s="33"/>
      <c r="C294" s="42"/>
      <c r="D294" s="42"/>
      <c r="E294" s="42"/>
      <c r="F294" s="42"/>
      <c r="G294" s="42"/>
      <c r="H294" s="33"/>
      <c r="I294" s="33"/>
      <c r="J294" s="33"/>
      <c r="K294" s="33"/>
      <c r="L294" s="33"/>
      <c r="M294" s="73"/>
    </row>
    <row r="295" spans="1:13" customFormat="1" ht="15" x14ac:dyDescent="0.25">
      <c r="A295" s="33"/>
      <c r="B295" s="33"/>
      <c r="C295" s="42"/>
      <c r="D295" s="42"/>
      <c r="E295" s="42"/>
      <c r="F295" s="42"/>
      <c r="G295" s="42"/>
      <c r="H295" s="33"/>
      <c r="I295" s="33"/>
      <c r="J295" s="33"/>
      <c r="K295" s="33"/>
      <c r="L295" s="33"/>
      <c r="M295" s="73"/>
    </row>
    <row r="296" spans="1:13" customFormat="1" ht="15" x14ac:dyDescent="0.25">
      <c r="A296" s="33"/>
      <c r="B296" s="33"/>
      <c r="C296" s="42"/>
      <c r="D296" s="42"/>
      <c r="E296" s="42"/>
      <c r="F296" s="42"/>
      <c r="G296" s="42"/>
      <c r="H296" s="33"/>
      <c r="I296" s="33"/>
      <c r="J296" s="33"/>
      <c r="K296" s="33"/>
      <c r="L296" s="33"/>
      <c r="M296" s="73"/>
    </row>
    <row r="297" spans="1:13" customFormat="1" ht="15" x14ac:dyDescent="0.25">
      <c r="A297" s="33"/>
      <c r="B297" s="33"/>
      <c r="C297" s="42"/>
      <c r="D297" s="42"/>
      <c r="E297" s="42"/>
      <c r="F297" s="42"/>
      <c r="G297" s="42"/>
      <c r="H297" s="33"/>
      <c r="I297" s="33"/>
      <c r="J297" s="33"/>
      <c r="K297" s="33"/>
      <c r="L297" s="33"/>
      <c r="M297" s="73"/>
    </row>
    <row r="298" spans="1:13" customFormat="1" ht="15" x14ac:dyDescent="0.25">
      <c r="A298" s="33"/>
      <c r="B298" s="33"/>
      <c r="C298" s="42"/>
      <c r="D298" s="42"/>
      <c r="E298" s="42"/>
      <c r="F298" s="42"/>
      <c r="G298" s="42"/>
      <c r="H298" s="33"/>
      <c r="I298" s="33"/>
      <c r="J298" s="33"/>
      <c r="K298" s="33"/>
      <c r="L298" s="33"/>
      <c r="M298" s="73"/>
    </row>
    <row r="299" spans="1:13" customFormat="1" ht="15" x14ac:dyDescent="0.25">
      <c r="A299" s="33"/>
      <c r="B299" s="33"/>
      <c r="C299" s="42"/>
      <c r="D299" s="42"/>
      <c r="E299" s="42"/>
      <c r="F299" s="42"/>
      <c r="G299" s="42"/>
      <c r="H299" s="33"/>
      <c r="I299" s="33"/>
      <c r="J299" s="33"/>
      <c r="K299" s="33"/>
      <c r="L299" s="33"/>
      <c r="M299" s="73"/>
    </row>
    <row r="300" spans="1:13" customFormat="1" ht="15" x14ac:dyDescent="0.25">
      <c r="A300" s="33"/>
      <c r="B300" s="33"/>
      <c r="C300" s="42"/>
      <c r="D300" s="42"/>
      <c r="E300" s="42"/>
      <c r="F300" s="42"/>
      <c r="G300" s="42"/>
      <c r="H300" s="33"/>
      <c r="I300" s="33"/>
      <c r="J300" s="33"/>
      <c r="K300" s="33"/>
      <c r="L300" s="33"/>
      <c r="M300" s="73"/>
    </row>
    <row r="301" spans="1:13" customFormat="1" ht="15" x14ac:dyDescent="0.25">
      <c r="A301" s="33"/>
      <c r="B301" s="33"/>
      <c r="C301" s="42"/>
      <c r="D301" s="42"/>
      <c r="E301" s="42"/>
      <c r="F301" s="42"/>
      <c r="G301" s="42"/>
      <c r="H301" s="33"/>
      <c r="I301" s="33"/>
      <c r="J301" s="33"/>
      <c r="K301" s="33"/>
      <c r="L301" s="33"/>
      <c r="M301" s="73"/>
    </row>
    <row r="302" spans="1:13" customFormat="1" ht="15" x14ac:dyDescent="0.25">
      <c r="A302" s="33"/>
      <c r="B302" s="33"/>
      <c r="C302" s="42"/>
      <c r="D302" s="42"/>
      <c r="E302" s="42"/>
      <c r="F302" s="42"/>
      <c r="G302" s="42"/>
      <c r="H302" s="33"/>
      <c r="I302" s="33"/>
      <c r="J302" s="33"/>
      <c r="K302" s="33"/>
      <c r="L302" s="33"/>
      <c r="M302" s="73"/>
    </row>
    <row r="303" spans="1:13" customFormat="1" ht="15" x14ac:dyDescent="0.25">
      <c r="A303" s="33"/>
      <c r="B303" s="33"/>
      <c r="C303" s="42"/>
      <c r="D303" s="42"/>
      <c r="E303" s="42"/>
      <c r="F303" s="42"/>
      <c r="G303" s="42"/>
      <c r="H303" s="33"/>
      <c r="I303" s="33"/>
      <c r="J303" s="33"/>
      <c r="K303" s="33"/>
      <c r="L303" s="33"/>
      <c r="M303" s="73"/>
    </row>
    <row r="304" spans="1:13" customFormat="1" ht="15" x14ac:dyDescent="0.25">
      <c r="A304" s="33"/>
      <c r="B304" s="33"/>
      <c r="C304" s="42"/>
      <c r="D304" s="42"/>
      <c r="E304" s="42"/>
      <c r="F304" s="42"/>
      <c r="G304" s="42"/>
      <c r="H304" s="33"/>
      <c r="I304" s="33"/>
      <c r="J304" s="33"/>
      <c r="K304" s="33"/>
      <c r="L304" s="33"/>
      <c r="M304" s="73"/>
    </row>
    <row r="305" spans="1:13" customFormat="1" ht="15" x14ac:dyDescent="0.25">
      <c r="A305" s="33"/>
      <c r="B305" s="33"/>
      <c r="C305" s="42"/>
      <c r="D305" s="42"/>
      <c r="E305" s="42"/>
      <c r="F305" s="42"/>
      <c r="G305" s="42"/>
      <c r="H305" s="33"/>
      <c r="I305" s="33"/>
      <c r="J305" s="33"/>
      <c r="K305" s="33"/>
      <c r="L305" s="33"/>
      <c r="M305" s="73"/>
    </row>
    <row r="306" spans="1:13" customFormat="1" ht="15" x14ac:dyDescent="0.25">
      <c r="A306" s="33"/>
      <c r="B306" s="33"/>
      <c r="C306" s="42"/>
      <c r="D306" s="42"/>
      <c r="E306" s="42"/>
      <c r="F306" s="42"/>
      <c r="G306" s="42"/>
      <c r="H306" s="33"/>
      <c r="I306" s="33"/>
      <c r="J306" s="33"/>
      <c r="K306" s="33"/>
      <c r="L306" s="33"/>
      <c r="M306" s="73"/>
    </row>
    <row r="307" spans="1:13" customFormat="1" ht="15" x14ac:dyDescent="0.25">
      <c r="A307" s="33"/>
      <c r="B307" s="33"/>
      <c r="C307" s="42"/>
      <c r="D307" s="42"/>
      <c r="E307" s="42"/>
      <c r="F307" s="42"/>
      <c r="G307" s="42"/>
      <c r="H307" s="33"/>
      <c r="I307" s="33"/>
      <c r="J307" s="33"/>
      <c r="K307" s="33"/>
      <c r="L307" s="33"/>
      <c r="M307" s="73"/>
    </row>
    <row r="308" spans="1:13" customFormat="1" ht="15" x14ac:dyDescent="0.25">
      <c r="A308" s="33"/>
      <c r="B308" s="33"/>
      <c r="C308" s="42"/>
      <c r="D308" s="42"/>
      <c r="E308" s="42"/>
      <c r="F308" s="42"/>
      <c r="G308" s="42"/>
      <c r="H308" s="33"/>
      <c r="I308" s="33"/>
      <c r="J308" s="33"/>
      <c r="K308" s="33"/>
      <c r="L308" s="33"/>
      <c r="M308" s="73"/>
    </row>
    <row r="309" spans="1:13" customFormat="1" ht="15" x14ac:dyDescent="0.25">
      <c r="A309" s="33"/>
      <c r="B309" s="33"/>
      <c r="C309" s="42"/>
      <c r="D309" s="42"/>
      <c r="E309" s="42"/>
      <c r="F309" s="42"/>
      <c r="G309" s="42"/>
      <c r="H309" s="33"/>
      <c r="I309" s="33"/>
      <c r="J309" s="33"/>
      <c r="K309" s="33"/>
      <c r="L309" s="33"/>
      <c r="M309" s="73"/>
    </row>
    <row r="310" spans="1:13" customFormat="1" ht="15" x14ac:dyDescent="0.25">
      <c r="A310" s="33"/>
      <c r="B310" s="33"/>
      <c r="C310" s="42"/>
      <c r="D310" s="42"/>
      <c r="E310" s="42"/>
      <c r="F310" s="42"/>
      <c r="G310" s="42"/>
      <c r="H310" s="33"/>
      <c r="I310" s="33"/>
      <c r="J310" s="33"/>
      <c r="K310" s="33"/>
      <c r="L310" s="33"/>
      <c r="M310" s="73"/>
    </row>
    <row r="311" spans="1:13" customFormat="1" ht="15" x14ac:dyDescent="0.25">
      <c r="A311" s="33"/>
      <c r="B311" s="33"/>
      <c r="C311" s="42"/>
      <c r="D311" s="42"/>
      <c r="E311" s="42"/>
      <c r="F311" s="42"/>
      <c r="G311" s="42"/>
      <c r="H311" s="33"/>
      <c r="I311" s="33"/>
      <c r="J311" s="33"/>
      <c r="K311" s="33"/>
      <c r="L311" s="33"/>
      <c r="M311" s="73"/>
    </row>
    <row r="312" spans="1:13" customFormat="1" ht="15" x14ac:dyDescent="0.25">
      <c r="A312" s="33"/>
      <c r="B312" s="33"/>
      <c r="C312" s="42"/>
      <c r="D312" s="42"/>
      <c r="E312" s="42"/>
      <c r="F312" s="42"/>
      <c r="G312" s="42"/>
      <c r="H312" s="33"/>
      <c r="I312" s="33"/>
      <c r="J312" s="33"/>
      <c r="K312" s="33"/>
      <c r="L312" s="33"/>
      <c r="M312" s="73"/>
    </row>
    <row r="313" spans="1:13" customFormat="1" ht="15" x14ac:dyDescent="0.25">
      <c r="A313" s="33"/>
      <c r="B313" s="33"/>
      <c r="C313" s="42"/>
      <c r="D313" s="42"/>
      <c r="E313" s="42"/>
      <c r="F313" s="42"/>
      <c r="G313" s="42"/>
      <c r="H313" s="33"/>
      <c r="I313" s="33"/>
      <c r="J313" s="33"/>
      <c r="K313" s="33"/>
      <c r="L313" s="33"/>
      <c r="M313" s="73"/>
    </row>
    <row r="314" spans="1:13" customFormat="1" ht="15" x14ac:dyDescent="0.25">
      <c r="A314" s="33"/>
      <c r="B314" s="33"/>
      <c r="C314" s="42"/>
      <c r="D314" s="42"/>
      <c r="E314" s="42"/>
      <c r="F314" s="42"/>
      <c r="G314" s="42"/>
      <c r="H314" s="33"/>
      <c r="I314" s="33"/>
      <c r="J314" s="33"/>
      <c r="K314" s="33"/>
      <c r="L314" s="33"/>
      <c r="M314" s="73"/>
    </row>
    <row r="315" spans="1:13" customFormat="1" ht="15" x14ac:dyDescent="0.25">
      <c r="A315" s="33"/>
      <c r="B315" s="33"/>
      <c r="C315" s="42"/>
      <c r="D315" s="42"/>
      <c r="E315" s="42"/>
      <c r="F315" s="42"/>
      <c r="G315" s="42"/>
      <c r="H315" s="33"/>
      <c r="I315" s="33"/>
      <c r="J315" s="33"/>
      <c r="K315" s="33"/>
      <c r="L315" s="33"/>
      <c r="M315" s="73"/>
    </row>
    <row r="316" spans="1:13" customFormat="1" ht="15" x14ac:dyDescent="0.25">
      <c r="A316" s="33"/>
      <c r="B316" s="33"/>
      <c r="C316" s="42"/>
      <c r="D316" s="42"/>
      <c r="E316" s="42"/>
      <c r="F316" s="42"/>
      <c r="G316" s="42"/>
      <c r="H316" s="33"/>
      <c r="I316" s="33"/>
      <c r="J316" s="33"/>
      <c r="K316" s="33"/>
      <c r="L316" s="33"/>
      <c r="M316" s="73"/>
    </row>
    <row r="317" spans="1:13" customFormat="1" ht="15" x14ac:dyDescent="0.25">
      <c r="A317" s="33"/>
      <c r="B317" s="33"/>
      <c r="C317" s="42"/>
      <c r="D317" s="42"/>
      <c r="E317" s="42"/>
      <c r="F317" s="42"/>
      <c r="G317" s="42"/>
      <c r="H317" s="33"/>
      <c r="I317" s="33"/>
      <c r="J317" s="33"/>
      <c r="K317" s="33"/>
      <c r="L317" s="33"/>
      <c r="M317" s="73"/>
    </row>
    <row r="318" spans="1:13" customFormat="1" ht="15" x14ac:dyDescent="0.25">
      <c r="A318" s="33"/>
      <c r="B318" s="33"/>
      <c r="C318" s="42"/>
      <c r="D318" s="42"/>
      <c r="E318" s="42"/>
      <c r="F318" s="42"/>
      <c r="G318" s="42"/>
      <c r="H318" s="33"/>
      <c r="I318" s="33"/>
      <c r="J318" s="33"/>
      <c r="K318" s="33"/>
      <c r="L318" s="33"/>
      <c r="M318" s="73"/>
    </row>
    <row r="319" spans="1:13" customFormat="1" ht="15" x14ac:dyDescent="0.25">
      <c r="A319" s="33"/>
      <c r="B319" s="33"/>
      <c r="C319" s="42"/>
      <c r="D319" s="42"/>
      <c r="E319" s="42"/>
      <c r="F319" s="42"/>
      <c r="G319" s="42"/>
      <c r="H319" s="33"/>
      <c r="I319" s="33"/>
      <c r="J319" s="33"/>
      <c r="K319" s="33"/>
      <c r="L319" s="33"/>
      <c r="M319" s="73"/>
    </row>
    <row r="320" spans="1:13" customFormat="1" ht="15" x14ac:dyDescent="0.25">
      <c r="A320" s="33"/>
      <c r="B320" s="33"/>
      <c r="C320" s="42"/>
      <c r="D320" s="42"/>
      <c r="E320" s="42"/>
      <c r="F320" s="42"/>
      <c r="G320" s="42"/>
      <c r="H320" s="33"/>
      <c r="I320" s="33"/>
      <c r="J320" s="33"/>
      <c r="K320" s="33"/>
      <c r="L320" s="33"/>
      <c r="M320" s="73"/>
    </row>
    <row r="321" spans="1:13" customFormat="1" ht="15" x14ac:dyDescent="0.25">
      <c r="A321" s="33"/>
      <c r="B321" s="33"/>
      <c r="C321" s="42"/>
      <c r="D321" s="42"/>
      <c r="E321" s="42"/>
      <c r="F321" s="42"/>
      <c r="G321" s="42"/>
      <c r="H321" s="33"/>
      <c r="I321" s="33"/>
      <c r="J321" s="33"/>
      <c r="K321" s="33"/>
      <c r="L321" s="33"/>
      <c r="M321" s="73"/>
    </row>
    <row r="322" spans="1:13" customFormat="1" ht="15" x14ac:dyDescent="0.25">
      <c r="A322" s="33"/>
      <c r="B322" s="33"/>
      <c r="C322" s="42"/>
      <c r="D322" s="42"/>
      <c r="E322" s="42"/>
      <c r="F322" s="42"/>
      <c r="G322" s="42"/>
      <c r="H322" s="33"/>
      <c r="I322" s="33"/>
      <c r="J322" s="33"/>
      <c r="K322" s="33"/>
      <c r="L322" s="33"/>
      <c r="M322" s="73"/>
    </row>
    <row r="323" spans="1:13" customFormat="1" ht="15" x14ac:dyDescent="0.25">
      <c r="A323" s="33"/>
      <c r="B323" s="33"/>
      <c r="C323" s="42"/>
      <c r="D323" s="42"/>
      <c r="E323" s="42"/>
      <c r="F323" s="42"/>
      <c r="G323" s="42"/>
      <c r="H323" s="33"/>
      <c r="I323" s="33"/>
      <c r="J323" s="33"/>
      <c r="K323" s="33"/>
      <c r="L323" s="33"/>
      <c r="M323" s="73"/>
    </row>
    <row r="324" spans="1:13" customFormat="1" ht="15" x14ac:dyDescent="0.25">
      <c r="A324" s="33"/>
      <c r="B324" s="33"/>
      <c r="C324" s="42"/>
      <c r="D324" s="42"/>
      <c r="E324" s="42"/>
      <c r="F324" s="42"/>
      <c r="G324" s="42"/>
      <c r="H324" s="33"/>
      <c r="I324" s="33"/>
      <c r="J324" s="33"/>
      <c r="K324" s="33"/>
      <c r="L324" s="33"/>
      <c r="M324" s="73"/>
    </row>
    <row r="325" spans="1:13" customFormat="1" ht="15" x14ac:dyDescent="0.25">
      <c r="A325" s="33"/>
      <c r="B325" s="33"/>
      <c r="C325" s="42"/>
      <c r="D325" s="42"/>
      <c r="E325" s="42"/>
      <c r="F325" s="42"/>
      <c r="G325" s="42"/>
      <c r="H325" s="33"/>
      <c r="I325" s="33"/>
      <c r="J325" s="33"/>
      <c r="K325" s="33"/>
      <c r="L325" s="33"/>
      <c r="M325" s="73"/>
    </row>
    <row r="326" spans="1:13" customFormat="1" ht="15" x14ac:dyDescent="0.25">
      <c r="A326" s="33"/>
      <c r="B326" s="33"/>
      <c r="C326" s="42"/>
      <c r="D326" s="42"/>
      <c r="E326" s="42"/>
      <c r="F326" s="42"/>
      <c r="G326" s="42"/>
      <c r="H326" s="33"/>
      <c r="I326" s="33"/>
      <c r="J326" s="33"/>
      <c r="K326" s="33"/>
      <c r="L326" s="33"/>
      <c r="M326" s="73"/>
    </row>
    <row r="327" spans="1:13" customFormat="1" ht="15" x14ac:dyDescent="0.25">
      <c r="A327" s="33"/>
      <c r="B327" s="33"/>
      <c r="C327" s="42"/>
      <c r="D327" s="42"/>
      <c r="E327" s="42"/>
      <c r="F327" s="42"/>
      <c r="G327" s="42"/>
      <c r="H327" s="33"/>
      <c r="I327" s="33"/>
      <c r="J327" s="33"/>
      <c r="K327" s="33"/>
      <c r="L327" s="33"/>
      <c r="M327" s="73"/>
    </row>
    <row r="328" spans="1:13" customFormat="1" ht="15" x14ac:dyDescent="0.25">
      <c r="A328" s="33"/>
      <c r="B328" s="33"/>
      <c r="C328" s="42"/>
      <c r="D328" s="42"/>
      <c r="E328" s="42"/>
      <c r="F328" s="42"/>
      <c r="G328" s="42"/>
      <c r="H328" s="33"/>
      <c r="I328" s="33"/>
      <c r="J328" s="33"/>
      <c r="K328" s="33"/>
      <c r="L328" s="33"/>
      <c r="M328" s="73"/>
    </row>
    <row r="329" spans="1:13" customFormat="1" ht="15" x14ac:dyDescent="0.25">
      <c r="A329" s="33"/>
      <c r="B329" s="33"/>
      <c r="C329" s="42"/>
      <c r="D329" s="42"/>
      <c r="E329" s="42"/>
      <c r="F329" s="42"/>
      <c r="G329" s="42"/>
      <c r="H329" s="33"/>
      <c r="I329" s="33"/>
      <c r="J329" s="33"/>
      <c r="K329" s="33"/>
      <c r="L329" s="33"/>
      <c r="M329" s="73"/>
    </row>
    <row r="330" spans="1:13" customFormat="1" ht="15" x14ac:dyDescent="0.25">
      <c r="A330" s="33"/>
      <c r="B330" s="33"/>
      <c r="C330" s="42"/>
      <c r="D330" s="42"/>
      <c r="E330" s="42"/>
      <c r="F330" s="42"/>
      <c r="G330" s="42"/>
      <c r="H330" s="33"/>
      <c r="I330" s="33"/>
      <c r="J330" s="33"/>
      <c r="K330" s="33"/>
      <c r="L330" s="33"/>
      <c r="M330" s="73"/>
    </row>
    <row r="331" spans="1:13" customFormat="1" ht="15" x14ac:dyDescent="0.25">
      <c r="A331" s="33"/>
      <c r="B331" s="33"/>
      <c r="C331" s="42"/>
      <c r="D331" s="42"/>
      <c r="E331" s="42"/>
      <c r="F331" s="42"/>
      <c r="G331" s="42"/>
      <c r="H331" s="33"/>
      <c r="I331" s="33"/>
      <c r="J331" s="33"/>
      <c r="K331" s="33"/>
      <c r="L331" s="33"/>
      <c r="M331" s="73"/>
    </row>
    <row r="332" spans="1:13" customFormat="1" ht="15" x14ac:dyDescent="0.25">
      <c r="A332" s="33"/>
      <c r="B332" s="33"/>
      <c r="C332" s="42"/>
      <c r="D332" s="42"/>
      <c r="E332" s="42"/>
      <c r="F332" s="42"/>
      <c r="G332" s="42"/>
      <c r="H332" s="33"/>
      <c r="I332" s="33"/>
      <c r="J332" s="33"/>
      <c r="K332" s="33"/>
      <c r="L332" s="33"/>
      <c r="M332" s="73"/>
    </row>
    <row r="333" spans="1:13" customFormat="1" ht="15" x14ac:dyDescent="0.25">
      <c r="A333" s="33"/>
      <c r="B333" s="33"/>
      <c r="C333" s="42"/>
      <c r="D333" s="42"/>
      <c r="E333" s="42"/>
      <c r="F333" s="42"/>
      <c r="G333" s="42"/>
      <c r="H333" s="33"/>
      <c r="I333" s="33"/>
      <c r="J333" s="33"/>
      <c r="K333" s="33"/>
      <c r="L333" s="33"/>
      <c r="M333" s="73"/>
    </row>
    <row r="334" spans="1:13" customFormat="1" ht="15" x14ac:dyDescent="0.25">
      <c r="A334" s="33"/>
      <c r="B334" s="33"/>
      <c r="C334" s="42"/>
      <c r="D334" s="42"/>
      <c r="E334" s="42"/>
      <c r="F334" s="42"/>
      <c r="G334" s="42"/>
      <c r="H334" s="33"/>
      <c r="I334" s="33"/>
      <c r="J334" s="33"/>
      <c r="K334" s="33"/>
      <c r="L334" s="33"/>
      <c r="M334" s="73"/>
    </row>
    <row r="335" spans="1:13" customFormat="1" ht="15" x14ac:dyDescent="0.25">
      <c r="A335" s="33"/>
      <c r="B335" s="33"/>
      <c r="C335" s="42"/>
      <c r="D335" s="42"/>
      <c r="E335" s="42"/>
      <c r="F335" s="42"/>
      <c r="G335" s="42"/>
      <c r="H335" s="33"/>
      <c r="I335" s="33"/>
      <c r="J335" s="33"/>
      <c r="K335" s="33"/>
      <c r="L335" s="33"/>
      <c r="M335" s="73"/>
    </row>
    <row r="336" spans="1:13" customFormat="1" ht="15" x14ac:dyDescent="0.25">
      <c r="A336" s="33"/>
      <c r="B336" s="33"/>
      <c r="C336" s="42"/>
      <c r="D336" s="42"/>
      <c r="E336" s="42"/>
      <c r="F336" s="42"/>
      <c r="G336" s="42"/>
      <c r="H336" s="33"/>
      <c r="I336" s="33"/>
      <c r="J336" s="33"/>
      <c r="K336" s="33"/>
      <c r="L336" s="33"/>
      <c r="M336" s="73"/>
    </row>
    <row r="337" spans="1:13" customFormat="1" ht="15" x14ac:dyDescent="0.25">
      <c r="A337" s="33"/>
      <c r="B337" s="33"/>
      <c r="C337" s="42"/>
      <c r="D337" s="42"/>
      <c r="E337" s="42"/>
      <c r="F337" s="42"/>
      <c r="G337" s="42"/>
      <c r="H337" s="33"/>
      <c r="I337" s="33"/>
      <c r="J337" s="33"/>
      <c r="K337" s="33"/>
      <c r="L337" s="33"/>
      <c r="M337" s="73"/>
    </row>
    <row r="338" spans="1:13" customFormat="1" ht="15" x14ac:dyDescent="0.25">
      <c r="A338" s="33"/>
      <c r="B338" s="33"/>
      <c r="C338" s="42"/>
      <c r="D338" s="42"/>
      <c r="E338" s="42"/>
      <c r="F338" s="42"/>
      <c r="G338" s="42"/>
      <c r="H338" s="33"/>
      <c r="I338" s="33"/>
      <c r="J338" s="33"/>
      <c r="K338" s="33"/>
      <c r="L338" s="33"/>
      <c r="M338" s="73"/>
    </row>
    <row r="339" spans="1:13" customFormat="1" ht="15" x14ac:dyDescent="0.25">
      <c r="A339" s="33"/>
      <c r="B339" s="33"/>
      <c r="C339" s="42"/>
      <c r="D339" s="42"/>
      <c r="E339" s="42"/>
      <c r="F339" s="42"/>
      <c r="G339" s="42"/>
      <c r="H339" s="33"/>
      <c r="I339" s="33"/>
      <c r="J339" s="33"/>
      <c r="K339" s="33"/>
      <c r="L339" s="33"/>
      <c r="M339" s="73"/>
    </row>
    <row r="340" spans="1:13" customFormat="1" ht="15" x14ac:dyDescent="0.25">
      <c r="A340" s="33"/>
      <c r="B340" s="33"/>
      <c r="C340" s="42"/>
      <c r="D340" s="42"/>
      <c r="E340" s="42"/>
      <c r="F340" s="42"/>
      <c r="G340" s="42"/>
      <c r="H340" s="33"/>
      <c r="I340" s="33"/>
      <c r="J340" s="33"/>
      <c r="K340" s="33"/>
      <c r="L340" s="33"/>
      <c r="M340" s="73"/>
    </row>
    <row r="341" spans="1:13" customFormat="1" ht="15" x14ac:dyDescent="0.25">
      <c r="A341" s="33"/>
      <c r="B341" s="33"/>
      <c r="C341" s="42"/>
      <c r="D341" s="42"/>
      <c r="E341" s="42"/>
      <c r="F341" s="42"/>
      <c r="G341" s="42"/>
      <c r="H341" s="33"/>
      <c r="I341" s="33"/>
      <c r="J341" s="33"/>
      <c r="K341" s="33"/>
      <c r="L341" s="33"/>
      <c r="M341" s="73"/>
    </row>
    <row r="342" spans="1:13" customFormat="1" ht="15" x14ac:dyDescent="0.25">
      <c r="A342" s="33"/>
      <c r="B342" s="33"/>
      <c r="C342" s="42"/>
      <c r="D342" s="42"/>
      <c r="E342" s="42"/>
      <c r="F342" s="42"/>
      <c r="G342" s="42"/>
      <c r="H342" s="33"/>
      <c r="I342" s="33"/>
      <c r="J342" s="33"/>
      <c r="K342" s="33"/>
      <c r="L342" s="33"/>
      <c r="M342" s="73"/>
    </row>
    <row r="343" spans="1:13" customFormat="1" ht="15" x14ac:dyDescent="0.25">
      <c r="A343" s="33"/>
      <c r="B343" s="33"/>
      <c r="C343" s="42"/>
      <c r="D343" s="42"/>
      <c r="E343" s="42"/>
      <c r="F343" s="42"/>
      <c r="G343" s="42"/>
      <c r="H343" s="33"/>
      <c r="I343" s="33"/>
      <c r="J343" s="33"/>
      <c r="K343" s="33"/>
      <c r="L343" s="33"/>
      <c r="M343" s="73"/>
    </row>
    <row r="344" spans="1:13" customFormat="1" ht="15" x14ac:dyDescent="0.25">
      <c r="A344" s="33"/>
      <c r="B344" s="33"/>
      <c r="C344" s="42"/>
      <c r="D344" s="42"/>
      <c r="E344" s="42"/>
      <c r="F344" s="42"/>
      <c r="G344" s="42"/>
      <c r="H344" s="33"/>
      <c r="I344" s="33"/>
      <c r="J344" s="33"/>
      <c r="K344" s="33"/>
      <c r="L344" s="33"/>
      <c r="M344" s="73"/>
    </row>
    <row r="345" spans="1:13" customFormat="1" ht="15" x14ac:dyDescent="0.25">
      <c r="A345" s="33"/>
      <c r="B345" s="33"/>
      <c r="C345" s="42"/>
      <c r="D345" s="42"/>
      <c r="E345" s="42"/>
      <c r="F345" s="42"/>
      <c r="G345" s="42"/>
      <c r="H345" s="33"/>
      <c r="I345" s="33"/>
      <c r="J345" s="33"/>
      <c r="K345" s="33"/>
      <c r="L345" s="33"/>
      <c r="M345" s="73"/>
    </row>
    <row r="346" spans="1:13" customFormat="1" ht="15" x14ac:dyDescent="0.25">
      <c r="A346" s="33"/>
      <c r="B346" s="33"/>
      <c r="C346" s="42"/>
      <c r="D346" s="42"/>
      <c r="E346" s="42"/>
      <c r="F346" s="42"/>
      <c r="G346" s="42"/>
      <c r="H346" s="33"/>
      <c r="I346" s="33"/>
      <c r="J346" s="33"/>
      <c r="K346" s="33"/>
      <c r="L346" s="33"/>
      <c r="M346" s="73"/>
    </row>
    <row r="347" spans="1:13" customFormat="1" ht="15" x14ac:dyDescent="0.25">
      <c r="A347" s="33"/>
      <c r="B347" s="33"/>
      <c r="C347" s="42"/>
      <c r="D347" s="42"/>
      <c r="E347" s="42"/>
      <c r="F347" s="42"/>
      <c r="G347" s="42"/>
      <c r="H347" s="33"/>
      <c r="I347" s="33"/>
      <c r="J347" s="33"/>
      <c r="K347" s="33"/>
      <c r="L347" s="33"/>
      <c r="M347" s="73"/>
    </row>
    <row r="348" spans="1:13" customFormat="1" ht="15" x14ac:dyDescent="0.25">
      <c r="A348" s="33"/>
      <c r="B348" s="33"/>
      <c r="C348" s="42"/>
      <c r="D348" s="42"/>
      <c r="E348" s="42"/>
      <c r="F348" s="42"/>
      <c r="G348" s="42"/>
      <c r="H348" s="33"/>
      <c r="I348" s="33"/>
      <c r="J348" s="33"/>
      <c r="K348" s="33"/>
      <c r="L348" s="33"/>
      <c r="M348" s="73"/>
    </row>
    <row r="349" spans="1:13" customFormat="1" ht="15" x14ac:dyDescent="0.25">
      <c r="A349" s="33"/>
      <c r="B349" s="33"/>
      <c r="C349" s="42"/>
      <c r="D349" s="42"/>
      <c r="E349" s="42"/>
      <c r="F349" s="42"/>
      <c r="G349" s="42"/>
      <c r="H349" s="33"/>
      <c r="I349" s="33"/>
      <c r="J349" s="33"/>
      <c r="K349" s="33"/>
      <c r="L349" s="33"/>
      <c r="M349" s="73"/>
    </row>
    <row r="350" spans="1:13" customFormat="1" ht="15" x14ac:dyDescent="0.25">
      <c r="A350" s="33"/>
      <c r="B350" s="33"/>
      <c r="C350" s="42"/>
      <c r="D350" s="42"/>
      <c r="E350" s="42"/>
      <c r="F350" s="42"/>
      <c r="G350" s="42"/>
      <c r="H350" s="33"/>
      <c r="I350" s="33"/>
      <c r="J350" s="33"/>
      <c r="K350" s="33"/>
      <c r="L350" s="33"/>
      <c r="M350" s="73"/>
    </row>
    <row r="351" spans="1:13" customFormat="1" ht="15" x14ac:dyDescent="0.25">
      <c r="A351" s="33"/>
      <c r="B351" s="33"/>
      <c r="C351" s="42"/>
      <c r="D351" s="42"/>
      <c r="E351" s="42"/>
      <c r="F351" s="42"/>
      <c r="G351" s="42"/>
      <c r="H351" s="33"/>
      <c r="I351" s="33"/>
      <c r="J351" s="33"/>
      <c r="K351" s="33"/>
      <c r="L351" s="33"/>
      <c r="M351" s="73"/>
    </row>
    <row r="352" spans="1:13" customFormat="1" ht="15" x14ac:dyDescent="0.25">
      <c r="A352" s="33"/>
      <c r="B352" s="33"/>
      <c r="C352" s="42"/>
      <c r="D352" s="42"/>
      <c r="E352" s="42"/>
      <c r="F352" s="42"/>
      <c r="G352" s="42"/>
      <c r="H352" s="33"/>
      <c r="I352" s="33"/>
      <c r="J352" s="33"/>
      <c r="K352" s="33"/>
      <c r="L352" s="33"/>
      <c r="M352" s="73"/>
    </row>
    <row r="353" spans="1:13" customFormat="1" ht="15" x14ac:dyDescent="0.25">
      <c r="A353" s="33"/>
      <c r="B353" s="33"/>
      <c r="C353" s="42"/>
      <c r="D353" s="42"/>
      <c r="E353" s="42"/>
      <c r="F353" s="42"/>
      <c r="G353" s="42"/>
      <c r="H353" s="33"/>
      <c r="I353" s="33"/>
      <c r="J353" s="33"/>
      <c r="K353" s="33"/>
      <c r="L353" s="33"/>
      <c r="M353" s="73"/>
    </row>
    <row r="354" spans="1:13" customFormat="1" ht="15" x14ac:dyDescent="0.25">
      <c r="A354" s="33"/>
      <c r="B354" s="33"/>
      <c r="C354" s="42"/>
      <c r="D354" s="42"/>
      <c r="E354" s="42"/>
      <c r="F354" s="42"/>
      <c r="G354" s="42"/>
      <c r="H354" s="33"/>
      <c r="I354" s="33"/>
      <c r="J354" s="33"/>
      <c r="K354" s="33"/>
      <c r="L354" s="33"/>
      <c r="M354" s="73"/>
    </row>
    <row r="355" spans="1:13" customFormat="1" ht="15" x14ac:dyDescent="0.25">
      <c r="A355" s="33"/>
      <c r="B355" s="33"/>
      <c r="C355" s="42"/>
      <c r="D355" s="42"/>
      <c r="E355" s="42"/>
      <c r="F355" s="42"/>
      <c r="G355" s="42"/>
      <c r="H355" s="33"/>
      <c r="I355" s="33"/>
      <c r="J355" s="33"/>
      <c r="K355" s="33"/>
      <c r="L355" s="33"/>
      <c r="M355" s="73"/>
    </row>
    <row r="356" spans="1:13" customFormat="1" ht="15" x14ac:dyDescent="0.25">
      <c r="A356" s="33"/>
      <c r="B356" s="33"/>
      <c r="C356" s="42"/>
      <c r="D356" s="42"/>
      <c r="E356" s="42"/>
      <c r="F356" s="42"/>
      <c r="G356" s="42"/>
      <c r="H356" s="33"/>
      <c r="I356" s="33"/>
      <c r="J356" s="33"/>
      <c r="K356" s="33"/>
      <c r="L356" s="33"/>
      <c r="M356" s="73"/>
    </row>
    <row r="357" spans="1:13" customFormat="1" ht="15" x14ac:dyDescent="0.25">
      <c r="A357" s="33"/>
      <c r="B357" s="33"/>
      <c r="C357" s="42"/>
      <c r="D357" s="42"/>
      <c r="E357" s="42"/>
      <c r="F357" s="42"/>
      <c r="G357" s="42"/>
      <c r="H357" s="33"/>
      <c r="I357" s="33"/>
      <c r="J357" s="33"/>
      <c r="K357" s="33"/>
      <c r="L357" s="33"/>
      <c r="M357" s="73"/>
    </row>
    <row r="358" spans="1:13" customFormat="1" ht="15" x14ac:dyDescent="0.25">
      <c r="A358" s="33"/>
      <c r="B358" s="33"/>
      <c r="C358" s="42"/>
      <c r="D358" s="42"/>
      <c r="E358" s="42"/>
      <c r="F358" s="42"/>
      <c r="G358" s="42"/>
      <c r="H358" s="33"/>
      <c r="I358" s="33"/>
      <c r="J358" s="33"/>
      <c r="K358" s="33"/>
      <c r="L358" s="33"/>
      <c r="M358" s="73"/>
    </row>
    <row r="359" spans="1:13" customFormat="1" ht="15" x14ac:dyDescent="0.25">
      <c r="A359" s="33"/>
      <c r="B359" s="33"/>
      <c r="C359" s="42"/>
      <c r="D359" s="42"/>
      <c r="E359" s="42"/>
      <c r="F359" s="42"/>
      <c r="G359" s="42"/>
      <c r="H359" s="33"/>
      <c r="I359" s="33"/>
      <c r="J359" s="33"/>
      <c r="K359" s="33"/>
      <c r="L359" s="33"/>
      <c r="M359" s="73"/>
    </row>
    <row r="360" spans="1:13" customFormat="1" ht="15" x14ac:dyDescent="0.25">
      <c r="A360" s="33"/>
      <c r="B360" s="33"/>
      <c r="C360" s="42"/>
      <c r="D360" s="42"/>
      <c r="E360" s="42"/>
      <c r="F360" s="42"/>
      <c r="G360" s="42"/>
      <c r="H360" s="33"/>
      <c r="I360" s="33"/>
      <c r="J360" s="33"/>
      <c r="K360" s="33"/>
      <c r="L360" s="33"/>
      <c r="M360" s="73"/>
    </row>
    <row r="361" spans="1:13" customFormat="1" ht="15" x14ac:dyDescent="0.25">
      <c r="A361" s="33"/>
      <c r="B361" s="33"/>
      <c r="C361" s="42"/>
      <c r="D361" s="42"/>
      <c r="E361" s="42"/>
      <c r="F361" s="42"/>
      <c r="G361" s="42"/>
      <c r="H361" s="33"/>
      <c r="I361" s="33"/>
      <c r="J361" s="33"/>
      <c r="K361" s="33"/>
      <c r="L361" s="33"/>
      <c r="M361" s="73"/>
    </row>
    <row r="362" spans="1:13" customFormat="1" ht="15" x14ac:dyDescent="0.25">
      <c r="A362" s="33"/>
      <c r="B362" s="33"/>
      <c r="C362" s="42"/>
      <c r="D362" s="42"/>
      <c r="E362" s="42"/>
      <c r="F362" s="42"/>
      <c r="G362" s="42"/>
      <c r="H362" s="33"/>
      <c r="I362" s="33"/>
      <c r="J362" s="33"/>
      <c r="K362" s="33"/>
      <c r="L362" s="33"/>
      <c r="M362" s="73"/>
    </row>
    <row r="363" spans="1:13" customFormat="1" ht="15" x14ac:dyDescent="0.25">
      <c r="A363" s="33"/>
      <c r="B363" s="33"/>
      <c r="C363" s="42"/>
      <c r="D363" s="42"/>
      <c r="E363" s="42"/>
      <c r="F363" s="42"/>
      <c r="G363" s="42"/>
      <c r="H363" s="33"/>
      <c r="I363" s="33"/>
      <c r="J363" s="33"/>
      <c r="K363" s="33"/>
      <c r="L363" s="33"/>
      <c r="M363" s="73"/>
    </row>
    <row r="364" spans="1:13" customFormat="1" ht="15" x14ac:dyDescent="0.25">
      <c r="A364" s="33"/>
      <c r="B364" s="33"/>
      <c r="C364" s="42"/>
      <c r="D364" s="42"/>
      <c r="E364" s="42"/>
      <c r="F364" s="42"/>
      <c r="G364" s="42"/>
      <c r="H364" s="33"/>
      <c r="I364" s="33"/>
      <c r="J364" s="33"/>
      <c r="K364" s="33"/>
      <c r="L364" s="33"/>
      <c r="M364" s="73"/>
    </row>
    <row r="365" spans="1:13" customFormat="1" ht="15" x14ac:dyDescent="0.25">
      <c r="A365" s="33"/>
      <c r="B365" s="33"/>
      <c r="C365" s="42"/>
      <c r="D365" s="42"/>
      <c r="E365" s="42"/>
      <c r="F365" s="42"/>
      <c r="G365" s="42"/>
      <c r="H365" s="33"/>
      <c r="I365" s="33"/>
      <c r="J365" s="33"/>
      <c r="K365" s="33"/>
      <c r="L365" s="33"/>
      <c r="M365" s="73"/>
    </row>
    <row r="366" spans="1:13" customFormat="1" ht="15" x14ac:dyDescent="0.25">
      <c r="A366" s="33"/>
      <c r="B366" s="33"/>
      <c r="C366" s="42"/>
      <c r="D366" s="42"/>
      <c r="E366" s="42"/>
      <c r="F366" s="42"/>
      <c r="G366" s="42"/>
      <c r="H366" s="33"/>
      <c r="I366" s="33"/>
      <c r="J366" s="33"/>
      <c r="K366" s="33"/>
      <c r="L366" s="33"/>
      <c r="M366" s="73"/>
    </row>
    <row r="367" spans="1:13" customFormat="1" ht="15" x14ac:dyDescent="0.25">
      <c r="A367" s="33"/>
      <c r="B367" s="33"/>
      <c r="C367" s="42"/>
      <c r="D367" s="42"/>
      <c r="E367" s="42"/>
      <c r="F367" s="42"/>
      <c r="G367" s="42"/>
      <c r="H367" s="33"/>
      <c r="I367" s="33"/>
      <c r="J367" s="33"/>
      <c r="K367" s="33"/>
      <c r="L367" s="33"/>
      <c r="M367" s="73"/>
    </row>
    <row r="368" spans="1:13" customFormat="1" ht="15" x14ac:dyDescent="0.25">
      <c r="A368" s="33"/>
      <c r="B368" s="33"/>
      <c r="C368" s="42"/>
      <c r="D368" s="42"/>
      <c r="E368" s="42"/>
      <c r="F368" s="42"/>
      <c r="G368" s="42"/>
      <c r="H368" s="33"/>
      <c r="I368" s="33"/>
      <c r="J368" s="33"/>
      <c r="K368" s="33"/>
      <c r="L368" s="33"/>
      <c r="M368" s="73"/>
    </row>
    <row r="369" spans="1:13" customFormat="1" ht="15" x14ac:dyDescent="0.25">
      <c r="A369" s="33"/>
      <c r="B369" s="33"/>
      <c r="C369" s="42"/>
      <c r="D369" s="42"/>
      <c r="E369" s="42"/>
      <c r="F369" s="42"/>
      <c r="G369" s="42"/>
      <c r="H369" s="33"/>
      <c r="I369" s="33"/>
      <c r="J369" s="33"/>
      <c r="K369" s="33"/>
      <c r="L369" s="33"/>
      <c r="M369" s="73"/>
    </row>
    <row r="370" spans="1:13" customFormat="1" ht="15" x14ac:dyDescent="0.25">
      <c r="A370" s="33"/>
      <c r="B370" s="33"/>
      <c r="C370" s="42"/>
      <c r="D370" s="42"/>
      <c r="E370" s="42"/>
      <c r="F370" s="42"/>
      <c r="G370" s="42"/>
      <c r="H370" s="33"/>
      <c r="I370" s="33"/>
      <c r="J370" s="33"/>
      <c r="K370" s="33"/>
      <c r="L370" s="33"/>
      <c r="M370" s="73"/>
    </row>
    <row r="371" spans="1:13" customFormat="1" ht="15" x14ac:dyDescent="0.25">
      <c r="A371" s="33"/>
      <c r="B371" s="33"/>
      <c r="C371" s="42"/>
      <c r="D371" s="42"/>
      <c r="E371" s="42"/>
      <c r="F371" s="42"/>
      <c r="G371" s="42"/>
      <c r="H371" s="33"/>
      <c r="I371" s="33"/>
      <c r="J371" s="33"/>
      <c r="K371" s="33"/>
      <c r="L371" s="33"/>
      <c r="M371" s="73"/>
    </row>
    <row r="372" spans="1:13" customFormat="1" ht="15" x14ac:dyDescent="0.25">
      <c r="A372" s="33"/>
      <c r="B372" s="33"/>
      <c r="C372" s="42"/>
      <c r="D372" s="42"/>
      <c r="E372" s="42"/>
      <c r="F372" s="42"/>
      <c r="G372" s="42"/>
      <c r="H372" s="33"/>
      <c r="I372" s="33"/>
      <c r="J372" s="33"/>
      <c r="K372" s="33"/>
      <c r="L372" s="33"/>
      <c r="M372" s="73"/>
    </row>
    <row r="373" spans="1:13" customFormat="1" ht="15" x14ac:dyDescent="0.25">
      <c r="A373" s="33"/>
      <c r="B373" s="33"/>
      <c r="C373" s="42"/>
      <c r="D373" s="42"/>
      <c r="E373" s="42"/>
      <c r="F373" s="42"/>
      <c r="G373" s="42"/>
      <c r="H373" s="33"/>
      <c r="I373" s="33"/>
      <c r="J373" s="33"/>
      <c r="K373" s="33"/>
      <c r="L373" s="33"/>
      <c r="M373" s="73"/>
    </row>
    <row r="374" spans="1:13" customFormat="1" ht="15" x14ac:dyDescent="0.25">
      <c r="A374" s="33"/>
      <c r="B374" s="33"/>
      <c r="C374" s="42"/>
      <c r="D374" s="42"/>
      <c r="E374" s="42"/>
      <c r="F374" s="42"/>
      <c r="G374" s="42"/>
      <c r="H374" s="33"/>
      <c r="I374" s="33"/>
      <c r="J374" s="33"/>
      <c r="K374" s="33"/>
      <c r="L374" s="33"/>
      <c r="M374" s="73"/>
    </row>
    <row r="375" spans="1:13" customFormat="1" ht="15" x14ac:dyDescent="0.25">
      <c r="A375" s="33"/>
      <c r="B375" s="33"/>
      <c r="C375" s="42"/>
      <c r="D375" s="42"/>
      <c r="E375" s="42"/>
      <c r="F375" s="42"/>
      <c r="G375" s="42"/>
      <c r="H375" s="33"/>
      <c r="I375" s="33"/>
      <c r="J375" s="33"/>
      <c r="K375" s="33"/>
      <c r="L375" s="33"/>
      <c r="M375" s="73"/>
    </row>
    <row r="376" spans="1:13" customFormat="1" ht="15" x14ac:dyDescent="0.25">
      <c r="A376" s="33"/>
      <c r="B376" s="33"/>
      <c r="C376" s="42"/>
      <c r="D376" s="42"/>
      <c r="E376" s="42"/>
      <c r="F376" s="42"/>
      <c r="G376" s="42"/>
      <c r="H376" s="33"/>
      <c r="I376" s="33"/>
      <c r="J376" s="33"/>
      <c r="K376" s="33"/>
      <c r="L376" s="33"/>
      <c r="M376" s="73"/>
    </row>
    <row r="377" spans="1:13" customFormat="1" ht="15" x14ac:dyDescent="0.25">
      <c r="A377" s="33"/>
      <c r="B377" s="33"/>
      <c r="C377" s="42"/>
      <c r="D377" s="42"/>
      <c r="E377" s="42"/>
      <c r="F377" s="42"/>
      <c r="G377" s="42"/>
      <c r="H377" s="33"/>
      <c r="I377" s="33"/>
      <c r="J377" s="33"/>
      <c r="K377" s="33"/>
      <c r="L377" s="33"/>
      <c r="M377" s="73"/>
    </row>
    <row r="378" spans="1:13" customFormat="1" ht="15" x14ac:dyDescent="0.25">
      <c r="A378" s="33"/>
      <c r="B378" s="33"/>
      <c r="C378" s="42"/>
      <c r="D378" s="42"/>
      <c r="E378" s="42"/>
      <c r="F378" s="42"/>
      <c r="G378" s="42"/>
      <c r="H378" s="33"/>
      <c r="I378" s="33"/>
      <c r="J378" s="33"/>
      <c r="K378" s="33"/>
      <c r="L378" s="33"/>
      <c r="M378" s="73"/>
    </row>
    <row r="379" spans="1:13" customFormat="1" ht="15" x14ac:dyDescent="0.25">
      <c r="A379" s="33"/>
      <c r="B379" s="33"/>
      <c r="C379" s="42"/>
      <c r="D379" s="42"/>
      <c r="E379" s="42"/>
      <c r="F379" s="42"/>
      <c r="G379" s="42"/>
      <c r="H379" s="33"/>
      <c r="I379" s="33"/>
      <c r="J379" s="33"/>
      <c r="K379" s="33"/>
      <c r="L379" s="33"/>
      <c r="M379" s="73"/>
    </row>
    <row r="380" spans="1:13" customFormat="1" ht="15" x14ac:dyDescent="0.25">
      <c r="A380" s="33"/>
      <c r="B380" s="33"/>
      <c r="C380" s="42"/>
      <c r="D380" s="42"/>
      <c r="E380" s="42"/>
      <c r="F380" s="42"/>
      <c r="G380" s="42"/>
      <c r="H380" s="33"/>
      <c r="I380" s="33"/>
      <c r="J380" s="33"/>
      <c r="K380" s="33"/>
      <c r="L380" s="33"/>
      <c r="M380" s="73"/>
    </row>
    <row r="381" spans="1:13" customFormat="1" ht="15" x14ac:dyDescent="0.25">
      <c r="A381" s="33"/>
      <c r="B381" s="33"/>
      <c r="C381" s="42"/>
      <c r="D381" s="42"/>
      <c r="E381" s="42"/>
      <c r="F381" s="42"/>
      <c r="G381" s="42"/>
      <c r="H381" s="33"/>
      <c r="I381" s="33"/>
      <c r="J381" s="33"/>
      <c r="K381" s="33"/>
      <c r="L381" s="33"/>
      <c r="M381" s="73"/>
    </row>
    <row r="382" spans="1:13" customFormat="1" ht="15" x14ac:dyDescent="0.25">
      <c r="A382" s="33"/>
      <c r="B382" s="33"/>
      <c r="C382" s="42"/>
      <c r="D382" s="42"/>
      <c r="E382" s="42"/>
      <c r="F382" s="42"/>
      <c r="G382" s="42"/>
      <c r="H382" s="33"/>
      <c r="I382" s="33"/>
      <c r="J382" s="33"/>
      <c r="K382" s="33"/>
      <c r="L382" s="33"/>
      <c r="M382" s="73"/>
    </row>
    <row r="383" spans="1:13" customFormat="1" ht="15" x14ac:dyDescent="0.25">
      <c r="A383" s="33"/>
      <c r="B383" s="33"/>
      <c r="C383" s="42"/>
      <c r="D383" s="42"/>
      <c r="E383" s="42"/>
      <c r="F383" s="42"/>
      <c r="G383" s="42"/>
      <c r="H383" s="33"/>
      <c r="I383" s="33"/>
      <c r="J383" s="33"/>
      <c r="K383" s="33"/>
      <c r="L383" s="33"/>
      <c r="M383" s="73"/>
    </row>
    <row r="384" spans="1:13" customFormat="1" ht="15" x14ac:dyDescent="0.25">
      <c r="A384" s="33"/>
      <c r="B384" s="33"/>
      <c r="C384" s="42"/>
      <c r="D384" s="42"/>
      <c r="E384" s="42"/>
      <c r="F384" s="42"/>
      <c r="G384" s="42"/>
      <c r="H384" s="33"/>
      <c r="I384" s="33"/>
      <c r="J384" s="33"/>
      <c r="K384" s="33"/>
      <c r="L384" s="33"/>
      <c r="M384" s="73"/>
    </row>
    <row r="385" spans="1:13" customFormat="1" ht="15" x14ac:dyDescent="0.25">
      <c r="A385" s="33"/>
      <c r="B385" s="33"/>
      <c r="C385" s="42"/>
      <c r="D385" s="42"/>
      <c r="E385" s="42"/>
      <c r="F385" s="42"/>
      <c r="G385" s="42"/>
      <c r="H385" s="33"/>
      <c r="I385" s="33"/>
      <c r="J385" s="33"/>
      <c r="K385" s="33"/>
      <c r="L385" s="33"/>
      <c r="M385" s="73"/>
    </row>
    <row r="386" spans="1:13" customFormat="1" ht="15" x14ac:dyDescent="0.25">
      <c r="A386" s="33"/>
      <c r="B386" s="33"/>
      <c r="C386" s="42"/>
      <c r="D386" s="42"/>
      <c r="E386" s="42"/>
      <c r="F386" s="42"/>
      <c r="G386" s="42"/>
      <c r="H386" s="33"/>
      <c r="I386" s="33"/>
      <c r="J386" s="33"/>
      <c r="K386" s="33"/>
      <c r="L386" s="33"/>
      <c r="M386" s="73"/>
    </row>
    <row r="387" spans="1:13" customFormat="1" ht="15" x14ac:dyDescent="0.25">
      <c r="A387" s="33"/>
      <c r="B387" s="33"/>
      <c r="C387" s="42"/>
      <c r="D387" s="42"/>
      <c r="E387" s="42"/>
      <c r="F387" s="42"/>
      <c r="G387" s="42"/>
      <c r="H387" s="33"/>
      <c r="I387" s="33"/>
      <c r="J387" s="33"/>
      <c r="K387" s="33"/>
      <c r="L387" s="33"/>
      <c r="M387" s="73"/>
    </row>
    <row r="388" spans="1:13" customFormat="1" ht="15" x14ac:dyDescent="0.25">
      <c r="A388" s="33"/>
      <c r="B388" s="33"/>
      <c r="C388" s="42"/>
      <c r="D388" s="42"/>
      <c r="E388" s="42"/>
      <c r="F388" s="42"/>
      <c r="G388" s="42"/>
      <c r="H388" s="33"/>
      <c r="I388" s="33"/>
      <c r="J388" s="33"/>
      <c r="K388" s="33"/>
      <c r="L388" s="33"/>
      <c r="M388" s="73"/>
    </row>
    <row r="389" spans="1:13" customFormat="1" ht="15" x14ac:dyDescent="0.25">
      <c r="A389" s="33"/>
      <c r="B389" s="33"/>
      <c r="C389" s="42"/>
      <c r="D389" s="42"/>
      <c r="E389" s="42"/>
      <c r="F389" s="42"/>
      <c r="G389" s="42"/>
      <c r="H389" s="33"/>
      <c r="I389" s="33"/>
      <c r="J389" s="33"/>
      <c r="K389" s="33"/>
      <c r="L389" s="33"/>
      <c r="M389" s="73"/>
    </row>
    <row r="390" spans="1:13" customFormat="1" ht="15" x14ac:dyDescent="0.25">
      <c r="A390" s="33"/>
      <c r="B390" s="33"/>
      <c r="C390" s="42"/>
      <c r="D390" s="42"/>
      <c r="E390" s="42"/>
      <c r="F390" s="42"/>
      <c r="G390" s="42"/>
      <c r="H390" s="33"/>
      <c r="I390" s="33"/>
      <c r="J390" s="33"/>
      <c r="K390" s="33"/>
      <c r="L390" s="33"/>
      <c r="M390" s="73"/>
    </row>
    <row r="391" spans="1:13" customFormat="1" ht="15" x14ac:dyDescent="0.25">
      <c r="A391" s="33"/>
      <c r="B391" s="33"/>
      <c r="C391" s="42"/>
      <c r="D391" s="42"/>
      <c r="E391" s="42"/>
      <c r="F391" s="42"/>
      <c r="G391" s="42"/>
      <c r="H391" s="33"/>
      <c r="I391" s="33"/>
      <c r="J391" s="33"/>
      <c r="K391" s="33"/>
      <c r="L391" s="33"/>
      <c r="M391" s="73"/>
    </row>
    <row r="392" spans="1:13" customFormat="1" ht="15" x14ac:dyDescent="0.25">
      <c r="A392" s="33"/>
      <c r="B392" s="33"/>
      <c r="C392" s="42"/>
      <c r="D392" s="42"/>
      <c r="E392" s="42"/>
      <c r="F392" s="42"/>
      <c r="G392" s="42"/>
      <c r="H392" s="33"/>
      <c r="I392" s="33"/>
      <c r="J392" s="33"/>
      <c r="K392" s="33"/>
      <c r="L392" s="33"/>
      <c r="M392" s="73"/>
    </row>
    <row r="393" spans="1:13" customFormat="1" ht="15" x14ac:dyDescent="0.25">
      <c r="A393" s="33"/>
      <c r="B393" s="33"/>
      <c r="C393" s="42"/>
      <c r="D393" s="42"/>
      <c r="E393" s="42"/>
      <c r="F393" s="42"/>
      <c r="G393" s="42"/>
      <c r="H393" s="33"/>
      <c r="I393" s="33"/>
      <c r="J393" s="33"/>
      <c r="K393" s="33"/>
      <c r="L393" s="33"/>
      <c r="M393" s="73"/>
    </row>
    <row r="394" spans="1:13" customFormat="1" ht="15" x14ac:dyDescent="0.25">
      <c r="A394" s="33"/>
      <c r="B394" s="33"/>
      <c r="C394" s="42"/>
      <c r="D394" s="42"/>
      <c r="E394" s="42"/>
      <c r="F394" s="42"/>
      <c r="G394" s="42"/>
      <c r="H394" s="33"/>
      <c r="I394" s="33"/>
      <c r="J394" s="33"/>
      <c r="K394" s="33"/>
      <c r="L394" s="33"/>
      <c r="M394" s="73"/>
    </row>
    <row r="395" spans="1:13" customFormat="1" ht="15" x14ac:dyDescent="0.25">
      <c r="A395" s="33"/>
      <c r="B395" s="33"/>
      <c r="C395" s="42"/>
      <c r="D395" s="42"/>
      <c r="E395" s="42"/>
      <c r="F395" s="42"/>
      <c r="G395" s="42"/>
      <c r="H395" s="33"/>
      <c r="I395" s="33"/>
      <c r="J395" s="33"/>
      <c r="K395" s="33"/>
      <c r="L395" s="33"/>
      <c r="M395" s="73"/>
    </row>
    <row r="396" spans="1:13" customFormat="1" ht="15" x14ac:dyDescent="0.25">
      <c r="A396" s="33"/>
      <c r="B396" s="33"/>
      <c r="C396" s="42"/>
      <c r="D396" s="42"/>
      <c r="E396" s="42"/>
      <c r="F396" s="42"/>
      <c r="G396" s="42"/>
      <c r="H396" s="33"/>
      <c r="I396" s="33"/>
      <c r="J396" s="33"/>
      <c r="K396" s="33"/>
      <c r="L396" s="33"/>
      <c r="M396" s="73"/>
    </row>
    <row r="397" spans="1:13" customFormat="1" ht="15" x14ac:dyDescent="0.25">
      <c r="A397" s="33"/>
      <c r="B397" s="33"/>
      <c r="C397" s="42"/>
      <c r="D397" s="42"/>
      <c r="E397" s="42"/>
      <c r="F397" s="42"/>
      <c r="G397" s="42"/>
      <c r="H397" s="33"/>
      <c r="I397" s="33"/>
      <c r="J397" s="33"/>
      <c r="K397" s="33"/>
      <c r="L397" s="33"/>
      <c r="M397" s="73"/>
    </row>
    <row r="398" spans="1:13" customFormat="1" ht="15" x14ac:dyDescent="0.25">
      <c r="A398" s="33"/>
      <c r="B398" s="33"/>
      <c r="C398" s="42"/>
      <c r="D398" s="42"/>
      <c r="E398" s="42"/>
      <c r="F398" s="42"/>
      <c r="G398" s="42"/>
      <c r="H398" s="33"/>
      <c r="I398" s="33"/>
      <c r="J398" s="33"/>
      <c r="K398" s="33"/>
      <c r="L398" s="33"/>
      <c r="M398" s="73"/>
    </row>
    <row r="399" spans="1:13" customFormat="1" ht="15" x14ac:dyDescent="0.25">
      <c r="A399" s="33"/>
      <c r="B399" s="33"/>
      <c r="C399" s="42"/>
      <c r="D399" s="42"/>
      <c r="E399" s="42"/>
      <c r="F399" s="42"/>
      <c r="G399" s="42"/>
      <c r="H399" s="33"/>
      <c r="I399" s="33"/>
      <c r="J399" s="33"/>
      <c r="K399" s="33"/>
      <c r="L399" s="33"/>
      <c r="M399" s="73"/>
    </row>
    <row r="400" spans="1:13" customFormat="1" ht="15" x14ac:dyDescent="0.25">
      <c r="A400" s="33"/>
      <c r="B400" s="33"/>
      <c r="C400" s="42"/>
      <c r="D400" s="42"/>
      <c r="E400" s="42"/>
      <c r="F400" s="42"/>
      <c r="G400" s="42"/>
      <c r="H400" s="33"/>
      <c r="I400" s="33"/>
      <c r="J400" s="33"/>
      <c r="K400" s="33"/>
      <c r="L400" s="33"/>
      <c r="M400" s="73"/>
    </row>
    <row r="401" spans="1:13" customFormat="1" ht="15" x14ac:dyDescent="0.25">
      <c r="A401" s="33"/>
      <c r="B401" s="33"/>
      <c r="C401" s="42"/>
      <c r="D401" s="42"/>
      <c r="E401" s="42"/>
      <c r="F401" s="42"/>
      <c r="G401" s="42"/>
      <c r="H401" s="33"/>
      <c r="I401" s="33"/>
      <c r="J401" s="33"/>
      <c r="K401" s="33"/>
      <c r="L401" s="33"/>
      <c r="M401" s="73"/>
    </row>
    <row r="402" spans="1:13" customFormat="1" ht="15" x14ac:dyDescent="0.25">
      <c r="A402" s="33"/>
      <c r="B402" s="33"/>
      <c r="C402" s="42"/>
      <c r="D402" s="42"/>
      <c r="E402" s="42"/>
      <c r="F402" s="42"/>
      <c r="G402" s="42"/>
      <c r="H402" s="33"/>
      <c r="I402" s="33"/>
      <c r="J402" s="33"/>
      <c r="K402" s="33"/>
      <c r="L402" s="33"/>
      <c r="M402" s="73"/>
    </row>
    <row r="403" spans="1:13" customFormat="1" ht="15" x14ac:dyDescent="0.25">
      <c r="A403" s="33"/>
      <c r="B403" s="33"/>
      <c r="C403" s="42"/>
      <c r="D403" s="42"/>
      <c r="E403" s="42"/>
      <c r="F403" s="42"/>
      <c r="G403" s="42"/>
      <c r="H403" s="33"/>
      <c r="I403" s="33"/>
      <c r="J403" s="33"/>
      <c r="K403" s="33"/>
      <c r="L403" s="33"/>
      <c r="M403" s="73"/>
    </row>
    <row r="404" spans="1:13" customFormat="1" ht="15" x14ac:dyDescent="0.25">
      <c r="A404" s="33"/>
      <c r="B404" s="33"/>
      <c r="C404" s="42"/>
      <c r="D404" s="42"/>
      <c r="E404" s="42"/>
      <c r="F404" s="42"/>
      <c r="G404" s="42"/>
      <c r="H404" s="33"/>
      <c r="I404" s="33"/>
      <c r="J404" s="33"/>
      <c r="K404" s="33"/>
      <c r="L404" s="33"/>
      <c r="M404" s="73"/>
    </row>
    <row r="405" spans="1:13" customFormat="1" ht="15" x14ac:dyDescent="0.25">
      <c r="A405" s="33"/>
      <c r="B405" s="33"/>
      <c r="C405" s="42"/>
      <c r="D405" s="42"/>
      <c r="E405" s="42"/>
      <c r="F405" s="42"/>
      <c r="G405" s="42"/>
      <c r="H405" s="33"/>
      <c r="I405" s="33"/>
      <c r="J405" s="33"/>
      <c r="K405" s="33"/>
      <c r="L405" s="33"/>
      <c r="M405" s="73"/>
    </row>
    <row r="406" spans="1:13" customFormat="1" ht="15" x14ac:dyDescent="0.25">
      <c r="A406" s="33"/>
      <c r="B406" s="33"/>
      <c r="C406" s="42"/>
      <c r="D406" s="42"/>
      <c r="E406" s="42"/>
      <c r="F406" s="42"/>
      <c r="G406" s="42"/>
      <c r="H406" s="33"/>
      <c r="I406" s="33"/>
      <c r="J406" s="33"/>
      <c r="K406" s="33"/>
      <c r="L406" s="33"/>
      <c r="M406" s="73"/>
    </row>
    <row r="407" spans="1:13" customFormat="1" ht="15" x14ac:dyDescent="0.25">
      <c r="A407" s="33"/>
      <c r="B407" s="33"/>
      <c r="C407" s="42"/>
      <c r="D407" s="42"/>
      <c r="E407" s="42"/>
      <c r="F407" s="42"/>
      <c r="G407" s="42"/>
      <c r="H407" s="33"/>
      <c r="I407" s="33"/>
      <c r="J407" s="33"/>
      <c r="K407" s="33"/>
      <c r="L407" s="33"/>
      <c r="M407" s="73"/>
    </row>
    <row r="408" spans="1:13" customFormat="1" ht="15" x14ac:dyDescent="0.25">
      <c r="A408" s="33"/>
      <c r="B408" s="33"/>
      <c r="C408" s="42"/>
      <c r="D408" s="42"/>
      <c r="E408" s="42"/>
      <c r="F408" s="42"/>
      <c r="G408" s="42"/>
      <c r="H408" s="33"/>
      <c r="I408" s="33"/>
      <c r="J408" s="33"/>
      <c r="K408" s="33"/>
      <c r="L408" s="33"/>
      <c r="M408" s="73"/>
    </row>
    <row r="409" spans="1:13" customFormat="1" ht="15" x14ac:dyDescent="0.25">
      <c r="A409" s="33"/>
      <c r="B409" s="33"/>
      <c r="C409" s="42"/>
      <c r="D409" s="42"/>
      <c r="E409" s="42"/>
      <c r="F409" s="42"/>
      <c r="G409" s="42"/>
      <c r="H409" s="33"/>
      <c r="I409" s="33"/>
      <c r="J409" s="33"/>
      <c r="K409" s="33"/>
      <c r="L409" s="33"/>
      <c r="M409" s="73"/>
    </row>
    <row r="410" spans="1:13" customFormat="1" ht="15" x14ac:dyDescent="0.25">
      <c r="A410" s="33"/>
      <c r="B410" s="33"/>
      <c r="C410" s="42"/>
      <c r="D410" s="42"/>
      <c r="E410" s="42"/>
      <c r="F410" s="42"/>
      <c r="G410" s="42"/>
      <c r="H410" s="33"/>
      <c r="I410" s="33"/>
      <c r="J410" s="33"/>
      <c r="K410" s="33"/>
      <c r="L410" s="33"/>
      <c r="M410" s="73"/>
    </row>
    <row r="411" spans="1:13" customFormat="1" ht="15" x14ac:dyDescent="0.25">
      <c r="A411" s="33"/>
      <c r="B411" s="33"/>
      <c r="C411" s="42"/>
      <c r="D411" s="42"/>
      <c r="E411" s="42"/>
      <c r="F411" s="42"/>
      <c r="G411" s="42"/>
      <c r="H411" s="33"/>
      <c r="I411" s="33"/>
      <c r="J411" s="33"/>
      <c r="K411" s="33"/>
      <c r="L411" s="33"/>
      <c r="M411" s="73"/>
    </row>
    <row r="412" spans="1:13" customFormat="1" ht="15" x14ac:dyDescent="0.25">
      <c r="A412" s="33"/>
      <c r="B412" s="33"/>
      <c r="C412" s="42"/>
      <c r="D412" s="42"/>
      <c r="E412" s="42"/>
      <c r="F412" s="42"/>
      <c r="G412" s="42"/>
      <c r="H412" s="33"/>
      <c r="I412" s="33"/>
      <c r="J412" s="33"/>
      <c r="K412" s="33"/>
      <c r="L412" s="33"/>
      <c r="M412" s="73"/>
    </row>
    <row r="413" spans="1:13" customFormat="1" ht="15" x14ac:dyDescent="0.25">
      <c r="A413" s="33"/>
      <c r="B413" s="33"/>
      <c r="C413" s="42"/>
      <c r="D413" s="42"/>
      <c r="E413" s="42"/>
      <c r="F413" s="42"/>
      <c r="G413" s="42"/>
      <c r="H413" s="33"/>
      <c r="I413" s="33"/>
      <c r="J413" s="33"/>
      <c r="K413" s="33"/>
      <c r="L413" s="33"/>
      <c r="M413" s="73"/>
    </row>
    <row r="414" spans="1:13" customFormat="1" ht="15" x14ac:dyDescent="0.25">
      <c r="A414" s="33"/>
      <c r="B414" s="33"/>
      <c r="C414" s="42"/>
      <c r="D414" s="42"/>
      <c r="E414" s="42"/>
      <c r="F414" s="42"/>
      <c r="G414" s="42"/>
      <c r="H414" s="33"/>
      <c r="I414" s="33"/>
      <c r="J414" s="33"/>
      <c r="K414" s="33"/>
      <c r="L414" s="33"/>
      <c r="M414" s="73"/>
    </row>
    <row r="415" spans="1:13" customFormat="1" ht="15" x14ac:dyDescent="0.25">
      <c r="A415" s="33"/>
      <c r="B415" s="33"/>
      <c r="C415" s="42"/>
      <c r="D415" s="42"/>
      <c r="E415" s="42"/>
      <c r="F415" s="42"/>
      <c r="G415" s="42"/>
      <c r="H415" s="33"/>
      <c r="I415" s="33"/>
      <c r="J415" s="33"/>
      <c r="K415" s="33"/>
      <c r="L415" s="33"/>
      <c r="M415" s="73"/>
    </row>
    <row r="416" spans="1:13" customFormat="1" ht="15" x14ac:dyDescent="0.25">
      <c r="A416" s="33"/>
      <c r="B416" s="33"/>
      <c r="C416" s="42"/>
      <c r="D416" s="42"/>
      <c r="E416" s="42"/>
      <c r="F416" s="42"/>
      <c r="G416" s="42"/>
      <c r="H416" s="33"/>
      <c r="I416" s="33"/>
      <c r="J416" s="33"/>
      <c r="K416" s="33"/>
      <c r="L416" s="33"/>
      <c r="M416" s="73"/>
    </row>
    <row r="417" spans="1:13" customFormat="1" ht="15" x14ac:dyDescent="0.25">
      <c r="A417" s="33"/>
      <c r="B417" s="33"/>
      <c r="C417" s="42"/>
      <c r="D417" s="42"/>
      <c r="E417" s="42"/>
      <c r="F417" s="42"/>
      <c r="G417" s="42"/>
      <c r="H417" s="33"/>
      <c r="I417" s="33"/>
      <c r="J417" s="33"/>
      <c r="K417" s="33"/>
      <c r="L417" s="33"/>
      <c r="M417" s="73"/>
    </row>
    <row r="418" spans="1:13" customFormat="1" ht="15" x14ac:dyDescent="0.25">
      <c r="A418" s="33"/>
      <c r="B418" s="33"/>
      <c r="C418" s="42"/>
      <c r="D418" s="42"/>
      <c r="E418" s="42"/>
      <c r="F418" s="42"/>
      <c r="G418" s="42"/>
      <c r="H418" s="33"/>
      <c r="I418" s="33"/>
      <c r="J418" s="33"/>
      <c r="K418" s="33"/>
      <c r="L418" s="33"/>
      <c r="M418" s="73"/>
    </row>
    <row r="419" spans="1:13" customFormat="1" ht="15" x14ac:dyDescent="0.25">
      <c r="A419" s="33"/>
      <c r="B419" s="33"/>
      <c r="C419" s="42"/>
      <c r="D419" s="42"/>
      <c r="E419" s="42"/>
      <c r="F419" s="42"/>
      <c r="G419" s="42"/>
      <c r="H419" s="33"/>
      <c r="I419" s="33"/>
      <c r="J419" s="33"/>
      <c r="K419" s="33"/>
      <c r="L419" s="33"/>
      <c r="M419" s="73"/>
    </row>
    <row r="420" spans="1:13" customFormat="1" ht="15" x14ac:dyDescent="0.25">
      <c r="A420" s="33"/>
      <c r="B420" s="33"/>
      <c r="C420" s="42"/>
      <c r="D420" s="42"/>
      <c r="E420" s="42"/>
      <c r="F420" s="42"/>
      <c r="G420" s="42"/>
      <c r="H420" s="33"/>
      <c r="I420" s="33"/>
      <c r="J420" s="33"/>
      <c r="K420" s="33"/>
      <c r="L420" s="33"/>
      <c r="M420" s="73"/>
    </row>
    <row r="421" spans="1:13" customFormat="1" ht="15" x14ac:dyDescent="0.25">
      <c r="A421" s="33"/>
      <c r="B421" s="33"/>
      <c r="C421" s="42"/>
      <c r="D421" s="42"/>
      <c r="E421" s="42"/>
      <c r="F421" s="42"/>
      <c r="G421" s="42"/>
      <c r="H421" s="33"/>
      <c r="I421" s="33"/>
      <c r="J421" s="33"/>
      <c r="K421" s="33"/>
      <c r="L421" s="33"/>
      <c r="M421" s="73"/>
    </row>
    <row r="422" spans="1:13" customFormat="1" ht="15" x14ac:dyDescent="0.25">
      <c r="A422" s="33"/>
      <c r="B422" s="33"/>
      <c r="C422" s="42"/>
      <c r="D422" s="42"/>
      <c r="E422" s="42"/>
      <c r="F422" s="42"/>
      <c r="G422" s="42"/>
      <c r="H422" s="33"/>
      <c r="I422" s="33"/>
      <c r="J422" s="33"/>
      <c r="K422" s="33"/>
      <c r="L422" s="33"/>
      <c r="M422" s="73"/>
    </row>
    <row r="423" spans="1:13" customFormat="1" ht="15" x14ac:dyDescent="0.25">
      <c r="A423" s="33"/>
      <c r="B423" s="33"/>
      <c r="C423" s="42"/>
      <c r="D423" s="42"/>
      <c r="E423" s="42"/>
      <c r="F423" s="42"/>
      <c r="G423" s="42"/>
      <c r="H423" s="33"/>
      <c r="I423" s="33"/>
      <c r="J423" s="33"/>
      <c r="K423" s="33"/>
      <c r="L423" s="33"/>
      <c r="M423" s="73"/>
    </row>
    <row r="424" spans="1:13" customFormat="1" ht="15" x14ac:dyDescent="0.25">
      <c r="A424" s="33"/>
      <c r="B424" s="33"/>
      <c r="C424" s="42"/>
      <c r="D424" s="42"/>
      <c r="E424" s="42"/>
      <c r="F424" s="42"/>
      <c r="G424" s="42"/>
      <c r="H424" s="33"/>
      <c r="I424" s="33"/>
      <c r="J424" s="33"/>
      <c r="K424" s="33"/>
      <c r="L424" s="33"/>
      <c r="M424" s="73"/>
    </row>
    <row r="425" spans="1:13" customFormat="1" ht="15" x14ac:dyDescent="0.25">
      <c r="A425" s="33"/>
      <c r="B425" s="33"/>
      <c r="C425" s="42"/>
      <c r="D425" s="42"/>
      <c r="E425" s="42"/>
      <c r="F425" s="42"/>
      <c r="G425" s="42"/>
      <c r="H425" s="33"/>
      <c r="I425" s="33"/>
      <c r="J425" s="33"/>
      <c r="K425" s="33"/>
      <c r="L425" s="33"/>
      <c r="M425" s="73"/>
    </row>
    <row r="426" spans="1:13" customFormat="1" ht="15" x14ac:dyDescent="0.25">
      <c r="A426" s="33"/>
      <c r="B426" s="33"/>
      <c r="C426" s="42"/>
      <c r="D426" s="42"/>
      <c r="E426" s="42"/>
      <c r="F426" s="42"/>
      <c r="G426" s="42"/>
      <c r="H426" s="33"/>
      <c r="I426" s="33"/>
      <c r="J426" s="33"/>
      <c r="K426" s="33"/>
      <c r="L426" s="33"/>
      <c r="M426" s="73"/>
    </row>
    <row r="427" spans="1:13" customFormat="1" ht="15" x14ac:dyDescent="0.25">
      <c r="A427" s="33"/>
      <c r="B427" s="33"/>
      <c r="C427" s="42"/>
      <c r="D427" s="42"/>
      <c r="E427" s="42"/>
      <c r="F427" s="42"/>
      <c r="G427" s="42"/>
      <c r="H427" s="33"/>
      <c r="I427" s="33"/>
      <c r="J427" s="33"/>
      <c r="K427" s="33"/>
      <c r="L427" s="33"/>
      <c r="M427" s="73"/>
    </row>
    <row r="428" spans="1:13" customFormat="1" ht="15" x14ac:dyDescent="0.25">
      <c r="A428" s="33"/>
      <c r="B428" s="33"/>
      <c r="C428" s="42"/>
      <c r="D428" s="42"/>
      <c r="E428" s="42"/>
      <c r="F428" s="42"/>
      <c r="G428" s="42"/>
      <c r="H428" s="33"/>
      <c r="I428" s="33"/>
      <c r="J428" s="33"/>
      <c r="K428" s="33"/>
      <c r="L428" s="33"/>
      <c r="M428" s="73"/>
    </row>
    <row r="429" spans="1:13" customFormat="1" ht="15" x14ac:dyDescent="0.25">
      <c r="A429" s="33"/>
      <c r="B429" s="33"/>
      <c r="C429" s="42"/>
      <c r="D429" s="42"/>
      <c r="E429" s="42"/>
      <c r="F429" s="42"/>
      <c r="G429" s="42"/>
      <c r="H429" s="33"/>
      <c r="I429" s="33"/>
      <c r="J429" s="33"/>
      <c r="K429" s="33"/>
      <c r="L429" s="33"/>
      <c r="M429" s="73"/>
    </row>
    <row r="430" spans="1:13" customFormat="1" ht="15" x14ac:dyDescent="0.25">
      <c r="A430" s="33"/>
      <c r="B430" s="33"/>
      <c r="C430" s="42"/>
      <c r="D430" s="42"/>
      <c r="E430" s="42"/>
      <c r="F430" s="42"/>
      <c r="G430" s="42"/>
      <c r="H430" s="33"/>
      <c r="I430" s="33"/>
      <c r="J430" s="33"/>
      <c r="K430" s="33"/>
      <c r="L430" s="33"/>
      <c r="M430" s="73"/>
    </row>
    <row r="431" spans="1:13" customFormat="1" ht="15" x14ac:dyDescent="0.25">
      <c r="A431" s="33"/>
      <c r="B431" s="33"/>
      <c r="C431" s="42"/>
      <c r="D431" s="42"/>
      <c r="E431" s="42"/>
      <c r="F431" s="42"/>
      <c r="G431" s="42"/>
      <c r="H431" s="33"/>
      <c r="I431" s="33"/>
      <c r="J431" s="33"/>
      <c r="K431" s="33"/>
      <c r="L431" s="33"/>
      <c r="M431" s="73"/>
    </row>
    <row r="432" spans="1:13" customFormat="1" ht="15" x14ac:dyDescent="0.25">
      <c r="A432" s="33"/>
      <c r="B432" s="33"/>
      <c r="C432" s="42"/>
      <c r="D432" s="42"/>
      <c r="E432" s="42"/>
      <c r="F432" s="42"/>
      <c r="G432" s="42"/>
      <c r="H432" s="33"/>
      <c r="I432" s="33"/>
      <c r="J432" s="33"/>
      <c r="K432" s="33"/>
      <c r="L432" s="33"/>
      <c r="M432" s="73"/>
    </row>
    <row r="433" spans="1:13" customFormat="1" ht="15" x14ac:dyDescent="0.25">
      <c r="A433" s="33"/>
      <c r="B433" s="33"/>
      <c r="C433" s="42"/>
      <c r="D433" s="42"/>
      <c r="E433" s="42"/>
      <c r="F433" s="42"/>
      <c r="G433" s="42"/>
      <c r="H433" s="33"/>
      <c r="I433" s="33"/>
      <c r="J433" s="33"/>
      <c r="K433" s="33"/>
      <c r="L433" s="33"/>
      <c r="M433" s="73"/>
    </row>
    <row r="434" spans="1:13" customFormat="1" ht="15" x14ac:dyDescent="0.25">
      <c r="A434" s="33"/>
      <c r="B434" s="33"/>
      <c r="C434" s="42"/>
      <c r="D434" s="42"/>
      <c r="E434" s="42"/>
      <c r="F434" s="42"/>
      <c r="G434" s="42"/>
      <c r="H434" s="33"/>
      <c r="I434" s="33"/>
      <c r="J434" s="33"/>
      <c r="K434" s="33"/>
      <c r="L434" s="33"/>
      <c r="M434" s="73"/>
    </row>
    <row r="435" spans="1:13" customFormat="1" ht="15" x14ac:dyDescent="0.25">
      <c r="A435" s="33"/>
      <c r="B435" s="33"/>
      <c r="C435" s="42"/>
      <c r="D435" s="42"/>
      <c r="E435" s="42"/>
      <c r="F435" s="42"/>
      <c r="G435" s="42"/>
      <c r="H435" s="33"/>
      <c r="I435" s="33"/>
      <c r="J435" s="33"/>
      <c r="K435" s="33"/>
      <c r="L435" s="33"/>
      <c r="M435" s="73"/>
    </row>
    <row r="436" spans="1:13" customFormat="1" ht="15" x14ac:dyDescent="0.25">
      <c r="A436" s="33"/>
      <c r="B436" s="33"/>
      <c r="C436" s="42"/>
      <c r="D436" s="42"/>
      <c r="E436" s="42"/>
      <c r="F436" s="42"/>
      <c r="G436" s="42"/>
      <c r="H436" s="33"/>
      <c r="I436" s="33"/>
      <c r="J436" s="33"/>
      <c r="K436" s="33"/>
      <c r="L436" s="33"/>
      <c r="M436" s="73"/>
    </row>
    <row r="437" spans="1:13" customFormat="1" ht="15" x14ac:dyDescent="0.25">
      <c r="A437" s="33"/>
      <c r="B437" s="33"/>
      <c r="C437" s="42"/>
      <c r="D437" s="42"/>
      <c r="E437" s="42"/>
      <c r="F437" s="42"/>
      <c r="G437" s="42"/>
      <c r="H437" s="33"/>
      <c r="I437" s="33"/>
      <c r="J437" s="33"/>
      <c r="K437" s="33"/>
      <c r="L437" s="33"/>
      <c r="M437" s="73"/>
    </row>
    <row r="438" spans="1:13" customFormat="1" ht="15" x14ac:dyDescent="0.25">
      <c r="A438" s="33"/>
      <c r="B438" s="33"/>
      <c r="C438" s="42"/>
      <c r="D438" s="42"/>
      <c r="E438" s="42"/>
      <c r="F438" s="42"/>
      <c r="G438" s="42"/>
      <c r="H438" s="33"/>
      <c r="I438" s="33"/>
      <c r="J438" s="33"/>
      <c r="K438" s="33"/>
      <c r="L438" s="33"/>
      <c r="M438" s="73"/>
    </row>
    <row r="439" spans="1:13" customFormat="1" ht="15" x14ac:dyDescent="0.25">
      <c r="A439" s="33"/>
      <c r="B439" s="33"/>
      <c r="C439" s="42"/>
      <c r="D439" s="42"/>
      <c r="E439" s="42"/>
      <c r="F439" s="42"/>
      <c r="G439" s="42"/>
      <c r="H439" s="33"/>
      <c r="I439" s="33"/>
      <c r="J439" s="33"/>
      <c r="K439" s="33"/>
      <c r="L439" s="33"/>
      <c r="M439" s="73"/>
    </row>
    <row r="440" spans="1:13" customFormat="1" ht="15" x14ac:dyDescent="0.25">
      <c r="A440" s="33"/>
      <c r="B440" s="33"/>
      <c r="C440" s="42"/>
      <c r="D440" s="42"/>
      <c r="E440" s="42"/>
      <c r="F440" s="42"/>
      <c r="G440" s="42"/>
      <c r="H440" s="33"/>
      <c r="I440" s="33"/>
      <c r="J440" s="33"/>
      <c r="K440" s="33"/>
      <c r="L440" s="33"/>
      <c r="M440" s="73"/>
    </row>
    <row r="441" spans="1:13" customFormat="1" ht="15" x14ac:dyDescent="0.25">
      <c r="A441" s="33"/>
      <c r="B441" s="33"/>
      <c r="C441" s="42"/>
      <c r="D441" s="42"/>
      <c r="E441" s="42"/>
      <c r="F441" s="42"/>
      <c r="G441" s="42"/>
      <c r="H441" s="33"/>
      <c r="I441" s="33"/>
      <c r="J441" s="33"/>
      <c r="K441" s="33"/>
      <c r="L441" s="33"/>
      <c r="M441" s="73"/>
    </row>
    <row r="442" spans="1:13" customFormat="1" ht="15" x14ac:dyDescent="0.25">
      <c r="A442" s="33"/>
      <c r="B442" s="33"/>
      <c r="C442" s="42"/>
      <c r="D442" s="42"/>
      <c r="E442" s="42"/>
      <c r="F442" s="42"/>
      <c r="G442" s="42"/>
      <c r="H442" s="33"/>
      <c r="I442" s="33"/>
      <c r="J442" s="33"/>
      <c r="K442" s="33"/>
      <c r="L442" s="33"/>
      <c r="M442" s="73"/>
    </row>
    <row r="443" spans="1:13" customFormat="1" ht="15" x14ac:dyDescent="0.25">
      <c r="A443" s="33"/>
      <c r="B443" s="33"/>
      <c r="C443" s="42"/>
      <c r="D443" s="42"/>
      <c r="E443" s="42"/>
      <c r="F443" s="42"/>
      <c r="G443" s="42"/>
      <c r="H443" s="33"/>
      <c r="I443" s="33"/>
      <c r="J443" s="33"/>
      <c r="K443" s="33"/>
      <c r="L443" s="33"/>
      <c r="M443" s="73"/>
    </row>
    <row r="444" spans="1:13" customFormat="1" ht="15" x14ac:dyDescent="0.25">
      <c r="A444" s="33"/>
      <c r="B444" s="33"/>
      <c r="C444" s="42"/>
      <c r="D444" s="42"/>
      <c r="E444" s="42"/>
      <c r="F444" s="42"/>
      <c r="G444" s="42"/>
      <c r="H444" s="33"/>
      <c r="I444" s="33"/>
      <c r="J444" s="33"/>
      <c r="K444" s="33"/>
      <c r="L444" s="33"/>
      <c r="M444" s="73"/>
    </row>
    <row r="445" spans="1:13" customFormat="1" ht="15" x14ac:dyDescent="0.25">
      <c r="A445" s="33"/>
      <c r="B445" s="33"/>
      <c r="C445" s="42"/>
      <c r="D445" s="42"/>
      <c r="E445" s="42"/>
      <c r="F445" s="42"/>
      <c r="G445" s="42"/>
      <c r="H445" s="33"/>
      <c r="I445" s="33"/>
      <c r="J445" s="33"/>
      <c r="K445" s="33"/>
      <c r="L445" s="33"/>
      <c r="M445" s="73"/>
    </row>
    <row r="446" spans="1:13" customFormat="1" ht="15" x14ac:dyDescent="0.25">
      <c r="A446" s="33"/>
      <c r="B446" s="33"/>
      <c r="C446" s="42"/>
      <c r="D446" s="42"/>
      <c r="E446" s="42"/>
      <c r="F446" s="42"/>
      <c r="G446" s="42"/>
      <c r="H446" s="33"/>
      <c r="I446" s="33"/>
      <c r="J446" s="33"/>
      <c r="K446" s="33"/>
      <c r="L446" s="33"/>
      <c r="M446" s="73"/>
    </row>
    <row r="447" spans="1:13" customFormat="1" ht="15" x14ac:dyDescent="0.25">
      <c r="A447" s="33"/>
      <c r="B447" s="33"/>
      <c r="C447" s="42"/>
      <c r="D447" s="42"/>
      <c r="E447" s="42"/>
      <c r="F447" s="42"/>
      <c r="G447" s="42"/>
      <c r="H447" s="33"/>
      <c r="I447" s="33"/>
      <c r="J447" s="33"/>
      <c r="K447" s="33"/>
      <c r="L447" s="33"/>
      <c r="M447" s="73"/>
    </row>
    <row r="448" spans="1:13" customFormat="1" ht="15" x14ac:dyDescent="0.25">
      <c r="A448" s="33"/>
      <c r="B448" s="33"/>
      <c r="C448" s="42"/>
      <c r="D448" s="42"/>
      <c r="E448" s="42"/>
      <c r="F448" s="42"/>
      <c r="G448" s="42"/>
      <c r="H448" s="33"/>
      <c r="I448" s="33"/>
      <c r="J448" s="33"/>
      <c r="K448" s="33"/>
      <c r="L448" s="33"/>
      <c r="M448" s="73"/>
    </row>
    <row r="449" spans="1:13" customFormat="1" ht="15" x14ac:dyDescent="0.25">
      <c r="A449" s="33"/>
      <c r="B449" s="33"/>
      <c r="C449" s="42"/>
      <c r="D449" s="42"/>
      <c r="E449" s="42"/>
      <c r="F449" s="42"/>
      <c r="G449" s="42"/>
      <c r="H449" s="33"/>
      <c r="I449" s="33"/>
      <c r="J449" s="33"/>
      <c r="K449" s="33"/>
      <c r="L449" s="33"/>
      <c r="M449" s="73"/>
    </row>
    <row r="450" spans="1:13" customFormat="1" ht="15" x14ac:dyDescent="0.25">
      <c r="A450" s="33"/>
      <c r="B450" s="33"/>
      <c r="C450" s="42"/>
      <c r="D450" s="42"/>
      <c r="E450" s="42"/>
      <c r="F450" s="42"/>
      <c r="G450" s="42"/>
      <c r="H450" s="33"/>
      <c r="I450" s="33"/>
      <c r="J450" s="33"/>
      <c r="K450" s="33"/>
      <c r="L450" s="33"/>
      <c r="M450" s="73"/>
    </row>
    <row r="451" spans="1:13" customFormat="1" ht="15" x14ac:dyDescent="0.25">
      <c r="A451" s="33"/>
      <c r="B451" s="33"/>
      <c r="C451" s="42"/>
      <c r="D451" s="42"/>
      <c r="E451" s="42"/>
      <c r="F451" s="42"/>
      <c r="G451" s="42"/>
      <c r="H451" s="33"/>
      <c r="I451" s="33"/>
      <c r="J451" s="33"/>
      <c r="K451" s="33"/>
      <c r="L451" s="33"/>
      <c r="M451" s="73"/>
    </row>
    <row r="452" spans="1:13" customFormat="1" ht="15" x14ac:dyDescent="0.25">
      <c r="A452" s="33"/>
      <c r="B452" s="33"/>
      <c r="C452" s="42"/>
      <c r="D452" s="42"/>
      <c r="E452" s="42"/>
      <c r="F452" s="42"/>
      <c r="G452" s="42"/>
      <c r="H452" s="33"/>
      <c r="I452" s="33"/>
      <c r="J452" s="33"/>
      <c r="K452" s="33"/>
      <c r="L452" s="33"/>
      <c r="M452" s="73"/>
    </row>
    <row r="453" spans="1:13" customFormat="1" ht="15" x14ac:dyDescent="0.25">
      <c r="A453" s="33"/>
      <c r="B453" s="33"/>
      <c r="C453" s="42"/>
      <c r="D453" s="42"/>
      <c r="E453" s="42"/>
      <c r="F453" s="42"/>
      <c r="G453" s="42"/>
      <c r="H453" s="33"/>
      <c r="I453" s="33"/>
      <c r="J453" s="33"/>
      <c r="K453" s="33"/>
      <c r="L453" s="33"/>
      <c r="M453" s="73"/>
    </row>
    <row r="454" spans="1:13" customFormat="1" ht="15" x14ac:dyDescent="0.25">
      <c r="A454" s="33"/>
      <c r="B454" s="33"/>
      <c r="C454" s="42"/>
      <c r="D454" s="42"/>
      <c r="E454" s="42"/>
      <c r="F454" s="42"/>
      <c r="G454" s="42"/>
      <c r="H454" s="33"/>
      <c r="I454" s="33"/>
      <c r="J454" s="33"/>
      <c r="K454" s="33"/>
      <c r="L454" s="33"/>
      <c r="M454" s="73"/>
    </row>
    <row r="455" spans="1:13" customFormat="1" ht="15" x14ac:dyDescent="0.25">
      <c r="A455" s="33"/>
      <c r="B455" s="33"/>
      <c r="C455" s="42"/>
      <c r="D455" s="42"/>
      <c r="E455" s="42"/>
      <c r="F455" s="42"/>
      <c r="G455" s="42"/>
      <c r="H455" s="33"/>
      <c r="I455" s="33"/>
      <c r="J455" s="33"/>
      <c r="K455" s="33"/>
      <c r="L455" s="33"/>
      <c r="M455" s="73"/>
    </row>
    <row r="456" spans="1:13" customFormat="1" ht="15" x14ac:dyDescent="0.25">
      <c r="A456" s="33"/>
      <c r="B456" s="33"/>
      <c r="C456" s="42"/>
      <c r="D456" s="42"/>
      <c r="E456" s="42"/>
      <c r="F456" s="42"/>
      <c r="G456" s="42"/>
      <c r="H456" s="33"/>
      <c r="I456" s="33"/>
      <c r="J456" s="33"/>
      <c r="K456" s="33"/>
      <c r="L456" s="33"/>
      <c r="M456" s="73"/>
    </row>
    <row r="457" spans="1:13" customFormat="1" ht="15" x14ac:dyDescent="0.25">
      <c r="A457" s="33"/>
      <c r="B457" s="33"/>
      <c r="C457" s="42"/>
      <c r="D457" s="42"/>
      <c r="E457" s="42"/>
      <c r="F457" s="42"/>
      <c r="G457" s="42"/>
      <c r="H457" s="33"/>
      <c r="I457" s="33"/>
      <c r="J457" s="33"/>
      <c r="K457" s="33"/>
      <c r="L457" s="33"/>
      <c r="M457" s="73"/>
    </row>
    <row r="458" spans="1:13" customFormat="1" ht="15" x14ac:dyDescent="0.25">
      <c r="A458" s="33"/>
      <c r="B458" s="33"/>
      <c r="C458" s="42"/>
      <c r="D458" s="42"/>
      <c r="E458" s="42"/>
      <c r="F458" s="42"/>
      <c r="G458" s="42"/>
      <c r="H458" s="33"/>
      <c r="I458" s="33"/>
      <c r="J458" s="33"/>
      <c r="K458" s="33"/>
      <c r="L458" s="33"/>
      <c r="M458" s="73"/>
    </row>
    <row r="459" spans="1:13" customFormat="1" ht="15" x14ac:dyDescent="0.25">
      <c r="A459" s="33"/>
      <c r="B459" s="33"/>
      <c r="C459" s="42"/>
      <c r="D459" s="42"/>
      <c r="E459" s="42"/>
      <c r="F459" s="42"/>
      <c r="G459" s="42"/>
      <c r="H459" s="33"/>
      <c r="I459" s="33"/>
      <c r="J459" s="33"/>
      <c r="K459" s="33"/>
      <c r="L459" s="33"/>
      <c r="M459" s="73"/>
    </row>
    <row r="460" spans="1:13" customFormat="1" ht="15" x14ac:dyDescent="0.25">
      <c r="A460" s="33"/>
      <c r="B460" s="33"/>
      <c r="C460" s="42"/>
      <c r="D460" s="42"/>
      <c r="E460" s="42"/>
      <c r="F460" s="42"/>
      <c r="G460" s="42"/>
      <c r="H460" s="33"/>
      <c r="I460" s="33"/>
      <c r="J460" s="33"/>
      <c r="K460" s="33"/>
      <c r="L460" s="33"/>
      <c r="M460" s="73"/>
    </row>
    <row r="461" spans="1:13" customFormat="1" ht="15" x14ac:dyDescent="0.25">
      <c r="A461" s="33"/>
      <c r="B461" s="33"/>
      <c r="C461" s="42"/>
      <c r="D461" s="42"/>
      <c r="E461" s="42"/>
      <c r="F461" s="42"/>
      <c r="G461" s="42"/>
      <c r="H461" s="33"/>
      <c r="I461" s="33"/>
      <c r="J461" s="33"/>
      <c r="K461" s="33"/>
      <c r="L461" s="33"/>
      <c r="M461" s="73"/>
    </row>
    <row r="462" spans="1:13" customFormat="1" ht="15" x14ac:dyDescent="0.25">
      <c r="A462" s="33"/>
      <c r="B462" s="33"/>
      <c r="C462" s="42"/>
      <c r="D462" s="42"/>
      <c r="E462" s="42"/>
      <c r="F462" s="42"/>
      <c r="G462" s="42"/>
      <c r="H462" s="33"/>
      <c r="I462" s="33"/>
      <c r="J462" s="33"/>
      <c r="K462" s="33"/>
      <c r="L462" s="33"/>
      <c r="M462" s="73"/>
    </row>
    <row r="463" spans="1:13" customFormat="1" ht="15" x14ac:dyDescent="0.25">
      <c r="A463" s="33"/>
      <c r="B463" s="33"/>
      <c r="C463" s="42"/>
      <c r="D463" s="42"/>
      <c r="E463" s="42"/>
      <c r="F463" s="42"/>
      <c r="G463" s="42"/>
      <c r="H463" s="33"/>
      <c r="I463" s="33"/>
      <c r="J463" s="33"/>
      <c r="K463" s="33"/>
      <c r="L463" s="33"/>
      <c r="M463" s="73"/>
    </row>
    <row r="464" spans="1:13" customFormat="1" ht="15" x14ac:dyDescent="0.25">
      <c r="A464" s="33"/>
      <c r="B464" s="33"/>
      <c r="C464" s="42"/>
      <c r="D464" s="42"/>
      <c r="E464" s="42"/>
      <c r="F464" s="42"/>
      <c r="G464" s="42"/>
      <c r="H464" s="33"/>
      <c r="I464" s="33"/>
      <c r="J464" s="33"/>
      <c r="K464" s="33"/>
      <c r="L464" s="33"/>
      <c r="M464" s="73"/>
    </row>
    <row r="465" spans="1:13" customFormat="1" ht="15" x14ac:dyDescent="0.25">
      <c r="A465" s="33"/>
      <c r="B465" s="33"/>
      <c r="C465" s="42"/>
      <c r="D465" s="42"/>
      <c r="E465" s="42"/>
      <c r="F465" s="42"/>
      <c r="G465" s="42"/>
      <c r="H465" s="33"/>
      <c r="I465" s="33"/>
      <c r="J465" s="33"/>
      <c r="K465" s="33"/>
      <c r="L465" s="33"/>
      <c r="M465" s="73"/>
    </row>
    <row r="466" spans="1:13" customFormat="1" ht="15" x14ac:dyDescent="0.25">
      <c r="A466" s="33"/>
      <c r="B466" s="33"/>
      <c r="C466" s="42"/>
      <c r="D466" s="42"/>
      <c r="E466" s="42"/>
      <c r="F466" s="42"/>
      <c r="G466" s="42"/>
      <c r="H466" s="33"/>
      <c r="I466" s="33"/>
      <c r="J466" s="33"/>
      <c r="K466" s="33"/>
      <c r="L466" s="33"/>
      <c r="M466" s="73"/>
    </row>
    <row r="467" spans="1:13" customFormat="1" ht="15" x14ac:dyDescent="0.25">
      <c r="A467" s="33"/>
      <c r="B467" s="33"/>
      <c r="C467" s="42"/>
      <c r="D467" s="42"/>
      <c r="E467" s="42"/>
      <c r="F467" s="42"/>
      <c r="G467" s="42"/>
      <c r="H467" s="33"/>
      <c r="I467" s="33"/>
      <c r="J467" s="33"/>
      <c r="K467" s="33"/>
      <c r="L467" s="33"/>
      <c r="M467" s="73"/>
    </row>
    <row r="468" spans="1:13" customFormat="1" ht="15" x14ac:dyDescent="0.25">
      <c r="A468" s="33"/>
      <c r="B468" s="33"/>
      <c r="C468" s="42"/>
      <c r="D468" s="42"/>
      <c r="E468" s="42"/>
      <c r="F468" s="42"/>
      <c r="G468" s="42"/>
      <c r="H468" s="33"/>
      <c r="I468" s="33"/>
      <c r="J468" s="33"/>
      <c r="K468" s="33"/>
      <c r="L468" s="33"/>
      <c r="M468" s="73"/>
    </row>
    <row r="469" spans="1:13" customFormat="1" ht="15" x14ac:dyDescent="0.25">
      <c r="A469" s="33"/>
      <c r="B469" s="33"/>
      <c r="C469" s="42"/>
      <c r="D469" s="42"/>
      <c r="E469" s="42"/>
      <c r="F469" s="42"/>
      <c r="G469" s="42"/>
      <c r="H469" s="33"/>
      <c r="I469" s="33"/>
      <c r="J469" s="33"/>
      <c r="K469" s="33"/>
      <c r="L469" s="33"/>
      <c r="M469" s="73"/>
    </row>
    <row r="470" spans="1:13" customFormat="1" ht="15" x14ac:dyDescent="0.25">
      <c r="A470" s="33"/>
      <c r="B470" s="33"/>
      <c r="C470" s="42"/>
      <c r="D470" s="42"/>
      <c r="E470" s="42"/>
      <c r="F470" s="42"/>
      <c r="G470" s="42"/>
      <c r="H470" s="33"/>
      <c r="I470" s="33"/>
      <c r="J470" s="33"/>
      <c r="K470" s="33"/>
      <c r="L470" s="33"/>
      <c r="M470" s="73"/>
    </row>
    <row r="471" spans="1:13" customFormat="1" ht="15" x14ac:dyDescent="0.25">
      <c r="A471" s="33"/>
      <c r="B471" s="33"/>
      <c r="C471" s="42"/>
      <c r="D471" s="42"/>
      <c r="E471" s="42"/>
      <c r="F471" s="42"/>
      <c r="G471" s="42"/>
      <c r="H471" s="33"/>
      <c r="I471" s="33"/>
      <c r="J471" s="33"/>
      <c r="K471" s="33"/>
      <c r="L471" s="33"/>
      <c r="M471" s="73"/>
    </row>
    <row r="472" spans="1:13" customFormat="1" ht="15" x14ac:dyDescent="0.25">
      <c r="A472" s="33"/>
      <c r="B472" s="33"/>
      <c r="C472" s="42"/>
      <c r="D472" s="42"/>
      <c r="E472" s="42"/>
      <c r="F472" s="42"/>
      <c r="G472" s="42"/>
      <c r="H472" s="33"/>
      <c r="I472" s="33"/>
      <c r="J472" s="33"/>
      <c r="K472" s="33"/>
      <c r="L472" s="33"/>
      <c r="M472" s="73"/>
    </row>
    <row r="473" spans="1:13" customFormat="1" ht="15" x14ac:dyDescent="0.25">
      <c r="A473" s="33"/>
      <c r="B473" s="33"/>
      <c r="C473" s="42"/>
      <c r="D473" s="42"/>
      <c r="E473" s="42"/>
      <c r="F473" s="42"/>
      <c r="G473" s="42"/>
      <c r="H473" s="33"/>
      <c r="I473" s="33"/>
      <c r="J473" s="33"/>
      <c r="K473" s="33"/>
      <c r="L473" s="33"/>
      <c r="M473" s="73"/>
    </row>
    <row r="474" spans="1:13" customFormat="1" ht="15" x14ac:dyDescent="0.25">
      <c r="A474" s="33"/>
      <c r="B474" s="33"/>
      <c r="C474" s="42"/>
      <c r="D474" s="42"/>
      <c r="E474" s="42"/>
      <c r="F474" s="42"/>
      <c r="G474" s="42"/>
      <c r="H474" s="33"/>
      <c r="I474" s="33"/>
      <c r="J474" s="33"/>
      <c r="K474" s="33"/>
      <c r="L474" s="33"/>
      <c r="M474" s="73"/>
    </row>
    <row r="475" spans="1:13" customFormat="1" ht="15" x14ac:dyDescent="0.25">
      <c r="A475" s="33"/>
      <c r="B475" s="33"/>
      <c r="C475" s="42"/>
      <c r="D475" s="42"/>
      <c r="E475" s="42"/>
      <c r="F475" s="42"/>
      <c r="G475" s="42"/>
      <c r="H475" s="33"/>
      <c r="I475" s="33"/>
      <c r="J475" s="33"/>
      <c r="K475" s="33"/>
      <c r="L475" s="33"/>
      <c r="M475" s="73"/>
    </row>
    <row r="476" spans="1:13" customFormat="1" ht="15" x14ac:dyDescent="0.25">
      <c r="A476" s="33"/>
      <c r="B476" s="33"/>
      <c r="C476" s="42"/>
      <c r="D476" s="42"/>
      <c r="E476" s="42"/>
      <c r="F476" s="42"/>
      <c r="G476" s="42"/>
      <c r="H476" s="33"/>
      <c r="I476" s="33"/>
      <c r="J476" s="33"/>
      <c r="K476" s="33"/>
      <c r="L476" s="33"/>
      <c r="M476" s="73"/>
    </row>
    <row r="477" spans="1:13" customFormat="1" ht="15" x14ac:dyDescent="0.25">
      <c r="A477" s="33"/>
      <c r="B477" s="33"/>
      <c r="C477" s="42"/>
      <c r="D477" s="42"/>
      <c r="E477" s="42"/>
      <c r="F477" s="42"/>
      <c r="G477" s="42"/>
      <c r="H477" s="33"/>
      <c r="I477" s="33"/>
      <c r="J477" s="33"/>
      <c r="K477" s="33"/>
      <c r="L477" s="33"/>
      <c r="M477" s="73"/>
    </row>
    <row r="478" spans="1:13" customFormat="1" ht="15" x14ac:dyDescent="0.25">
      <c r="A478" s="33"/>
      <c r="B478" s="33"/>
      <c r="C478" s="42"/>
      <c r="D478" s="42"/>
      <c r="E478" s="42"/>
      <c r="F478" s="42"/>
      <c r="G478" s="42"/>
      <c r="H478" s="33"/>
      <c r="I478" s="33"/>
      <c r="J478" s="33"/>
      <c r="K478" s="33"/>
      <c r="L478" s="33"/>
      <c r="M478" s="73"/>
    </row>
    <row r="479" spans="1:13" customFormat="1" ht="15" x14ac:dyDescent="0.25">
      <c r="A479" s="33"/>
      <c r="B479" s="33"/>
      <c r="C479" s="42"/>
      <c r="D479" s="42"/>
      <c r="E479" s="42"/>
      <c r="F479" s="42"/>
      <c r="G479" s="42"/>
      <c r="H479" s="33"/>
      <c r="I479" s="33"/>
      <c r="J479" s="33"/>
      <c r="K479" s="33"/>
      <c r="L479" s="33"/>
      <c r="M479" s="73"/>
    </row>
    <row r="480" spans="1:13" customFormat="1" ht="15" x14ac:dyDescent="0.25">
      <c r="A480" s="33"/>
      <c r="B480" s="33"/>
      <c r="C480" s="42"/>
      <c r="D480" s="42"/>
      <c r="E480" s="42"/>
      <c r="F480" s="42"/>
      <c r="G480" s="42"/>
      <c r="H480" s="33"/>
      <c r="I480" s="33"/>
      <c r="J480" s="33"/>
      <c r="K480" s="33"/>
      <c r="L480" s="33"/>
      <c r="M480" s="73"/>
    </row>
    <row r="481" spans="1:13" customFormat="1" ht="15" x14ac:dyDescent="0.25">
      <c r="A481" s="33"/>
      <c r="B481" s="33"/>
      <c r="C481" s="42"/>
      <c r="D481" s="42"/>
      <c r="E481" s="42"/>
      <c r="F481" s="42"/>
      <c r="G481" s="42"/>
      <c r="H481" s="33"/>
      <c r="I481" s="33"/>
      <c r="J481" s="33"/>
      <c r="K481" s="33"/>
      <c r="L481" s="33"/>
      <c r="M481" s="73"/>
    </row>
    <row r="482" spans="1:13" customFormat="1" ht="15" x14ac:dyDescent="0.25">
      <c r="A482" s="33"/>
      <c r="B482" s="33"/>
      <c r="C482" s="42"/>
      <c r="D482" s="42"/>
      <c r="E482" s="42"/>
      <c r="F482" s="42"/>
      <c r="G482" s="42"/>
      <c r="H482" s="33"/>
      <c r="I482" s="33"/>
      <c r="J482" s="33"/>
      <c r="K482" s="33"/>
      <c r="L482" s="33"/>
      <c r="M482" s="73"/>
    </row>
    <row r="483" spans="1:13" customFormat="1" ht="15" x14ac:dyDescent="0.25">
      <c r="A483" s="33"/>
      <c r="B483" s="33"/>
      <c r="C483" s="42"/>
      <c r="D483" s="42"/>
      <c r="E483" s="42"/>
      <c r="F483" s="42"/>
      <c r="G483" s="42"/>
      <c r="H483" s="33"/>
      <c r="I483" s="33"/>
      <c r="J483" s="33"/>
      <c r="K483" s="33"/>
      <c r="L483" s="33"/>
      <c r="M483" s="73"/>
    </row>
    <row r="484" spans="1:13" customFormat="1" ht="15" x14ac:dyDescent="0.25">
      <c r="A484" s="33"/>
      <c r="B484" s="33"/>
      <c r="C484" s="42"/>
      <c r="D484" s="42"/>
      <c r="E484" s="42"/>
      <c r="F484" s="42"/>
      <c r="G484" s="42"/>
      <c r="H484" s="33"/>
      <c r="I484" s="33"/>
      <c r="J484" s="33"/>
      <c r="K484" s="33"/>
      <c r="L484" s="33"/>
      <c r="M484" s="73"/>
    </row>
    <row r="485" spans="1:13" customFormat="1" ht="15" x14ac:dyDescent="0.25">
      <c r="A485" s="33"/>
      <c r="B485" s="33"/>
      <c r="C485" s="42"/>
      <c r="D485" s="42"/>
      <c r="E485" s="42"/>
      <c r="F485" s="42"/>
      <c r="G485" s="42"/>
      <c r="H485" s="33"/>
      <c r="I485" s="33"/>
      <c r="J485" s="33"/>
      <c r="K485" s="33"/>
      <c r="L485" s="33"/>
      <c r="M485" s="73"/>
    </row>
    <row r="486" spans="1:13" customFormat="1" ht="15" x14ac:dyDescent="0.25">
      <c r="A486" s="33"/>
      <c r="B486" s="33"/>
      <c r="C486" s="42"/>
      <c r="D486" s="42"/>
      <c r="E486" s="42"/>
      <c r="F486" s="42"/>
      <c r="G486" s="42"/>
      <c r="H486" s="33"/>
      <c r="I486" s="33"/>
      <c r="J486" s="33"/>
      <c r="K486" s="33"/>
      <c r="L486" s="33"/>
      <c r="M486" s="73"/>
    </row>
    <row r="487" spans="1:13" customFormat="1" ht="15" x14ac:dyDescent="0.25">
      <c r="A487" s="33"/>
      <c r="B487" s="33"/>
      <c r="C487" s="42"/>
      <c r="D487" s="42"/>
      <c r="E487" s="42"/>
      <c r="F487" s="42"/>
      <c r="G487" s="42"/>
      <c r="H487" s="33"/>
      <c r="I487" s="33"/>
      <c r="J487" s="33"/>
      <c r="K487" s="33"/>
      <c r="L487" s="33"/>
      <c r="M487" s="73"/>
    </row>
    <row r="488" spans="1:13" customFormat="1" ht="15" x14ac:dyDescent="0.25">
      <c r="A488" s="33"/>
      <c r="B488" s="33"/>
      <c r="C488" s="42"/>
      <c r="D488" s="42"/>
      <c r="E488" s="42"/>
      <c r="F488" s="42"/>
      <c r="G488" s="42"/>
      <c r="H488" s="33"/>
      <c r="I488" s="33"/>
      <c r="J488" s="33"/>
      <c r="K488" s="33"/>
      <c r="L488" s="33"/>
      <c r="M488" s="73"/>
    </row>
    <row r="489" spans="1:13" customFormat="1" ht="15" x14ac:dyDescent="0.25">
      <c r="A489" s="33"/>
      <c r="B489" s="33"/>
      <c r="C489" s="42"/>
      <c r="D489" s="42"/>
      <c r="E489" s="42"/>
      <c r="F489" s="42"/>
      <c r="G489" s="42"/>
      <c r="H489" s="33"/>
      <c r="I489" s="33"/>
      <c r="J489" s="33"/>
      <c r="K489" s="33"/>
      <c r="L489" s="33"/>
      <c r="M489" s="73"/>
    </row>
    <row r="490" spans="1:13" customFormat="1" ht="15" x14ac:dyDescent="0.25">
      <c r="A490" s="33"/>
      <c r="B490" s="33"/>
      <c r="C490" s="42"/>
      <c r="D490" s="42"/>
      <c r="E490" s="42"/>
      <c r="F490" s="42"/>
      <c r="G490" s="42"/>
      <c r="H490" s="33"/>
      <c r="I490" s="33"/>
      <c r="J490" s="33"/>
      <c r="K490" s="33"/>
      <c r="L490" s="33"/>
      <c r="M490" s="73"/>
    </row>
    <row r="491" spans="1:13" customFormat="1" ht="15" x14ac:dyDescent="0.25">
      <c r="A491" s="33"/>
      <c r="B491" s="33"/>
      <c r="C491" s="42"/>
      <c r="D491" s="42"/>
      <c r="E491" s="42"/>
      <c r="F491" s="42"/>
      <c r="G491" s="42"/>
      <c r="H491" s="33"/>
      <c r="I491" s="33"/>
      <c r="J491" s="33"/>
      <c r="K491" s="33"/>
      <c r="L491" s="33"/>
      <c r="M491" s="73"/>
    </row>
    <row r="492" spans="1:13" customFormat="1" ht="15" x14ac:dyDescent="0.25">
      <c r="A492" s="33"/>
      <c r="B492" s="33"/>
      <c r="C492" s="42"/>
      <c r="D492" s="42"/>
      <c r="E492" s="42"/>
      <c r="F492" s="42"/>
      <c r="G492" s="42"/>
      <c r="H492" s="33"/>
      <c r="I492" s="33"/>
      <c r="J492" s="33"/>
      <c r="K492" s="33"/>
      <c r="L492" s="33"/>
      <c r="M492" s="73"/>
    </row>
    <row r="493" spans="1:13" customFormat="1" ht="15" x14ac:dyDescent="0.25">
      <c r="A493" s="33"/>
      <c r="B493" s="33"/>
      <c r="C493" s="42"/>
      <c r="D493" s="42"/>
      <c r="E493" s="42"/>
      <c r="F493" s="42"/>
      <c r="G493" s="42"/>
      <c r="H493" s="33"/>
      <c r="I493" s="33"/>
      <c r="J493" s="33"/>
      <c r="K493" s="33"/>
      <c r="L493" s="33"/>
      <c r="M493" s="73"/>
    </row>
    <row r="494" spans="1:13" customFormat="1" ht="15" x14ac:dyDescent="0.25">
      <c r="A494" s="33"/>
      <c r="B494" s="33"/>
      <c r="C494" s="42"/>
      <c r="D494" s="42"/>
      <c r="E494" s="42"/>
      <c r="F494" s="42"/>
      <c r="G494" s="42"/>
      <c r="H494" s="33"/>
      <c r="I494" s="33"/>
      <c r="J494" s="33"/>
      <c r="K494" s="33"/>
      <c r="L494" s="33"/>
      <c r="M494" s="73"/>
    </row>
    <row r="495" spans="1:13" customFormat="1" ht="15" x14ac:dyDescent="0.25">
      <c r="A495" s="33"/>
      <c r="B495" s="33"/>
      <c r="C495" s="42"/>
      <c r="D495" s="42"/>
      <c r="E495" s="42"/>
      <c r="F495" s="42"/>
      <c r="G495" s="42"/>
      <c r="H495" s="33"/>
      <c r="I495" s="33"/>
      <c r="J495" s="33"/>
      <c r="K495" s="33"/>
      <c r="L495" s="33"/>
      <c r="M495" s="73"/>
    </row>
    <row r="496" spans="1:13" customFormat="1" ht="15" x14ac:dyDescent="0.25">
      <c r="A496" s="33"/>
      <c r="B496" s="33"/>
      <c r="C496" s="42"/>
      <c r="D496" s="42"/>
      <c r="E496" s="42"/>
      <c r="F496" s="42"/>
      <c r="G496" s="42"/>
      <c r="H496" s="33"/>
      <c r="I496" s="33"/>
      <c r="J496" s="33"/>
      <c r="K496" s="33"/>
      <c r="L496" s="33"/>
      <c r="M496" s="73"/>
    </row>
    <row r="497" spans="1:13" customFormat="1" ht="15" x14ac:dyDescent="0.25">
      <c r="A497" s="33"/>
      <c r="B497" s="33"/>
      <c r="C497" s="42"/>
      <c r="D497" s="42"/>
      <c r="E497" s="42"/>
      <c r="F497" s="42"/>
      <c r="G497" s="42"/>
      <c r="H497" s="33"/>
      <c r="I497" s="33"/>
      <c r="J497" s="33"/>
      <c r="K497" s="33"/>
      <c r="L497" s="33"/>
      <c r="M497" s="73"/>
    </row>
    <row r="498" spans="1:13" customFormat="1" ht="15" x14ac:dyDescent="0.25">
      <c r="A498" s="33"/>
      <c r="B498" s="33"/>
      <c r="C498" s="42"/>
      <c r="D498" s="42"/>
      <c r="E498" s="42"/>
      <c r="F498" s="42"/>
      <c r="G498" s="42"/>
      <c r="H498" s="33"/>
      <c r="I498" s="33"/>
      <c r="J498" s="33"/>
      <c r="K498" s="33"/>
      <c r="L498" s="33"/>
      <c r="M498" s="73"/>
    </row>
    <row r="499" spans="1:13" customFormat="1" ht="15" x14ac:dyDescent="0.25">
      <c r="A499" s="33"/>
      <c r="B499" s="33"/>
      <c r="C499" s="42"/>
      <c r="D499" s="42"/>
      <c r="E499" s="42"/>
      <c r="F499" s="42"/>
      <c r="G499" s="42"/>
      <c r="H499" s="33"/>
      <c r="I499" s="33"/>
      <c r="J499" s="33"/>
      <c r="K499" s="33"/>
      <c r="L499" s="33"/>
      <c r="M499" s="73"/>
    </row>
    <row r="500" spans="1:13" customFormat="1" ht="15" x14ac:dyDescent="0.25">
      <c r="A500" s="33"/>
      <c r="B500" s="33"/>
      <c r="C500" s="42"/>
      <c r="D500" s="42"/>
      <c r="E500" s="42"/>
      <c r="F500" s="42"/>
      <c r="G500" s="42"/>
      <c r="H500" s="33"/>
      <c r="I500" s="33"/>
      <c r="J500" s="33"/>
      <c r="K500" s="33"/>
      <c r="L500" s="33"/>
      <c r="M500" s="73"/>
    </row>
    <row r="501" spans="1:13" customFormat="1" ht="15" x14ac:dyDescent="0.25">
      <c r="A501" s="33"/>
      <c r="B501" s="33"/>
      <c r="C501" s="42"/>
      <c r="D501" s="42"/>
      <c r="E501" s="42"/>
      <c r="F501" s="42"/>
      <c r="G501" s="42"/>
      <c r="H501" s="33"/>
      <c r="I501" s="33"/>
      <c r="J501" s="33"/>
      <c r="K501" s="33"/>
      <c r="L501" s="33"/>
      <c r="M501" s="73"/>
    </row>
    <row r="502" spans="1:13" customFormat="1" ht="15" x14ac:dyDescent="0.25">
      <c r="A502" s="33"/>
      <c r="B502" s="33"/>
      <c r="C502" s="42"/>
      <c r="D502" s="42"/>
      <c r="E502" s="42"/>
      <c r="F502" s="42"/>
      <c r="G502" s="42"/>
      <c r="H502" s="33"/>
      <c r="I502" s="33"/>
      <c r="J502" s="33"/>
      <c r="K502" s="33"/>
      <c r="L502" s="33"/>
      <c r="M502" s="73"/>
    </row>
    <row r="503" spans="1:13" customFormat="1" ht="15" x14ac:dyDescent="0.25">
      <c r="A503" s="33"/>
      <c r="B503" s="33"/>
      <c r="C503" s="42"/>
      <c r="D503" s="42"/>
      <c r="E503" s="42"/>
      <c r="F503" s="42"/>
      <c r="G503" s="42"/>
      <c r="H503" s="33"/>
      <c r="I503" s="33"/>
      <c r="J503" s="33"/>
      <c r="K503" s="33"/>
      <c r="L503" s="33"/>
      <c r="M503" s="73"/>
    </row>
    <row r="504" spans="1:13" customFormat="1" ht="15" x14ac:dyDescent="0.25">
      <c r="A504" s="33"/>
      <c r="B504" s="33"/>
      <c r="C504" s="42"/>
      <c r="D504" s="42"/>
      <c r="E504" s="42"/>
      <c r="F504" s="42"/>
      <c r="G504" s="42"/>
      <c r="H504" s="33"/>
      <c r="I504" s="33"/>
      <c r="J504" s="33"/>
      <c r="K504" s="33"/>
      <c r="L504" s="33"/>
      <c r="M504" s="73"/>
    </row>
    <row r="505" spans="1:13" customFormat="1" ht="15" x14ac:dyDescent="0.25">
      <c r="A505" s="33"/>
      <c r="B505" s="33"/>
      <c r="C505" s="42"/>
      <c r="D505" s="42"/>
      <c r="E505" s="42"/>
      <c r="F505" s="42"/>
      <c r="G505" s="42"/>
      <c r="H505" s="33"/>
      <c r="I505" s="33"/>
      <c r="J505" s="33"/>
      <c r="K505" s="33"/>
      <c r="L505" s="33"/>
      <c r="M505" s="73"/>
    </row>
    <row r="506" spans="1:13" customFormat="1" ht="15" x14ac:dyDescent="0.25">
      <c r="A506" s="33"/>
      <c r="B506" s="33"/>
      <c r="C506" s="42"/>
      <c r="D506" s="42"/>
      <c r="E506" s="42"/>
      <c r="F506" s="42"/>
      <c r="G506" s="42"/>
      <c r="H506" s="33"/>
      <c r="I506" s="33"/>
      <c r="J506" s="33"/>
      <c r="K506" s="33"/>
      <c r="L506" s="33"/>
      <c r="M506" s="73"/>
    </row>
    <row r="507" spans="1:13" customFormat="1" ht="15" x14ac:dyDescent="0.25">
      <c r="A507" s="33"/>
      <c r="B507" s="33"/>
      <c r="C507" s="42"/>
      <c r="D507" s="42"/>
      <c r="E507" s="42"/>
      <c r="F507" s="42"/>
      <c r="G507" s="42"/>
      <c r="H507" s="33"/>
      <c r="I507" s="33"/>
      <c r="J507" s="33"/>
      <c r="K507" s="33"/>
      <c r="L507" s="33"/>
      <c r="M507" s="73"/>
    </row>
    <row r="508" spans="1:13" customFormat="1" ht="15" x14ac:dyDescent="0.25">
      <c r="A508" s="33"/>
      <c r="B508" s="33"/>
      <c r="C508" s="42"/>
      <c r="D508" s="42"/>
      <c r="E508" s="42"/>
      <c r="F508" s="42"/>
      <c r="G508" s="42"/>
      <c r="H508" s="33"/>
      <c r="I508" s="33"/>
      <c r="J508" s="33"/>
      <c r="K508" s="33"/>
      <c r="L508" s="33"/>
      <c r="M508" s="73"/>
    </row>
    <row r="509" spans="1:13" customFormat="1" ht="15" x14ac:dyDescent="0.25">
      <c r="A509" s="33"/>
      <c r="B509" s="33"/>
      <c r="C509" s="42"/>
      <c r="D509" s="42"/>
      <c r="E509" s="42"/>
      <c r="F509" s="42"/>
      <c r="G509" s="42"/>
      <c r="H509" s="33"/>
      <c r="I509" s="33"/>
      <c r="J509" s="33"/>
      <c r="K509" s="33"/>
      <c r="L509" s="33"/>
      <c r="M509" s="73"/>
    </row>
    <row r="510" spans="1:13" customFormat="1" ht="15" x14ac:dyDescent="0.25">
      <c r="A510" s="33"/>
      <c r="B510" s="33"/>
      <c r="C510" s="42"/>
      <c r="D510" s="42"/>
      <c r="E510" s="42"/>
      <c r="F510" s="42"/>
      <c r="G510" s="42"/>
      <c r="H510" s="33"/>
      <c r="I510" s="33"/>
      <c r="J510" s="33"/>
      <c r="K510" s="33"/>
      <c r="L510" s="33"/>
      <c r="M510" s="73"/>
    </row>
    <row r="511" spans="1:13" customFormat="1" ht="15" x14ac:dyDescent="0.25">
      <c r="A511" s="33"/>
      <c r="B511" s="33"/>
      <c r="C511" s="42"/>
      <c r="D511" s="42"/>
      <c r="E511" s="42"/>
      <c r="F511" s="42"/>
      <c r="G511" s="42"/>
      <c r="H511" s="33"/>
      <c r="I511" s="33"/>
      <c r="J511" s="33"/>
      <c r="K511" s="33"/>
      <c r="L511" s="33"/>
      <c r="M511" s="73"/>
    </row>
    <row r="512" spans="1:13" customFormat="1" ht="15" x14ac:dyDescent="0.25">
      <c r="A512" s="33"/>
      <c r="B512" s="33"/>
      <c r="C512" s="42"/>
      <c r="D512" s="42"/>
      <c r="E512" s="42"/>
      <c r="F512" s="42"/>
      <c r="G512" s="42"/>
      <c r="H512" s="33"/>
      <c r="I512" s="33"/>
      <c r="J512" s="33"/>
      <c r="K512" s="33"/>
      <c r="L512" s="33"/>
      <c r="M512" s="73"/>
    </row>
    <row r="513" spans="1:13" customFormat="1" ht="15" x14ac:dyDescent="0.25">
      <c r="A513" s="33"/>
      <c r="B513" s="33"/>
      <c r="C513" s="42"/>
      <c r="D513" s="42"/>
      <c r="E513" s="42"/>
      <c r="F513" s="42"/>
      <c r="G513" s="42"/>
      <c r="H513" s="33"/>
      <c r="I513" s="33"/>
      <c r="J513" s="33"/>
      <c r="K513" s="33"/>
      <c r="L513" s="33"/>
      <c r="M513" s="73"/>
    </row>
    <row r="514" spans="1:13" customFormat="1" ht="15" x14ac:dyDescent="0.25">
      <c r="A514" s="33"/>
      <c r="B514" s="33"/>
      <c r="C514" s="42"/>
      <c r="D514" s="42"/>
      <c r="E514" s="42"/>
      <c r="F514" s="42"/>
      <c r="G514" s="42"/>
      <c r="H514" s="33"/>
      <c r="I514" s="33"/>
      <c r="J514" s="33"/>
      <c r="K514" s="33"/>
      <c r="L514" s="33"/>
      <c r="M514" s="73"/>
    </row>
    <row r="515" spans="1:13" customFormat="1" ht="15" x14ac:dyDescent="0.25">
      <c r="A515" s="33"/>
      <c r="B515" s="33"/>
      <c r="C515" s="42"/>
      <c r="D515" s="42"/>
      <c r="E515" s="42"/>
      <c r="F515" s="42"/>
      <c r="G515" s="42"/>
      <c r="H515" s="33"/>
      <c r="I515" s="33"/>
      <c r="J515" s="33"/>
      <c r="K515" s="33"/>
      <c r="L515" s="33"/>
      <c r="M515" s="73"/>
    </row>
    <row r="516" spans="1:13" customFormat="1" ht="15" x14ac:dyDescent="0.25">
      <c r="A516" s="33"/>
      <c r="B516" s="33"/>
      <c r="C516" s="42"/>
      <c r="D516" s="42"/>
      <c r="E516" s="42"/>
      <c r="F516" s="42"/>
      <c r="G516" s="42"/>
      <c r="H516" s="33"/>
      <c r="I516" s="33"/>
      <c r="J516" s="33"/>
      <c r="K516" s="33"/>
      <c r="L516" s="33"/>
      <c r="M516" s="73"/>
    </row>
    <row r="517" spans="1:13" customFormat="1" ht="15" x14ac:dyDescent="0.25">
      <c r="A517" s="33"/>
      <c r="B517" s="33"/>
      <c r="C517" s="42"/>
      <c r="D517" s="42"/>
      <c r="E517" s="42"/>
      <c r="F517" s="42"/>
      <c r="G517" s="42"/>
      <c r="H517" s="33"/>
      <c r="I517" s="33"/>
      <c r="J517" s="33"/>
      <c r="K517" s="33"/>
      <c r="L517" s="33"/>
      <c r="M517" s="73"/>
    </row>
    <row r="518" spans="1:13" customFormat="1" ht="15" x14ac:dyDescent="0.25">
      <c r="A518" s="33"/>
      <c r="B518" s="33"/>
      <c r="C518" s="42"/>
      <c r="D518" s="42"/>
      <c r="E518" s="42"/>
      <c r="F518" s="42"/>
      <c r="G518" s="42"/>
      <c r="H518" s="33"/>
      <c r="I518" s="33"/>
      <c r="J518" s="33"/>
      <c r="K518" s="33"/>
      <c r="L518" s="33"/>
      <c r="M518" s="73"/>
    </row>
    <row r="519" spans="1:13" customFormat="1" ht="15" x14ac:dyDescent="0.25">
      <c r="A519" s="33"/>
      <c r="B519" s="33"/>
      <c r="C519" s="42"/>
      <c r="D519" s="42"/>
      <c r="E519" s="42"/>
      <c r="F519" s="42"/>
      <c r="G519" s="42"/>
      <c r="H519" s="33"/>
      <c r="I519" s="33"/>
      <c r="J519" s="33"/>
      <c r="K519" s="33"/>
      <c r="L519" s="33"/>
      <c r="M519" s="73"/>
    </row>
    <row r="520" spans="1:13" customFormat="1" ht="15" x14ac:dyDescent="0.25">
      <c r="A520" s="33"/>
      <c r="B520" s="33"/>
      <c r="C520" s="42"/>
      <c r="D520" s="42"/>
      <c r="E520" s="42"/>
      <c r="F520" s="42"/>
      <c r="G520" s="42"/>
      <c r="H520" s="33"/>
      <c r="I520" s="33"/>
      <c r="J520" s="33"/>
      <c r="K520" s="33"/>
      <c r="L520" s="33"/>
      <c r="M520" s="73"/>
    </row>
    <row r="521" spans="1:13" customFormat="1" ht="15" x14ac:dyDescent="0.25">
      <c r="A521" s="33"/>
      <c r="B521" s="33"/>
      <c r="C521" s="42"/>
      <c r="D521" s="42"/>
      <c r="E521" s="42"/>
      <c r="F521" s="42"/>
      <c r="G521" s="42"/>
      <c r="H521" s="33"/>
      <c r="I521" s="33"/>
      <c r="J521" s="33"/>
      <c r="K521" s="33"/>
      <c r="L521" s="33"/>
      <c r="M521" s="73"/>
    </row>
    <row r="522" spans="1:13" customFormat="1" ht="15" x14ac:dyDescent="0.25">
      <c r="A522" s="33"/>
      <c r="B522" s="33"/>
      <c r="C522" s="42"/>
      <c r="D522" s="42"/>
      <c r="E522" s="42"/>
      <c r="F522" s="42"/>
      <c r="G522" s="42"/>
      <c r="H522" s="33"/>
      <c r="I522" s="33"/>
      <c r="J522" s="33"/>
      <c r="K522" s="33"/>
      <c r="L522" s="33"/>
      <c r="M522" s="73"/>
    </row>
    <row r="523" spans="1:13" customFormat="1" ht="15" x14ac:dyDescent="0.25">
      <c r="A523" s="33"/>
      <c r="B523" s="33"/>
      <c r="C523" s="42"/>
      <c r="D523" s="42"/>
      <c r="E523" s="42"/>
      <c r="F523" s="42"/>
      <c r="G523" s="42"/>
      <c r="H523" s="33"/>
      <c r="I523" s="33"/>
      <c r="J523" s="33"/>
      <c r="K523" s="33"/>
      <c r="L523" s="33"/>
      <c r="M523" s="73"/>
    </row>
    <row r="524" spans="1:13" customFormat="1" ht="15" x14ac:dyDescent="0.25">
      <c r="A524" s="33"/>
      <c r="B524" s="33"/>
      <c r="C524" s="42"/>
      <c r="D524" s="42"/>
      <c r="E524" s="42"/>
      <c r="F524" s="42"/>
      <c r="G524" s="42"/>
      <c r="H524" s="33"/>
      <c r="I524" s="33"/>
      <c r="J524" s="33"/>
      <c r="K524" s="33"/>
      <c r="L524" s="33"/>
      <c r="M524" s="73"/>
    </row>
    <row r="525" spans="1:13" customFormat="1" ht="15" x14ac:dyDescent="0.25">
      <c r="A525" s="33"/>
      <c r="B525" s="33"/>
      <c r="C525" s="42"/>
      <c r="D525" s="42"/>
      <c r="E525" s="42"/>
      <c r="F525" s="42"/>
      <c r="G525" s="42"/>
      <c r="H525" s="33"/>
      <c r="I525" s="33"/>
      <c r="J525" s="33"/>
      <c r="K525" s="33"/>
      <c r="L525" s="33"/>
      <c r="M525" s="73"/>
    </row>
    <row r="526" spans="1:13" customFormat="1" ht="15" x14ac:dyDescent="0.25">
      <c r="A526" s="33"/>
      <c r="B526" s="33"/>
      <c r="C526" s="42"/>
      <c r="D526" s="42"/>
      <c r="E526" s="42"/>
      <c r="F526" s="42"/>
      <c r="G526" s="42"/>
      <c r="H526" s="33"/>
      <c r="I526" s="33"/>
      <c r="J526" s="33"/>
      <c r="K526" s="33"/>
      <c r="L526" s="33"/>
      <c r="M526" s="73"/>
    </row>
    <row r="527" spans="1:13" customFormat="1" ht="15" x14ac:dyDescent="0.25">
      <c r="A527" s="33"/>
      <c r="B527" s="33"/>
      <c r="C527" s="42"/>
      <c r="D527" s="42"/>
      <c r="E527" s="42"/>
      <c r="F527" s="42"/>
      <c r="G527" s="42"/>
      <c r="H527" s="33"/>
      <c r="I527" s="33"/>
      <c r="J527" s="33"/>
      <c r="K527" s="33"/>
      <c r="L527" s="33"/>
      <c r="M527" s="73"/>
    </row>
    <row r="528" spans="1:13" customFormat="1" ht="15" x14ac:dyDescent="0.25">
      <c r="A528" s="33"/>
      <c r="B528" s="33"/>
      <c r="C528" s="42"/>
      <c r="D528" s="42"/>
      <c r="E528" s="42"/>
      <c r="F528" s="42"/>
      <c r="G528" s="42"/>
      <c r="H528" s="33"/>
      <c r="I528" s="33"/>
      <c r="J528" s="33"/>
      <c r="K528" s="33"/>
      <c r="L528" s="33"/>
      <c r="M528" s="73"/>
    </row>
    <row r="529" spans="1:13" customFormat="1" ht="15" x14ac:dyDescent="0.25">
      <c r="A529" s="33"/>
      <c r="B529" s="33"/>
      <c r="C529" s="42"/>
      <c r="D529" s="42"/>
      <c r="E529" s="42"/>
      <c r="F529" s="42"/>
      <c r="G529" s="42"/>
      <c r="H529" s="33"/>
      <c r="I529" s="33"/>
      <c r="J529" s="33"/>
      <c r="K529" s="33"/>
      <c r="L529" s="33"/>
      <c r="M529" s="73"/>
    </row>
    <row r="530" spans="1:13" customFormat="1" ht="15" x14ac:dyDescent="0.25">
      <c r="A530" s="33"/>
      <c r="B530" s="33"/>
      <c r="C530" s="42"/>
      <c r="D530" s="42"/>
      <c r="E530" s="42"/>
      <c r="F530" s="42"/>
      <c r="G530" s="42"/>
      <c r="H530" s="33"/>
      <c r="I530" s="33"/>
      <c r="J530" s="33"/>
      <c r="K530" s="33"/>
      <c r="L530" s="33"/>
      <c r="M530" s="73"/>
    </row>
    <row r="531" spans="1:13" customFormat="1" ht="15" x14ac:dyDescent="0.25">
      <c r="A531" s="33"/>
      <c r="B531" s="33"/>
      <c r="C531" s="42"/>
      <c r="D531" s="42"/>
      <c r="E531" s="42"/>
      <c r="F531" s="42"/>
      <c r="G531" s="42"/>
      <c r="H531" s="33"/>
      <c r="I531" s="33"/>
      <c r="J531" s="33"/>
      <c r="K531" s="33"/>
      <c r="L531" s="33"/>
      <c r="M531" s="73"/>
    </row>
    <row r="532" spans="1:13" customFormat="1" ht="15" x14ac:dyDescent="0.25">
      <c r="A532" s="33"/>
      <c r="B532" s="33"/>
      <c r="C532" s="42"/>
      <c r="D532" s="42"/>
      <c r="E532" s="42"/>
      <c r="F532" s="42"/>
      <c r="G532" s="42"/>
      <c r="H532" s="33"/>
      <c r="I532" s="33"/>
      <c r="J532" s="33"/>
      <c r="K532" s="33"/>
      <c r="L532" s="33"/>
      <c r="M532" s="73"/>
    </row>
    <row r="533" spans="1:13" customFormat="1" ht="15" x14ac:dyDescent="0.25">
      <c r="A533" s="33"/>
      <c r="B533" s="33"/>
      <c r="C533" s="42"/>
      <c r="D533" s="42"/>
      <c r="E533" s="42"/>
      <c r="F533" s="42"/>
      <c r="G533" s="42"/>
      <c r="H533" s="33"/>
      <c r="I533" s="33"/>
      <c r="J533" s="33"/>
      <c r="K533" s="33"/>
      <c r="L533" s="33"/>
      <c r="M533" s="73"/>
    </row>
    <row r="534" spans="1:13" customFormat="1" ht="15" x14ac:dyDescent="0.25">
      <c r="A534" s="33"/>
      <c r="B534" s="33"/>
      <c r="C534" s="42"/>
      <c r="D534" s="42"/>
      <c r="E534" s="42"/>
      <c r="F534" s="42"/>
      <c r="G534" s="42"/>
      <c r="H534" s="33"/>
      <c r="I534" s="33"/>
      <c r="J534" s="33"/>
      <c r="K534" s="33"/>
      <c r="L534" s="33"/>
      <c r="M534" s="73"/>
    </row>
    <row r="535" spans="1:13" customFormat="1" ht="15" x14ac:dyDescent="0.25">
      <c r="A535" s="33"/>
      <c r="B535" s="33"/>
      <c r="C535" s="42"/>
      <c r="D535" s="42"/>
      <c r="E535" s="42"/>
      <c r="F535" s="42"/>
      <c r="G535" s="42"/>
      <c r="H535" s="33"/>
      <c r="I535" s="33"/>
      <c r="J535" s="33"/>
      <c r="K535" s="33"/>
      <c r="L535" s="33"/>
      <c r="M535" s="73"/>
    </row>
    <row r="536" spans="1:13" customFormat="1" ht="15" x14ac:dyDescent="0.25">
      <c r="A536" s="33"/>
      <c r="B536" s="33"/>
      <c r="C536" s="42"/>
      <c r="D536" s="42"/>
      <c r="E536" s="42"/>
      <c r="F536" s="42"/>
      <c r="G536" s="42"/>
      <c r="H536" s="33"/>
      <c r="I536" s="33"/>
      <c r="J536" s="33"/>
      <c r="K536" s="33"/>
      <c r="L536" s="33"/>
      <c r="M536" s="73"/>
    </row>
    <row r="537" spans="1:13" customFormat="1" ht="15" x14ac:dyDescent="0.25">
      <c r="A537" s="33"/>
      <c r="B537" s="33"/>
      <c r="C537" s="42"/>
      <c r="D537" s="42"/>
      <c r="E537" s="42"/>
      <c r="F537" s="42"/>
      <c r="G537" s="42"/>
      <c r="H537" s="33"/>
      <c r="I537" s="33"/>
      <c r="J537" s="33"/>
      <c r="K537" s="33"/>
      <c r="L537" s="33"/>
      <c r="M537" s="73"/>
    </row>
    <row r="538" spans="1:13" customFormat="1" ht="15" x14ac:dyDescent="0.25">
      <c r="A538" s="33"/>
      <c r="B538" s="33"/>
      <c r="C538" s="42"/>
      <c r="D538" s="42"/>
      <c r="E538" s="42"/>
      <c r="F538" s="42"/>
      <c r="G538" s="42"/>
      <c r="H538" s="33"/>
      <c r="I538" s="33"/>
      <c r="J538" s="33"/>
      <c r="K538" s="33"/>
      <c r="L538" s="33"/>
      <c r="M538" s="73"/>
    </row>
    <row r="539" spans="1:13" customFormat="1" ht="15" x14ac:dyDescent="0.25">
      <c r="A539" s="33"/>
      <c r="B539" s="33"/>
      <c r="C539" s="42"/>
      <c r="D539" s="42"/>
      <c r="E539" s="42"/>
      <c r="F539" s="42"/>
      <c r="G539" s="42"/>
      <c r="H539" s="33"/>
      <c r="I539" s="33"/>
      <c r="J539" s="33"/>
      <c r="K539" s="33"/>
      <c r="L539" s="33"/>
      <c r="M539" s="73"/>
    </row>
    <row r="540" spans="1:13" customFormat="1" ht="15" x14ac:dyDescent="0.25">
      <c r="A540" s="33"/>
      <c r="B540" s="33"/>
      <c r="C540" s="42"/>
      <c r="D540" s="42"/>
      <c r="E540" s="42"/>
      <c r="F540" s="42"/>
      <c r="G540" s="42"/>
      <c r="H540" s="33"/>
      <c r="I540" s="33"/>
      <c r="J540" s="33"/>
      <c r="K540" s="33"/>
      <c r="L540" s="33"/>
      <c r="M540" s="73"/>
    </row>
    <row r="541" spans="1:13" customFormat="1" ht="15" x14ac:dyDescent="0.25">
      <c r="A541" s="33"/>
      <c r="B541" s="33"/>
      <c r="C541" s="42"/>
      <c r="D541" s="42"/>
      <c r="E541" s="42"/>
      <c r="F541" s="42"/>
      <c r="G541" s="42"/>
      <c r="H541" s="33"/>
      <c r="I541" s="33"/>
      <c r="J541" s="33"/>
      <c r="K541" s="33"/>
      <c r="L541" s="33"/>
      <c r="M541" s="73"/>
    </row>
    <row r="542" spans="1:13" customFormat="1" ht="15" x14ac:dyDescent="0.25">
      <c r="A542" s="33"/>
      <c r="B542" s="33"/>
      <c r="C542" s="42"/>
      <c r="D542" s="42"/>
      <c r="E542" s="42"/>
      <c r="F542" s="42"/>
      <c r="G542" s="42"/>
      <c r="H542" s="33"/>
      <c r="I542" s="33"/>
      <c r="J542" s="33"/>
      <c r="K542" s="33"/>
      <c r="L542" s="33"/>
      <c r="M542" s="73"/>
    </row>
    <row r="543" spans="1:13" customFormat="1" ht="15" x14ac:dyDescent="0.25">
      <c r="A543" s="33"/>
      <c r="B543" s="33"/>
      <c r="C543" s="42"/>
      <c r="D543" s="42"/>
      <c r="E543" s="42"/>
      <c r="F543" s="42"/>
      <c r="G543" s="42"/>
      <c r="H543" s="33"/>
      <c r="I543" s="33"/>
      <c r="J543" s="33"/>
      <c r="K543" s="33"/>
      <c r="L543" s="33"/>
      <c r="M543" s="73"/>
    </row>
    <row r="544" spans="1:13" customFormat="1" ht="15" x14ac:dyDescent="0.25">
      <c r="A544" s="33"/>
      <c r="B544" s="33"/>
      <c r="C544" s="42"/>
      <c r="D544" s="42"/>
      <c r="E544" s="42"/>
      <c r="F544" s="42"/>
      <c r="G544" s="42"/>
      <c r="H544" s="33"/>
      <c r="I544" s="33"/>
      <c r="J544" s="33"/>
      <c r="K544" s="33"/>
      <c r="L544" s="33"/>
      <c r="M544" s="73"/>
    </row>
    <row r="545" spans="1:13" customFormat="1" ht="15" x14ac:dyDescent="0.25">
      <c r="A545" s="33"/>
      <c r="B545" s="33"/>
      <c r="C545" s="42"/>
      <c r="D545" s="42"/>
      <c r="E545" s="42"/>
      <c r="F545" s="42"/>
      <c r="G545" s="42"/>
      <c r="H545" s="33"/>
      <c r="I545" s="33"/>
      <c r="J545" s="33"/>
      <c r="K545" s="33"/>
      <c r="L545" s="33"/>
      <c r="M545" s="73"/>
    </row>
    <row r="546" spans="1:13" customFormat="1" ht="15" x14ac:dyDescent="0.25">
      <c r="A546" s="33"/>
      <c r="B546" s="33"/>
      <c r="C546" s="42"/>
      <c r="D546" s="42"/>
      <c r="E546" s="42"/>
      <c r="F546" s="42"/>
      <c r="G546" s="42"/>
      <c r="H546" s="33"/>
      <c r="I546" s="33"/>
      <c r="J546" s="33"/>
      <c r="K546" s="33"/>
      <c r="L546" s="33"/>
      <c r="M546" s="73"/>
    </row>
    <row r="547" spans="1:13" customFormat="1" ht="15" x14ac:dyDescent="0.25">
      <c r="A547" s="33"/>
      <c r="B547" s="33"/>
      <c r="C547" s="42"/>
      <c r="D547" s="42"/>
      <c r="E547" s="42"/>
      <c r="F547" s="42"/>
      <c r="G547" s="42"/>
      <c r="H547" s="33"/>
      <c r="I547" s="33"/>
      <c r="J547" s="33"/>
      <c r="K547" s="33"/>
      <c r="L547" s="33"/>
      <c r="M547" s="73"/>
    </row>
    <row r="548" spans="1:13" customFormat="1" ht="15" x14ac:dyDescent="0.25">
      <c r="A548" s="33"/>
      <c r="B548" s="33"/>
      <c r="C548" s="42"/>
      <c r="D548" s="42"/>
      <c r="E548" s="42"/>
      <c r="F548" s="42"/>
      <c r="G548" s="42"/>
      <c r="H548" s="33"/>
      <c r="I548" s="33"/>
      <c r="J548" s="33"/>
      <c r="K548" s="33"/>
      <c r="L548" s="33"/>
      <c r="M548" s="73"/>
    </row>
    <row r="549" spans="1:13" customFormat="1" ht="15" x14ac:dyDescent="0.25">
      <c r="A549" s="33"/>
      <c r="B549" s="33"/>
      <c r="C549" s="42"/>
      <c r="D549" s="42"/>
      <c r="E549" s="42"/>
      <c r="F549" s="42"/>
      <c r="G549" s="42"/>
      <c r="H549" s="33"/>
      <c r="I549" s="33"/>
      <c r="J549" s="33"/>
      <c r="K549" s="33"/>
      <c r="L549" s="33"/>
      <c r="M549" s="73"/>
    </row>
    <row r="550" spans="1:13" customFormat="1" ht="15" x14ac:dyDescent="0.25">
      <c r="A550" s="33"/>
      <c r="B550" s="33"/>
      <c r="C550" s="42"/>
      <c r="D550" s="42"/>
      <c r="E550" s="42"/>
      <c r="F550" s="42"/>
      <c r="G550" s="42"/>
      <c r="H550" s="33"/>
      <c r="I550" s="33"/>
      <c r="J550" s="33"/>
      <c r="K550" s="33"/>
      <c r="L550" s="33"/>
      <c r="M550" s="73"/>
    </row>
    <row r="551" spans="1:13" customFormat="1" ht="15" x14ac:dyDescent="0.25">
      <c r="A551" s="33"/>
      <c r="B551" s="33"/>
      <c r="C551" s="42"/>
      <c r="D551" s="42"/>
      <c r="E551" s="42"/>
      <c r="F551" s="42"/>
      <c r="G551" s="42"/>
      <c r="H551" s="33"/>
      <c r="I551" s="33"/>
      <c r="J551" s="33"/>
      <c r="K551" s="33"/>
      <c r="L551" s="33"/>
      <c r="M551" s="73"/>
    </row>
    <row r="552" spans="1:13" customFormat="1" ht="15" x14ac:dyDescent="0.25">
      <c r="A552" s="33"/>
      <c r="B552" s="33"/>
      <c r="C552" s="42"/>
      <c r="D552" s="42"/>
      <c r="E552" s="42"/>
      <c r="F552" s="42"/>
      <c r="G552" s="42"/>
      <c r="H552" s="33"/>
      <c r="I552" s="33"/>
      <c r="J552" s="33"/>
      <c r="K552" s="33"/>
      <c r="L552" s="33"/>
      <c r="M552" s="73"/>
    </row>
    <row r="553" spans="1:13" customFormat="1" ht="15" x14ac:dyDescent="0.25">
      <c r="A553" s="33"/>
      <c r="B553" s="33"/>
      <c r="C553" s="42"/>
      <c r="D553" s="42"/>
      <c r="E553" s="42"/>
      <c r="F553" s="42"/>
      <c r="G553" s="42"/>
      <c r="H553" s="33"/>
      <c r="I553" s="33"/>
      <c r="J553" s="33"/>
      <c r="K553" s="33"/>
      <c r="L553" s="33"/>
      <c r="M553" s="73"/>
    </row>
    <row r="554" spans="1:13" customFormat="1" ht="15" x14ac:dyDescent="0.25">
      <c r="A554" s="33"/>
      <c r="B554" s="33"/>
      <c r="C554" s="42"/>
      <c r="D554" s="42"/>
      <c r="E554" s="42"/>
      <c r="F554" s="42"/>
      <c r="G554" s="42"/>
      <c r="H554" s="33"/>
      <c r="I554" s="33"/>
      <c r="J554" s="33"/>
      <c r="K554" s="33"/>
      <c r="L554" s="33"/>
      <c r="M554" s="73"/>
    </row>
    <row r="555" spans="1:13" customFormat="1" ht="15" x14ac:dyDescent="0.25">
      <c r="A555" s="33"/>
      <c r="B555" s="33"/>
      <c r="C555" s="42"/>
      <c r="D555" s="42"/>
      <c r="E555" s="42"/>
      <c r="F555" s="42"/>
      <c r="G555" s="42"/>
      <c r="H555" s="33"/>
      <c r="I555" s="33"/>
      <c r="J555" s="33"/>
      <c r="K555" s="33"/>
      <c r="L555" s="33"/>
      <c r="M555" s="73"/>
    </row>
    <row r="556" spans="1:13" customFormat="1" ht="15" x14ac:dyDescent="0.25">
      <c r="A556" s="33"/>
      <c r="B556" s="33"/>
      <c r="C556" s="42"/>
      <c r="D556" s="42"/>
      <c r="E556" s="42"/>
      <c r="F556" s="42"/>
      <c r="G556" s="42"/>
      <c r="H556" s="33"/>
      <c r="I556" s="33"/>
      <c r="J556" s="33"/>
      <c r="K556" s="33"/>
      <c r="L556" s="33"/>
      <c r="M556" s="73"/>
    </row>
    <row r="557" spans="1:13" customFormat="1" ht="15" x14ac:dyDescent="0.25">
      <c r="A557" s="33"/>
      <c r="B557" s="33"/>
      <c r="C557" s="42"/>
      <c r="D557" s="42"/>
      <c r="E557" s="42"/>
      <c r="F557" s="42"/>
      <c r="G557" s="42"/>
      <c r="H557" s="33"/>
      <c r="I557" s="33"/>
      <c r="J557" s="33"/>
      <c r="K557" s="33"/>
      <c r="L557" s="33"/>
      <c r="M557" s="73"/>
    </row>
    <row r="558" spans="1:13" customFormat="1" ht="15" x14ac:dyDescent="0.25">
      <c r="A558" s="33"/>
      <c r="B558" s="33"/>
      <c r="C558" s="42"/>
      <c r="D558" s="42"/>
      <c r="E558" s="42"/>
      <c r="F558" s="42"/>
      <c r="G558" s="42"/>
      <c r="H558" s="33"/>
      <c r="I558" s="33"/>
      <c r="J558" s="33"/>
      <c r="K558" s="33"/>
      <c r="L558" s="33"/>
      <c r="M558" s="73"/>
    </row>
    <row r="559" spans="1:13" customFormat="1" ht="15" x14ac:dyDescent="0.25">
      <c r="A559" s="33"/>
      <c r="B559" s="33"/>
      <c r="C559" s="42"/>
      <c r="D559" s="42"/>
      <c r="E559" s="42"/>
      <c r="F559" s="42"/>
      <c r="G559" s="42"/>
      <c r="H559" s="33"/>
      <c r="I559" s="33"/>
      <c r="J559" s="33"/>
      <c r="K559" s="33"/>
      <c r="L559" s="33"/>
      <c r="M559" s="73"/>
    </row>
    <row r="560" spans="1:13" customFormat="1" ht="15" x14ac:dyDescent="0.25">
      <c r="A560" s="33"/>
      <c r="B560" s="33"/>
      <c r="C560" s="42"/>
      <c r="D560" s="42"/>
      <c r="E560" s="42"/>
      <c r="F560" s="42"/>
      <c r="G560" s="42"/>
      <c r="H560" s="33"/>
      <c r="I560" s="33"/>
      <c r="J560" s="33"/>
      <c r="K560" s="33"/>
      <c r="L560" s="33"/>
      <c r="M560" s="73"/>
    </row>
    <row r="561" spans="1:13" customFormat="1" ht="15" x14ac:dyDescent="0.25">
      <c r="A561" s="33"/>
      <c r="B561" s="33"/>
      <c r="C561" s="42"/>
      <c r="D561" s="42"/>
      <c r="E561" s="42"/>
      <c r="F561" s="42"/>
      <c r="G561" s="42"/>
      <c r="H561" s="33"/>
      <c r="I561" s="33"/>
      <c r="J561" s="33"/>
      <c r="K561" s="33"/>
      <c r="L561" s="33"/>
      <c r="M561" s="73"/>
    </row>
    <row r="562" spans="1:13" customFormat="1" ht="15" x14ac:dyDescent="0.25">
      <c r="A562" s="33"/>
      <c r="B562" s="33"/>
      <c r="C562" s="42"/>
      <c r="D562" s="42"/>
      <c r="E562" s="42"/>
      <c r="F562" s="42"/>
      <c r="G562" s="42"/>
      <c r="H562" s="33"/>
      <c r="I562" s="33"/>
      <c r="J562" s="33"/>
      <c r="K562" s="33"/>
      <c r="L562" s="33"/>
      <c r="M562" s="73"/>
    </row>
    <row r="563" spans="1:13" customFormat="1" ht="15" x14ac:dyDescent="0.25">
      <c r="A563" s="33"/>
      <c r="B563" s="33"/>
      <c r="C563" s="42"/>
      <c r="D563" s="42"/>
      <c r="E563" s="42"/>
      <c r="F563" s="42"/>
      <c r="G563" s="42"/>
      <c r="H563" s="33"/>
      <c r="I563" s="33"/>
      <c r="J563" s="33"/>
      <c r="K563" s="33"/>
      <c r="L563" s="33"/>
      <c r="M563" s="73"/>
    </row>
    <row r="564" spans="1:13" customFormat="1" ht="15" x14ac:dyDescent="0.25">
      <c r="A564" s="33"/>
      <c r="B564" s="33"/>
      <c r="C564" s="42"/>
      <c r="D564" s="42"/>
      <c r="E564" s="42"/>
      <c r="F564" s="42"/>
      <c r="G564" s="42"/>
      <c r="H564" s="33"/>
      <c r="I564" s="33"/>
      <c r="J564" s="33"/>
      <c r="K564" s="33"/>
      <c r="L564" s="33"/>
      <c r="M564" s="73"/>
    </row>
    <row r="565" spans="1:13" customFormat="1" ht="15" x14ac:dyDescent="0.25">
      <c r="A565" s="33"/>
      <c r="B565" s="33"/>
      <c r="C565" s="42"/>
      <c r="D565" s="42"/>
      <c r="E565" s="42"/>
      <c r="F565" s="42"/>
      <c r="G565" s="42"/>
      <c r="H565" s="33"/>
      <c r="I565" s="33"/>
      <c r="J565" s="33"/>
      <c r="K565" s="33"/>
      <c r="L565" s="33"/>
      <c r="M565" s="73"/>
    </row>
    <row r="566" spans="1:13" customFormat="1" ht="15" x14ac:dyDescent="0.25">
      <c r="A566" s="33"/>
      <c r="B566" s="33"/>
      <c r="C566" s="42"/>
      <c r="D566" s="42"/>
      <c r="E566" s="42"/>
      <c r="F566" s="42"/>
      <c r="G566" s="42"/>
      <c r="H566" s="33"/>
      <c r="I566" s="33"/>
      <c r="J566" s="33"/>
      <c r="K566" s="33"/>
      <c r="L566" s="33"/>
      <c r="M566" s="73"/>
    </row>
    <row r="567" spans="1:13" customFormat="1" ht="15" x14ac:dyDescent="0.25">
      <c r="A567" s="33"/>
      <c r="B567" s="33"/>
      <c r="C567" s="42"/>
      <c r="D567" s="42"/>
      <c r="E567" s="42"/>
      <c r="F567" s="42"/>
      <c r="G567" s="42"/>
      <c r="H567" s="33"/>
      <c r="I567" s="33"/>
      <c r="J567" s="33"/>
      <c r="K567" s="33"/>
      <c r="L567" s="33"/>
      <c r="M567" s="73"/>
    </row>
    <row r="568" spans="1:13" customFormat="1" ht="15" x14ac:dyDescent="0.25">
      <c r="A568" s="33"/>
      <c r="B568" s="33"/>
      <c r="C568" s="42"/>
      <c r="D568" s="42"/>
      <c r="E568" s="42"/>
      <c r="F568" s="42"/>
      <c r="G568" s="42"/>
      <c r="H568" s="33"/>
      <c r="I568" s="33"/>
      <c r="J568" s="33"/>
      <c r="K568" s="33"/>
      <c r="L568" s="33"/>
      <c r="M568" s="73"/>
    </row>
    <row r="569" spans="1:13" customFormat="1" ht="15" x14ac:dyDescent="0.25">
      <c r="A569" s="33"/>
      <c r="B569" s="33"/>
      <c r="C569" s="42"/>
      <c r="D569" s="42"/>
      <c r="E569" s="42"/>
      <c r="F569" s="42"/>
      <c r="G569" s="42"/>
      <c r="H569" s="33"/>
      <c r="I569" s="33"/>
      <c r="J569" s="33"/>
      <c r="K569" s="33"/>
      <c r="L569" s="33"/>
      <c r="M569" s="73"/>
    </row>
    <row r="570" spans="1:13" customFormat="1" ht="15" x14ac:dyDescent="0.25">
      <c r="A570" s="33"/>
      <c r="B570" s="33"/>
      <c r="C570" s="42"/>
      <c r="D570" s="42"/>
      <c r="E570" s="42"/>
      <c r="F570" s="42"/>
      <c r="G570" s="42"/>
      <c r="H570" s="33"/>
      <c r="I570" s="33"/>
      <c r="J570" s="33"/>
      <c r="K570" s="33"/>
      <c r="L570" s="33"/>
      <c r="M570" s="73"/>
    </row>
    <row r="571" spans="1:13" customFormat="1" ht="15" x14ac:dyDescent="0.25">
      <c r="A571" s="33"/>
      <c r="B571" s="33"/>
      <c r="C571" s="42"/>
      <c r="D571" s="42"/>
      <c r="E571" s="42"/>
      <c r="F571" s="42"/>
      <c r="G571" s="42"/>
      <c r="H571" s="33"/>
      <c r="I571" s="33"/>
      <c r="J571" s="33"/>
      <c r="K571" s="33"/>
      <c r="L571" s="33"/>
      <c r="M571" s="73"/>
    </row>
    <row r="572" spans="1:13" customFormat="1" ht="15" x14ac:dyDescent="0.25">
      <c r="A572" s="33"/>
      <c r="B572" s="33"/>
      <c r="C572" s="42"/>
      <c r="D572" s="42"/>
      <c r="E572" s="42"/>
      <c r="F572" s="42"/>
      <c r="G572" s="42"/>
      <c r="H572" s="33"/>
      <c r="I572" s="33"/>
      <c r="J572" s="33"/>
      <c r="K572" s="33"/>
      <c r="L572" s="33"/>
      <c r="M572" s="73"/>
    </row>
    <row r="573" spans="1:13" customFormat="1" ht="15" x14ac:dyDescent="0.25">
      <c r="A573" s="33"/>
      <c r="B573" s="33"/>
      <c r="C573" s="42"/>
      <c r="D573" s="42"/>
      <c r="E573" s="42"/>
      <c r="F573" s="42"/>
      <c r="G573" s="42"/>
      <c r="H573" s="33"/>
      <c r="I573" s="33"/>
      <c r="J573" s="33"/>
      <c r="K573" s="33"/>
      <c r="L573" s="33"/>
      <c r="M573" s="73"/>
    </row>
    <row r="574" spans="1:13" customFormat="1" ht="15" x14ac:dyDescent="0.25">
      <c r="A574" s="33"/>
      <c r="B574" s="33"/>
      <c r="C574" s="42"/>
      <c r="D574" s="42"/>
      <c r="E574" s="42"/>
      <c r="F574" s="42"/>
      <c r="G574" s="42"/>
      <c r="H574" s="33"/>
      <c r="I574" s="33"/>
      <c r="J574" s="33"/>
      <c r="K574" s="33"/>
      <c r="L574" s="33"/>
      <c r="M574" s="73"/>
    </row>
    <row r="575" spans="1:13" customFormat="1" ht="15" x14ac:dyDescent="0.25">
      <c r="A575" s="33"/>
      <c r="B575" s="33"/>
      <c r="C575" s="42"/>
      <c r="D575" s="42"/>
      <c r="E575" s="42"/>
      <c r="F575" s="42"/>
      <c r="G575" s="42"/>
      <c r="H575" s="33"/>
      <c r="I575" s="33"/>
      <c r="J575" s="33"/>
      <c r="K575" s="33"/>
      <c r="L575" s="33"/>
      <c r="M575" s="73"/>
    </row>
    <row r="576" spans="1:13" customFormat="1" ht="15" x14ac:dyDescent="0.25">
      <c r="A576" s="33"/>
      <c r="B576" s="33"/>
      <c r="C576" s="42"/>
      <c r="D576" s="42"/>
      <c r="E576" s="42"/>
      <c r="F576" s="42"/>
      <c r="G576" s="42"/>
      <c r="H576" s="33"/>
      <c r="I576" s="33"/>
      <c r="J576" s="33"/>
      <c r="K576" s="33"/>
      <c r="L576" s="33"/>
      <c r="M576" s="73"/>
    </row>
    <row r="577" spans="1:13" customFormat="1" ht="15" x14ac:dyDescent="0.25">
      <c r="A577" s="33"/>
      <c r="B577" s="33"/>
      <c r="C577" s="42"/>
      <c r="D577" s="42"/>
      <c r="E577" s="42"/>
      <c r="F577" s="42"/>
      <c r="G577" s="42"/>
      <c r="H577" s="33"/>
      <c r="I577" s="33"/>
      <c r="J577" s="33"/>
      <c r="K577" s="33"/>
      <c r="L577" s="33"/>
      <c r="M577" s="73"/>
    </row>
    <row r="578" spans="1:13" customFormat="1" ht="15" x14ac:dyDescent="0.25">
      <c r="A578" s="33"/>
      <c r="B578" s="33"/>
      <c r="C578" s="42"/>
      <c r="D578" s="42"/>
      <c r="E578" s="42"/>
      <c r="F578" s="42"/>
      <c r="G578" s="42"/>
      <c r="H578" s="33"/>
      <c r="I578" s="33"/>
      <c r="J578" s="33"/>
      <c r="K578" s="33"/>
      <c r="L578" s="33"/>
      <c r="M578" s="73"/>
    </row>
    <row r="579" spans="1:13" customFormat="1" ht="15" x14ac:dyDescent="0.25">
      <c r="A579" s="33"/>
      <c r="B579" s="33"/>
      <c r="C579" s="42"/>
      <c r="D579" s="42"/>
      <c r="E579" s="42"/>
      <c r="F579" s="42"/>
      <c r="G579" s="42"/>
      <c r="H579" s="33"/>
      <c r="I579" s="33"/>
      <c r="J579" s="33"/>
      <c r="K579" s="33"/>
      <c r="L579" s="33"/>
      <c r="M579" s="73"/>
    </row>
    <row r="580" spans="1:13" customFormat="1" ht="15" x14ac:dyDescent="0.25">
      <c r="A580" s="33"/>
      <c r="B580" s="33"/>
      <c r="C580" s="42"/>
      <c r="D580" s="42"/>
      <c r="E580" s="42"/>
      <c r="F580" s="42"/>
      <c r="G580" s="42"/>
      <c r="H580" s="33"/>
      <c r="I580" s="33"/>
      <c r="J580" s="33"/>
      <c r="K580" s="33"/>
      <c r="L580" s="33"/>
      <c r="M580" s="73"/>
    </row>
    <row r="581" spans="1:13" customFormat="1" ht="15" x14ac:dyDescent="0.25">
      <c r="A581" s="33"/>
      <c r="B581" s="33"/>
      <c r="C581" s="42"/>
      <c r="D581" s="42"/>
      <c r="E581" s="42"/>
      <c r="F581" s="42"/>
      <c r="G581" s="42"/>
      <c r="H581" s="33"/>
      <c r="I581" s="33"/>
      <c r="J581" s="33"/>
      <c r="K581" s="33"/>
      <c r="L581" s="33"/>
      <c r="M581" s="73"/>
    </row>
    <row r="582" spans="1:13" customFormat="1" ht="15" x14ac:dyDescent="0.25">
      <c r="A582" s="33"/>
      <c r="B582" s="33"/>
      <c r="C582" s="42"/>
      <c r="D582" s="42"/>
      <c r="E582" s="42"/>
      <c r="F582" s="42"/>
      <c r="G582" s="42"/>
      <c r="H582" s="33"/>
      <c r="I582" s="33"/>
      <c r="J582" s="33"/>
      <c r="K582" s="33"/>
      <c r="L582" s="33"/>
      <c r="M582" s="73"/>
    </row>
    <row r="583" spans="1:13" customFormat="1" ht="15" x14ac:dyDescent="0.25">
      <c r="A583" s="33"/>
      <c r="B583" s="33"/>
      <c r="C583" s="42"/>
      <c r="D583" s="42"/>
      <c r="E583" s="42"/>
      <c r="F583" s="42"/>
      <c r="G583" s="42"/>
      <c r="H583" s="33"/>
      <c r="I583" s="33"/>
      <c r="J583" s="33"/>
      <c r="K583" s="33"/>
      <c r="L583" s="33"/>
      <c r="M583" s="73"/>
    </row>
    <row r="584" spans="1:13" customFormat="1" ht="15" x14ac:dyDescent="0.25">
      <c r="A584" s="33"/>
      <c r="B584" s="33"/>
      <c r="C584" s="42"/>
      <c r="D584" s="42"/>
      <c r="E584" s="42"/>
      <c r="F584" s="42"/>
      <c r="G584" s="42"/>
      <c r="H584" s="33"/>
      <c r="I584" s="33"/>
      <c r="J584" s="33"/>
      <c r="K584" s="33"/>
      <c r="L584" s="33"/>
      <c r="M584" s="73"/>
    </row>
    <row r="585" spans="1:13" customFormat="1" ht="15" x14ac:dyDescent="0.25">
      <c r="A585" s="33"/>
      <c r="B585" s="33"/>
      <c r="C585" s="42"/>
      <c r="D585" s="42"/>
      <c r="E585" s="42"/>
      <c r="F585" s="42"/>
      <c r="G585" s="42"/>
      <c r="H585" s="33"/>
      <c r="I585" s="33"/>
      <c r="J585" s="33"/>
      <c r="K585" s="33"/>
      <c r="L585" s="33"/>
      <c r="M585" s="73"/>
    </row>
    <row r="586" spans="1:13" customFormat="1" ht="15" x14ac:dyDescent="0.25">
      <c r="A586" s="33"/>
      <c r="B586" s="33"/>
      <c r="C586" s="42"/>
      <c r="D586" s="42"/>
      <c r="E586" s="42"/>
      <c r="F586" s="42"/>
      <c r="G586" s="42"/>
      <c r="H586" s="33"/>
      <c r="I586" s="33"/>
      <c r="J586" s="33"/>
      <c r="K586" s="33"/>
      <c r="L586" s="33"/>
      <c r="M586" s="73"/>
    </row>
    <row r="587" spans="1:13" customFormat="1" ht="15" x14ac:dyDescent="0.25">
      <c r="A587" s="33"/>
      <c r="B587" s="33"/>
      <c r="C587" s="42"/>
      <c r="D587" s="42"/>
      <c r="E587" s="42"/>
      <c r="F587" s="42"/>
      <c r="G587" s="42"/>
      <c r="H587" s="33"/>
      <c r="I587" s="33"/>
      <c r="J587" s="33"/>
      <c r="K587" s="33"/>
      <c r="L587" s="33"/>
      <c r="M587" s="73"/>
    </row>
    <row r="588" spans="1:13" customFormat="1" ht="15" x14ac:dyDescent="0.25">
      <c r="A588" s="33"/>
      <c r="B588" s="33"/>
      <c r="C588" s="42"/>
      <c r="D588" s="42"/>
      <c r="E588" s="42"/>
      <c r="F588" s="42"/>
      <c r="G588" s="42"/>
      <c r="H588" s="33"/>
      <c r="I588" s="33"/>
      <c r="J588" s="33"/>
      <c r="K588" s="33"/>
      <c r="L588" s="33"/>
      <c r="M588" s="73"/>
    </row>
    <row r="589" spans="1:13" customFormat="1" ht="15" x14ac:dyDescent="0.25">
      <c r="A589" s="33"/>
      <c r="B589" s="33"/>
      <c r="C589" s="42"/>
      <c r="D589" s="42"/>
      <c r="E589" s="42"/>
      <c r="F589" s="42"/>
      <c r="G589" s="42"/>
      <c r="H589" s="33"/>
      <c r="I589" s="33"/>
      <c r="J589" s="33"/>
      <c r="K589" s="33"/>
      <c r="L589" s="33"/>
      <c r="M589" s="73"/>
    </row>
    <row r="590" spans="1:13" customFormat="1" ht="15" x14ac:dyDescent="0.25">
      <c r="A590" s="33"/>
      <c r="B590" s="33"/>
      <c r="C590" s="42"/>
      <c r="D590" s="42"/>
      <c r="E590" s="42"/>
      <c r="F590" s="42"/>
      <c r="G590" s="42"/>
      <c r="H590" s="33"/>
      <c r="I590" s="33"/>
      <c r="J590" s="33"/>
      <c r="K590" s="33"/>
      <c r="L590" s="33"/>
      <c r="M590" s="73"/>
    </row>
    <row r="591" spans="1:13" customFormat="1" ht="15" x14ac:dyDescent="0.25">
      <c r="A591" s="33"/>
      <c r="B591" s="33"/>
      <c r="C591" s="42"/>
      <c r="D591" s="42"/>
      <c r="E591" s="42"/>
      <c r="F591" s="42"/>
      <c r="G591" s="42"/>
      <c r="H591" s="33"/>
      <c r="I591" s="33"/>
      <c r="J591" s="33"/>
      <c r="K591" s="33"/>
      <c r="L591" s="33"/>
      <c r="M591" s="73"/>
    </row>
    <row r="592" spans="1:13" customFormat="1" ht="15" x14ac:dyDescent="0.25">
      <c r="A592" s="33"/>
      <c r="B592" s="33"/>
      <c r="C592" s="42"/>
      <c r="D592" s="42"/>
      <c r="E592" s="42"/>
      <c r="F592" s="42"/>
      <c r="G592" s="42"/>
      <c r="H592" s="33"/>
      <c r="I592" s="33"/>
      <c r="J592" s="33"/>
      <c r="K592" s="33"/>
      <c r="L592" s="33"/>
      <c r="M592" s="73"/>
    </row>
    <row r="593" spans="1:13" customFormat="1" ht="15" x14ac:dyDescent="0.25">
      <c r="A593" s="33"/>
      <c r="B593" s="33"/>
      <c r="C593" s="42"/>
      <c r="D593" s="42"/>
      <c r="E593" s="42"/>
      <c r="F593" s="42"/>
      <c r="G593" s="42"/>
      <c r="H593" s="33"/>
      <c r="I593" s="33"/>
      <c r="J593" s="33"/>
      <c r="K593" s="33"/>
      <c r="L593" s="33"/>
      <c r="M593" s="73"/>
    </row>
    <row r="594" spans="1:13" customFormat="1" ht="15" x14ac:dyDescent="0.25">
      <c r="A594" s="33"/>
      <c r="B594" s="33"/>
      <c r="C594" s="42"/>
      <c r="D594" s="42"/>
      <c r="E594" s="42"/>
      <c r="F594" s="42"/>
      <c r="G594" s="42"/>
      <c r="H594" s="33"/>
      <c r="I594" s="33"/>
      <c r="J594" s="33"/>
      <c r="K594" s="33"/>
      <c r="L594" s="33"/>
      <c r="M594" s="73"/>
    </row>
    <row r="595" spans="1:13" customFormat="1" ht="15" x14ac:dyDescent="0.25">
      <c r="A595" s="33"/>
      <c r="B595" s="33"/>
      <c r="C595" s="42"/>
      <c r="D595" s="42"/>
      <c r="E595" s="42"/>
      <c r="F595" s="42"/>
      <c r="G595" s="42"/>
      <c r="H595" s="33"/>
      <c r="I595" s="33"/>
      <c r="J595" s="33"/>
      <c r="K595" s="33"/>
      <c r="L595" s="33"/>
      <c r="M595" s="73"/>
    </row>
    <row r="596" spans="1:13" customFormat="1" ht="15" x14ac:dyDescent="0.25">
      <c r="A596" s="33"/>
      <c r="B596" s="33"/>
      <c r="C596" s="42"/>
      <c r="D596" s="42"/>
      <c r="E596" s="42"/>
      <c r="F596" s="42"/>
      <c r="G596" s="42"/>
      <c r="H596" s="33"/>
      <c r="I596" s="33"/>
      <c r="J596" s="33"/>
      <c r="K596" s="33"/>
      <c r="L596" s="33"/>
      <c r="M596" s="73"/>
    </row>
    <row r="597" spans="1:13" customFormat="1" ht="15" x14ac:dyDescent="0.25">
      <c r="A597" s="33"/>
      <c r="B597" s="33"/>
      <c r="C597" s="42"/>
      <c r="D597" s="42"/>
      <c r="E597" s="42"/>
      <c r="F597" s="42"/>
      <c r="G597" s="42"/>
      <c r="H597" s="33"/>
      <c r="I597" s="33"/>
      <c r="J597" s="33"/>
      <c r="K597" s="33"/>
      <c r="L597" s="33"/>
      <c r="M597" s="73"/>
    </row>
    <row r="598" spans="1:13" customFormat="1" ht="15" x14ac:dyDescent="0.25">
      <c r="A598" s="33"/>
      <c r="B598" s="33"/>
      <c r="C598" s="42"/>
      <c r="D598" s="42"/>
      <c r="E598" s="42"/>
      <c r="F598" s="42"/>
      <c r="G598" s="42"/>
      <c r="H598" s="33"/>
      <c r="I598" s="33"/>
      <c r="J598" s="33"/>
      <c r="K598" s="33"/>
      <c r="L598" s="33"/>
      <c r="M598" s="73"/>
    </row>
    <row r="599" spans="1:13" customFormat="1" ht="15" x14ac:dyDescent="0.25">
      <c r="A599" s="33"/>
      <c r="B599" s="33"/>
      <c r="C599" s="42"/>
      <c r="D599" s="42"/>
      <c r="E599" s="42"/>
      <c r="F599" s="42"/>
      <c r="G599" s="42"/>
      <c r="H599" s="33"/>
      <c r="I599" s="33"/>
      <c r="J599" s="33"/>
      <c r="K599" s="33"/>
      <c r="L599" s="33"/>
      <c r="M599" s="73"/>
    </row>
    <row r="600" spans="1:13" customFormat="1" ht="15" x14ac:dyDescent="0.25">
      <c r="A600" s="33"/>
      <c r="B600" s="33"/>
      <c r="C600" s="42"/>
      <c r="D600" s="42"/>
      <c r="E600" s="42"/>
      <c r="F600" s="42"/>
      <c r="G600" s="42"/>
      <c r="H600" s="33"/>
      <c r="I600" s="33"/>
      <c r="J600" s="33"/>
      <c r="K600" s="33"/>
      <c r="L600" s="33"/>
      <c r="M600" s="73"/>
    </row>
    <row r="601" spans="1:13" customFormat="1" ht="15" x14ac:dyDescent="0.25">
      <c r="A601" s="33"/>
      <c r="B601" s="33"/>
      <c r="C601" s="42"/>
      <c r="D601" s="42"/>
      <c r="E601" s="42"/>
      <c r="F601" s="42"/>
      <c r="G601" s="42"/>
      <c r="H601" s="33"/>
      <c r="I601" s="33"/>
      <c r="J601" s="33"/>
      <c r="K601" s="33"/>
      <c r="L601" s="33"/>
      <c r="M601" s="73"/>
    </row>
    <row r="602" spans="1:13" customFormat="1" ht="15" x14ac:dyDescent="0.25">
      <c r="A602" s="33"/>
      <c r="B602" s="33"/>
      <c r="C602" s="42"/>
      <c r="D602" s="42"/>
      <c r="E602" s="42"/>
      <c r="F602" s="42"/>
      <c r="G602" s="42"/>
      <c r="H602" s="33"/>
      <c r="I602" s="33"/>
      <c r="J602" s="33"/>
      <c r="K602" s="33"/>
      <c r="L602" s="33"/>
      <c r="M602" s="73"/>
    </row>
    <row r="603" spans="1:13" customFormat="1" ht="15" x14ac:dyDescent="0.25">
      <c r="A603" s="33"/>
      <c r="B603" s="33"/>
      <c r="C603" s="42"/>
      <c r="D603" s="42"/>
      <c r="E603" s="42"/>
      <c r="F603" s="42"/>
      <c r="G603" s="42"/>
      <c r="H603" s="33"/>
      <c r="I603" s="33"/>
      <c r="J603" s="33"/>
      <c r="K603" s="33"/>
      <c r="L603" s="33"/>
      <c r="M603" s="73"/>
    </row>
    <row r="604" spans="1:13" customFormat="1" ht="15" x14ac:dyDescent="0.25">
      <c r="A604" s="33"/>
      <c r="B604" s="33"/>
      <c r="C604" s="42"/>
      <c r="D604" s="42"/>
      <c r="E604" s="42"/>
      <c r="F604" s="42"/>
      <c r="G604" s="42"/>
      <c r="H604" s="33"/>
      <c r="I604" s="33"/>
      <c r="J604" s="33"/>
      <c r="K604" s="33"/>
      <c r="L604" s="33"/>
      <c r="M604" s="73"/>
    </row>
    <row r="605" spans="1:13" customFormat="1" ht="15" x14ac:dyDescent="0.25">
      <c r="A605" s="33"/>
      <c r="B605" s="33"/>
      <c r="C605" s="42"/>
      <c r="D605" s="42"/>
      <c r="E605" s="42"/>
      <c r="F605" s="42"/>
      <c r="G605" s="42"/>
      <c r="H605" s="33"/>
      <c r="I605" s="33"/>
      <c r="J605" s="33"/>
      <c r="K605" s="33"/>
      <c r="L605" s="33"/>
      <c r="M605" s="73"/>
    </row>
    <row r="606" spans="1:13" customFormat="1" ht="15" x14ac:dyDescent="0.25">
      <c r="A606" s="33"/>
      <c r="B606" s="33"/>
      <c r="C606" s="42"/>
      <c r="D606" s="42"/>
      <c r="E606" s="42"/>
      <c r="F606" s="42"/>
      <c r="G606" s="42"/>
      <c r="H606" s="33"/>
      <c r="I606" s="33"/>
      <c r="J606" s="33"/>
      <c r="K606" s="33"/>
      <c r="L606" s="33"/>
      <c r="M606" s="73"/>
    </row>
    <row r="607" spans="1:13" customFormat="1" ht="15" x14ac:dyDescent="0.25">
      <c r="A607" s="33"/>
      <c r="B607" s="33"/>
      <c r="C607" s="42"/>
      <c r="D607" s="42"/>
      <c r="E607" s="42"/>
      <c r="F607" s="42"/>
      <c r="G607" s="42"/>
      <c r="H607" s="33"/>
      <c r="I607" s="33"/>
      <c r="J607" s="33"/>
      <c r="K607" s="33"/>
      <c r="L607" s="33"/>
      <c r="M607" s="73"/>
    </row>
    <row r="608" spans="1:13" customFormat="1" ht="15" x14ac:dyDescent="0.25">
      <c r="A608" s="33"/>
      <c r="B608" s="33"/>
      <c r="C608" s="42"/>
      <c r="D608" s="42"/>
      <c r="E608" s="42"/>
      <c r="F608" s="42"/>
      <c r="G608" s="42"/>
      <c r="H608" s="33"/>
      <c r="I608" s="33"/>
      <c r="J608" s="33"/>
      <c r="K608" s="33"/>
      <c r="L608" s="33"/>
      <c r="M608" s="73"/>
    </row>
    <row r="609" spans="1:13" customFormat="1" ht="15" x14ac:dyDescent="0.25">
      <c r="A609" s="33"/>
      <c r="B609" s="33"/>
      <c r="C609" s="42"/>
      <c r="D609" s="42"/>
      <c r="E609" s="42"/>
      <c r="F609" s="42"/>
      <c r="G609" s="42"/>
      <c r="H609" s="33"/>
      <c r="I609" s="33"/>
      <c r="J609" s="33"/>
      <c r="K609" s="33"/>
      <c r="L609" s="33"/>
      <c r="M609" s="73"/>
    </row>
    <row r="610" spans="1:13" customFormat="1" ht="15" x14ac:dyDescent="0.25">
      <c r="A610" s="33"/>
      <c r="B610" s="33"/>
      <c r="C610" s="42"/>
      <c r="D610" s="42"/>
      <c r="E610" s="42"/>
      <c r="F610" s="42"/>
      <c r="G610" s="42"/>
      <c r="H610" s="33"/>
      <c r="I610" s="33"/>
      <c r="J610" s="33"/>
      <c r="K610" s="33"/>
      <c r="L610" s="33"/>
      <c r="M610" s="73"/>
    </row>
    <row r="611" spans="1:13" customFormat="1" ht="15" x14ac:dyDescent="0.25">
      <c r="A611" s="33"/>
      <c r="B611" s="33"/>
      <c r="C611" s="42"/>
      <c r="D611" s="42"/>
      <c r="E611" s="42"/>
      <c r="F611" s="42"/>
      <c r="G611" s="42"/>
      <c r="H611" s="33"/>
      <c r="I611" s="33"/>
      <c r="J611" s="33"/>
      <c r="K611" s="33"/>
      <c r="L611" s="33"/>
      <c r="M611" s="73"/>
    </row>
    <row r="612" spans="1:13" customFormat="1" ht="15" x14ac:dyDescent="0.25">
      <c r="A612" s="33"/>
      <c r="B612" s="33"/>
      <c r="C612" s="42"/>
      <c r="D612" s="42"/>
      <c r="E612" s="42"/>
      <c r="F612" s="42"/>
      <c r="G612" s="42"/>
      <c r="H612" s="33"/>
      <c r="I612" s="33"/>
      <c r="J612" s="33"/>
      <c r="K612" s="33"/>
      <c r="L612" s="33"/>
      <c r="M612" s="73"/>
    </row>
    <row r="613" spans="1:13" customFormat="1" ht="15" x14ac:dyDescent="0.25">
      <c r="A613" s="33"/>
      <c r="B613" s="33"/>
      <c r="C613" s="42"/>
      <c r="D613" s="42"/>
      <c r="E613" s="42"/>
      <c r="F613" s="42"/>
      <c r="G613" s="42"/>
      <c r="H613" s="33"/>
      <c r="I613" s="33"/>
      <c r="J613" s="33"/>
      <c r="K613" s="33"/>
      <c r="L613" s="33"/>
      <c r="M613" s="73"/>
    </row>
    <row r="614" spans="1:13" customFormat="1" ht="15" x14ac:dyDescent="0.25">
      <c r="A614" s="33"/>
      <c r="B614" s="33"/>
      <c r="C614" s="42"/>
      <c r="D614" s="42"/>
      <c r="E614" s="42"/>
      <c r="F614" s="42"/>
      <c r="G614" s="42"/>
      <c r="H614" s="33"/>
      <c r="I614" s="33"/>
      <c r="J614" s="33"/>
      <c r="K614" s="33"/>
      <c r="L614" s="33"/>
      <c r="M614" s="73"/>
    </row>
    <row r="615" spans="1:13" customFormat="1" ht="15" x14ac:dyDescent="0.25">
      <c r="A615" s="33"/>
      <c r="B615" s="33"/>
      <c r="C615" s="42"/>
      <c r="D615" s="42"/>
      <c r="E615" s="42"/>
      <c r="F615" s="42"/>
      <c r="G615" s="42"/>
      <c r="H615" s="33"/>
      <c r="I615" s="33"/>
      <c r="J615" s="33"/>
      <c r="K615" s="33"/>
      <c r="L615" s="33"/>
      <c r="M615" s="73"/>
    </row>
    <row r="616" spans="1:13" customFormat="1" ht="15" x14ac:dyDescent="0.25">
      <c r="A616" s="33"/>
      <c r="B616" s="33"/>
      <c r="C616" s="42"/>
      <c r="D616" s="42"/>
      <c r="E616" s="42"/>
      <c r="F616" s="42"/>
      <c r="G616" s="42"/>
      <c r="H616" s="33"/>
      <c r="I616" s="33"/>
      <c r="J616" s="33"/>
      <c r="K616" s="33"/>
      <c r="L616" s="33"/>
      <c r="M616" s="73"/>
    </row>
    <row r="617" spans="1:13" customFormat="1" ht="15" x14ac:dyDescent="0.25">
      <c r="A617" s="33"/>
      <c r="B617" s="33"/>
      <c r="C617" s="42"/>
      <c r="D617" s="42"/>
      <c r="E617" s="42"/>
      <c r="F617" s="42"/>
      <c r="G617" s="42"/>
      <c r="H617" s="33"/>
      <c r="I617" s="33"/>
      <c r="J617" s="33"/>
      <c r="K617" s="33"/>
      <c r="L617" s="33"/>
      <c r="M617" s="73"/>
    </row>
    <row r="618" spans="1:13" customFormat="1" ht="15" x14ac:dyDescent="0.25">
      <c r="A618" s="33"/>
      <c r="B618" s="33"/>
      <c r="C618" s="42"/>
      <c r="D618" s="42"/>
      <c r="E618" s="42"/>
      <c r="F618" s="42"/>
      <c r="G618" s="42"/>
      <c r="H618" s="33"/>
      <c r="I618" s="33"/>
      <c r="J618" s="33"/>
      <c r="K618" s="33"/>
      <c r="L618" s="33"/>
      <c r="M618" s="73"/>
    </row>
    <row r="619" spans="1:13" customFormat="1" ht="15" x14ac:dyDescent="0.25">
      <c r="A619" s="33"/>
      <c r="B619" s="33"/>
      <c r="C619" s="42"/>
      <c r="D619" s="42"/>
      <c r="E619" s="42"/>
      <c r="F619" s="42"/>
      <c r="G619" s="42"/>
      <c r="H619" s="33"/>
      <c r="I619" s="33"/>
      <c r="J619" s="33"/>
      <c r="K619" s="33"/>
      <c r="L619" s="33"/>
      <c r="M619" s="73"/>
    </row>
    <row r="620" spans="1:13" customFormat="1" ht="15" x14ac:dyDescent="0.25">
      <c r="A620" s="33"/>
      <c r="B620" s="33"/>
      <c r="C620" s="42"/>
      <c r="D620" s="42"/>
      <c r="E620" s="42"/>
      <c r="F620" s="42"/>
      <c r="G620" s="42"/>
      <c r="H620" s="33"/>
      <c r="I620" s="33"/>
      <c r="J620" s="33"/>
      <c r="K620" s="33"/>
      <c r="L620" s="33"/>
      <c r="M620" s="73"/>
    </row>
    <row r="621" spans="1:13" customFormat="1" ht="15" x14ac:dyDescent="0.25">
      <c r="A621" s="33"/>
      <c r="B621" s="33"/>
      <c r="C621" s="42"/>
      <c r="D621" s="42"/>
      <c r="E621" s="42"/>
      <c r="F621" s="42"/>
      <c r="G621" s="42"/>
      <c r="H621" s="33"/>
      <c r="I621" s="33"/>
      <c r="J621" s="33"/>
      <c r="K621" s="33"/>
      <c r="L621" s="33"/>
      <c r="M621" s="73"/>
    </row>
    <row r="622" spans="1:13" customFormat="1" ht="15" x14ac:dyDescent="0.25">
      <c r="A622" s="33"/>
      <c r="B622" s="33"/>
      <c r="C622" s="42"/>
      <c r="D622" s="42"/>
      <c r="E622" s="42"/>
      <c r="F622" s="42"/>
      <c r="G622" s="42"/>
      <c r="H622" s="33"/>
      <c r="I622" s="33"/>
      <c r="J622" s="33"/>
      <c r="K622" s="33"/>
      <c r="L622" s="33"/>
      <c r="M622" s="73"/>
    </row>
    <row r="623" spans="1:13" customFormat="1" ht="15" x14ac:dyDescent="0.25">
      <c r="A623" s="33"/>
      <c r="B623" s="33"/>
      <c r="C623" s="42"/>
      <c r="D623" s="42"/>
      <c r="E623" s="42"/>
      <c r="F623" s="42"/>
      <c r="G623" s="42"/>
      <c r="H623" s="33"/>
      <c r="I623" s="33"/>
      <c r="J623" s="33"/>
      <c r="K623" s="33"/>
      <c r="L623" s="33"/>
      <c r="M623" s="73"/>
    </row>
    <row r="624" spans="1:13" customFormat="1" ht="15" x14ac:dyDescent="0.25">
      <c r="A624" s="33"/>
      <c r="B624" s="33"/>
      <c r="C624" s="42"/>
      <c r="D624" s="42"/>
      <c r="E624" s="42"/>
      <c r="F624" s="42"/>
      <c r="G624" s="42"/>
      <c r="H624" s="33"/>
      <c r="I624" s="33"/>
      <c r="J624" s="33"/>
      <c r="K624" s="33"/>
      <c r="L624" s="33"/>
      <c r="M624" s="73"/>
    </row>
    <row r="625" spans="1:13" customFormat="1" ht="15" x14ac:dyDescent="0.25">
      <c r="A625" s="33"/>
      <c r="B625" s="33"/>
      <c r="C625" s="42"/>
      <c r="D625" s="42"/>
      <c r="E625" s="42"/>
      <c r="F625" s="42"/>
      <c r="G625" s="42"/>
      <c r="H625" s="33"/>
      <c r="I625" s="33"/>
      <c r="J625" s="33"/>
      <c r="K625" s="33"/>
      <c r="L625" s="33"/>
      <c r="M625" s="73"/>
    </row>
    <row r="626" spans="1:13" customFormat="1" ht="15" x14ac:dyDescent="0.25">
      <c r="A626" s="33"/>
      <c r="B626" s="33"/>
      <c r="C626" s="42"/>
      <c r="D626" s="42"/>
      <c r="E626" s="42"/>
      <c r="F626" s="42"/>
      <c r="G626" s="42"/>
      <c r="H626" s="33"/>
      <c r="I626" s="33"/>
      <c r="J626" s="33"/>
      <c r="K626" s="33"/>
      <c r="L626" s="33"/>
      <c r="M626" s="73"/>
    </row>
    <row r="627" spans="1:13" customFormat="1" ht="15" x14ac:dyDescent="0.25">
      <c r="A627" s="33"/>
      <c r="B627" s="33"/>
      <c r="C627" s="42"/>
      <c r="D627" s="42"/>
      <c r="E627" s="42"/>
      <c r="F627" s="42"/>
      <c r="G627" s="42"/>
      <c r="H627" s="33"/>
      <c r="I627" s="33"/>
      <c r="J627" s="33"/>
      <c r="K627" s="33"/>
      <c r="L627" s="33"/>
      <c r="M627" s="73"/>
    </row>
    <row r="628" spans="1:13" customFormat="1" ht="15" x14ac:dyDescent="0.25">
      <c r="A628" s="33"/>
      <c r="B628" s="33"/>
      <c r="C628" s="42"/>
      <c r="D628" s="42"/>
      <c r="E628" s="42"/>
      <c r="F628" s="42"/>
      <c r="G628" s="42"/>
      <c r="H628" s="33"/>
      <c r="I628" s="33"/>
      <c r="J628" s="33"/>
      <c r="K628" s="33"/>
      <c r="L628" s="33"/>
      <c r="M628" s="73"/>
    </row>
    <row r="629" spans="1:13" customFormat="1" ht="15" x14ac:dyDescent="0.25">
      <c r="A629" s="33"/>
      <c r="B629" s="33"/>
      <c r="C629" s="42"/>
      <c r="D629" s="42"/>
      <c r="E629" s="42"/>
      <c r="F629" s="42"/>
      <c r="G629" s="42"/>
      <c r="H629" s="33"/>
      <c r="I629" s="33"/>
      <c r="J629" s="33"/>
      <c r="K629" s="33"/>
      <c r="L629" s="33"/>
      <c r="M629" s="73"/>
    </row>
    <row r="630" spans="1:13" customFormat="1" ht="15" x14ac:dyDescent="0.25">
      <c r="A630" s="33"/>
      <c r="B630" s="33"/>
      <c r="C630" s="42"/>
      <c r="D630" s="42"/>
      <c r="E630" s="42"/>
      <c r="F630" s="42"/>
      <c r="G630" s="42"/>
      <c r="H630" s="33"/>
      <c r="I630" s="33"/>
      <c r="J630" s="33"/>
      <c r="K630" s="33"/>
      <c r="L630" s="33"/>
      <c r="M630" s="73"/>
    </row>
    <row r="631" spans="1:13" customFormat="1" ht="15" x14ac:dyDescent="0.25">
      <c r="A631" s="33"/>
      <c r="B631" s="33"/>
      <c r="C631" s="42"/>
      <c r="D631" s="42"/>
      <c r="E631" s="42"/>
      <c r="F631" s="42"/>
      <c r="G631" s="42"/>
      <c r="H631" s="33"/>
      <c r="I631" s="33"/>
      <c r="J631" s="33"/>
      <c r="K631" s="33"/>
      <c r="L631" s="33"/>
      <c r="M631" s="73"/>
    </row>
    <row r="632" spans="1:13" customFormat="1" ht="15" x14ac:dyDescent="0.25">
      <c r="A632" s="33"/>
      <c r="B632" s="33"/>
      <c r="C632" s="42"/>
      <c r="D632" s="42"/>
      <c r="E632" s="42"/>
      <c r="F632" s="42"/>
      <c r="G632" s="42"/>
      <c r="H632" s="33"/>
      <c r="I632" s="33"/>
      <c r="J632" s="33"/>
      <c r="K632" s="33"/>
      <c r="L632" s="33"/>
      <c r="M632" s="73"/>
    </row>
    <row r="633" spans="1:13" customFormat="1" ht="15" x14ac:dyDescent="0.25">
      <c r="A633" s="33"/>
      <c r="B633" s="33"/>
      <c r="C633" s="42"/>
      <c r="D633" s="42"/>
      <c r="E633" s="42"/>
      <c r="F633" s="42"/>
      <c r="G633" s="42"/>
      <c r="H633" s="33"/>
      <c r="I633" s="33"/>
      <c r="J633" s="33"/>
      <c r="K633" s="33"/>
      <c r="L633" s="33"/>
      <c r="M633" s="73"/>
    </row>
    <row r="634" spans="1:13" customFormat="1" ht="15" x14ac:dyDescent="0.25">
      <c r="A634" s="33"/>
      <c r="B634" s="33"/>
      <c r="C634" s="42"/>
      <c r="D634" s="42"/>
      <c r="E634" s="42"/>
      <c r="F634" s="42"/>
      <c r="G634" s="42"/>
      <c r="H634" s="33"/>
      <c r="I634" s="33"/>
      <c r="J634" s="33"/>
      <c r="K634" s="33"/>
      <c r="L634" s="33"/>
      <c r="M634" s="73"/>
    </row>
    <row r="635" spans="1:13" customFormat="1" ht="15" x14ac:dyDescent="0.25">
      <c r="A635" s="33"/>
      <c r="B635" s="33"/>
      <c r="C635" s="42"/>
      <c r="D635" s="42"/>
      <c r="E635" s="42"/>
      <c r="F635" s="42"/>
      <c r="G635" s="42"/>
      <c r="H635" s="33"/>
      <c r="I635" s="33"/>
      <c r="J635" s="33"/>
      <c r="K635" s="33"/>
      <c r="L635" s="33"/>
      <c r="M635" s="73"/>
    </row>
    <row r="636" spans="1:13" customFormat="1" ht="15" x14ac:dyDescent="0.25">
      <c r="A636" s="33"/>
      <c r="B636" s="33"/>
      <c r="C636" s="42"/>
      <c r="D636" s="42"/>
      <c r="E636" s="42"/>
      <c r="F636" s="42"/>
      <c r="G636" s="42"/>
      <c r="H636" s="33"/>
      <c r="I636" s="33"/>
      <c r="J636" s="33"/>
      <c r="K636" s="33"/>
      <c r="L636" s="33"/>
      <c r="M636" s="73"/>
    </row>
    <row r="637" spans="1:13" customFormat="1" ht="15" x14ac:dyDescent="0.25">
      <c r="A637" s="33"/>
      <c r="B637" s="33"/>
      <c r="C637" s="42"/>
      <c r="D637" s="42"/>
      <c r="E637" s="42"/>
      <c r="F637" s="42"/>
      <c r="G637" s="42"/>
      <c r="H637" s="33"/>
      <c r="I637" s="33"/>
      <c r="J637" s="33"/>
      <c r="K637" s="33"/>
      <c r="L637" s="33"/>
      <c r="M637" s="73"/>
    </row>
    <row r="638" spans="1:13" customFormat="1" ht="15" x14ac:dyDescent="0.25">
      <c r="A638" s="33"/>
      <c r="B638" s="33"/>
      <c r="C638" s="42"/>
      <c r="D638" s="42"/>
      <c r="E638" s="42"/>
      <c r="F638" s="42"/>
      <c r="G638" s="42"/>
      <c r="H638" s="33"/>
      <c r="I638" s="33"/>
      <c r="J638" s="33"/>
      <c r="K638" s="33"/>
      <c r="L638" s="33"/>
      <c r="M638" s="73"/>
    </row>
    <row r="639" spans="1:13" customFormat="1" ht="15" x14ac:dyDescent="0.25">
      <c r="A639" s="33"/>
      <c r="B639" s="33"/>
      <c r="C639" s="42"/>
      <c r="D639" s="42"/>
      <c r="E639" s="42"/>
      <c r="F639" s="42"/>
      <c r="G639" s="42"/>
      <c r="H639" s="33"/>
      <c r="I639" s="33"/>
      <c r="J639" s="33"/>
      <c r="K639" s="33"/>
      <c r="L639" s="33"/>
      <c r="M639" s="73"/>
    </row>
    <row r="640" spans="1:13" customFormat="1" ht="15" x14ac:dyDescent="0.25">
      <c r="A640" s="33"/>
      <c r="B640" s="33"/>
      <c r="C640" s="42"/>
      <c r="D640" s="42"/>
      <c r="E640" s="42"/>
      <c r="F640" s="42"/>
      <c r="G640" s="42"/>
      <c r="H640" s="33"/>
      <c r="I640" s="33"/>
      <c r="J640" s="33"/>
      <c r="K640" s="33"/>
      <c r="L640" s="33"/>
      <c r="M640" s="73"/>
    </row>
    <row r="641" spans="1:13" customFormat="1" ht="15" x14ac:dyDescent="0.25">
      <c r="A641" s="33"/>
      <c r="B641" s="33"/>
      <c r="C641" s="42"/>
      <c r="D641" s="42"/>
      <c r="E641" s="42"/>
      <c r="F641" s="42"/>
      <c r="G641" s="42"/>
      <c r="H641" s="33"/>
      <c r="I641" s="33"/>
      <c r="J641" s="33"/>
      <c r="K641" s="33"/>
      <c r="L641" s="33"/>
      <c r="M641" s="73"/>
    </row>
    <row r="642" spans="1:13" customFormat="1" ht="15" x14ac:dyDescent="0.25">
      <c r="A642" s="33"/>
      <c r="B642" s="33"/>
      <c r="C642" s="42"/>
      <c r="D642" s="42"/>
      <c r="E642" s="42"/>
      <c r="F642" s="42"/>
      <c r="G642" s="42"/>
      <c r="H642" s="33"/>
      <c r="I642" s="33"/>
      <c r="J642" s="33"/>
      <c r="K642" s="33"/>
      <c r="L642" s="33"/>
      <c r="M642" s="73"/>
    </row>
    <row r="643" spans="1:13" customFormat="1" ht="15" x14ac:dyDescent="0.25">
      <c r="A643" s="33"/>
      <c r="B643" s="33"/>
      <c r="C643" s="42"/>
      <c r="D643" s="42"/>
      <c r="E643" s="42"/>
      <c r="F643" s="42"/>
      <c r="G643" s="42"/>
      <c r="H643" s="33"/>
      <c r="I643" s="33"/>
      <c r="J643" s="33"/>
      <c r="K643" s="33"/>
      <c r="L643" s="33"/>
      <c r="M643" s="73"/>
    </row>
    <row r="644" spans="1:13" customFormat="1" ht="15" x14ac:dyDescent="0.25">
      <c r="A644" s="33"/>
      <c r="B644" s="33"/>
      <c r="C644" s="42"/>
      <c r="D644" s="42"/>
      <c r="E644" s="42"/>
      <c r="F644" s="42"/>
      <c r="G644" s="42"/>
      <c r="H644" s="33"/>
      <c r="I644" s="33"/>
      <c r="J644" s="33"/>
      <c r="K644" s="33"/>
      <c r="L644" s="33"/>
      <c r="M644" s="73"/>
    </row>
    <row r="645" spans="1:13" customFormat="1" ht="15" x14ac:dyDescent="0.25">
      <c r="A645" s="33"/>
      <c r="B645" s="33"/>
      <c r="C645" s="42"/>
      <c r="D645" s="42"/>
      <c r="E645" s="42"/>
      <c r="F645" s="42"/>
      <c r="G645" s="42"/>
      <c r="H645" s="33"/>
      <c r="I645" s="33"/>
      <c r="J645" s="33"/>
      <c r="K645" s="33"/>
      <c r="L645" s="33"/>
      <c r="M645" s="73"/>
    </row>
    <row r="646" spans="1:13" customFormat="1" ht="15" x14ac:dyDescent="0.25">
      <c r="A646" s="33"/>
      <c r="B646" s="33"/>
      <c r="C646" s="42"/>
      <c r="D646" s="42"/>
      <c r="E646" s="42"/>
      <c r="F646" s="42"/>
      <c r="G646" s="42"/>
      <c r="H646" s="33"/>
      <c r="I646" s="33"/>
      <c r="J646" s="33"/>
      <c r="K646" s="33"/>
      <c r="L646" s="33"/>
      <c r="M646" s="73"/>
    </row>
    <row r="647" spans="1:13" customFormat="1" ht="15" x14ac:dyDescent="0.25">
      <c r="A647" s="33"/>
      <c r="B647" s="33"/>
      <c r="C647" s="42"/>
      <c r="D647" s="42"/>
      <c r="E647" s="42"/>
      <c r="F647" s="42"/>
      <c r="G647" s="42"/>
      <c r="H647" s="33"/>
      <c r="I647" s="33"/>
      <c r="J647" s="33"/>
      <c r="K647" s="33"/>
      <c r="L647" s="33"/>
      <c r="M647" s="73"/>
    </row>
    <row r="648" spans="1:13" customFormat="1" ht="15" x14ac:dyDescent="0.25">
      <c r="A648" s="33"/>
      <c r="B648" s="33"/>
      <c r="C648" s="42"/>
      <c r="D648" s="42"/>
      <c r="E648" s="42"/>
      <c r="F648" s="42"/>
      <c r="G648" s="42"/>
      <c r="H648" s="33"/>
      <c r="I648" s="33"/>
      <c r="J648" s="33"/>
      <c r="K648" s="33"/>
      <c r="L648" s="33"/>
      <c r="M648" s="73"/>
    </row>
    <row r="649" spans="1:13" customFormat="1" ht="15" x14ac:dyDescent="0.25">
      <c r="A649" s="33"/>
      <c r="B649" s="33"/>
      <c r="C649" s="42"/>
      <c r="D649" s="42"/>
      <c r="E649" s="42"/>
      <c r="F649" s="42"/>
      <c r="G649" s="42"/>
      <c r="H649" s="33"/>
      <c r="I649" s="33"/>
      <c r="J649" s="33"/>
      <c r="K649" s="33"/>
      <c r="L649" s="33"/>
      <c r="M649" s="73"/>
    </row>
    <row r="650" spans="1:13" customFormat="1" ht="15" x14ac:dyDescent="0.25">
      <c r="A650" s="33"/>
      <c r="B650" s="33"/>
      <c r="C650" s="42"/>
      <c r="D650" s="42"/>
      <c r="E650" s="42"/>
      <c r="F650" s="42"/>
      <c r="G650" s="42"/>
      <c r="H650" s="33"/>
      <c r="I650" s="33"/>
      <c r="J650" s="33"/>
      <c r="K650" s="33"/>
      <c r="L650" s="33"/>
      <c r="M650" s="73"/>
    </row>
    <row r="651" spans="1:13" customFormat="1" ht="15" x14ac:dyDescent="0.25">
      <c r="A651" s="33"/>
      <c r="B651" s="33"/>
      <c r="C651" s="42"/>
      <c r="D651" s="42"/>
      <c r="E651" s="42"/>
      <c r="F651" s="42"/>
      <c r="G651" s="42"/>
      <c r="H651" s="33"/>
      <c r="I651" s="33"/>
      <c r="J651" s="33"/>
      <c r="K651" s="33"/>
      <c r="L651" s="33"/>
      <c r="M651" s="73"/>
    </row>
    <row r="652" spans="1:13" customFormat="1" ht="15" x14ac:dyDescent="0.25">
      <c r="A652" s="33"/>
      <c r="B652" s="33"/>
      <c r="C652" s="42"/>
      <c r="D652" s="42"/>
      <c r="E652" s="42"/>
      <c r="F652" s="42"/>
      <c r="G652" s="42"/>
      <c r="H652" s="33"/>
      <c r="I652" s="33"/>
      <c r="J652" s="33"/>
      <c r="K652" s="33"/>
      <c r="L652" s="33"/>
      <c r="M652" s="73"/>
    </row>
    <row r="653" spans="1:13" customFormat="1" ht="15" x14ac:dyDescent="0.25">
      <c r="A653" s="33"/>
      <c r="B653" s="33"/>
      <c r="C653" s="42"/>
      <c r="D653" s="42"/>
      <c r="E653" s="42"/>
      <c r="F653" s="42"/>
      <c r="G653" s="42"/>
      <c r="H653" s="33"/>
      <c r="I653" s="33"/>
      <c r="J653" s="33"/>
      <c r="K653" s="33"/>
      <c r="L653" s="33"/>
      <c r="M653" s="73"/>
    </row>
    <row r="654" spans="1:13" customFormat="1" ht="15" x14ac:dyDescent="0.25">
      <c r="A654" s="33"/>
      <c r="B654" s="33"/>
      <c r="C654" s="42"/>
      <c r="D654" s="42"/>
      <c r="E654" s="42"/>
      <c r="F654" s="42"/>
      <c r="G654" s="42"/>
      <c r="H654" s="33"/>
      <c r="I654" s="33"/>
      <c r="J654" s="33"/>
      <c r="K654" s="33"/>
      <c r="L654" s="33"/>
      <c r="M654" s="73"/>
    </row>
    <row r="655" spans="1:13" customFormat="1" ht="15" x14ac:dyDescent="0.25">
      <c r="A655" s="33"/>
      <c r="B655" s="33"/>
      <c r="C655" s="42"/>
      <c r="D655" s="42"/>
      <c r="E655" s="42"/>
      <c r="F655" s="42"/>
      <c r="G655" s="42"/>
      <c r="H655" s="33"/>
      <c r="I655" s="33"/>
      <c r="J655" s="33"/>
      <c r="K655" s="33"/>
      <c r="L655" s="33"/>
      <c r="M655" s="73"/>
    </row>
    <row r="656" spans="1:13" customFormat="1" ht="15" x14ac:dyDescent="0.25">
      <c r="A656" s="33"/>
      <c r="B656" s="33"/>
      <c r="C656" s="42"/>
      <c r="D656" s="42"/>
      <c r="E656" s="42"/>
      <c r="F656" s="42"/>
      <c r="G656" s="42"/>
      <c r="H656" s="33"/>
      <c r="I656" s="33"/>
      <c r="J656" s="33"/>
      <c r="K656" s="33"/>
      <c r="L656" s="33"/>
      <c r="M656" s="73"/>
    </row>
    <row r="657" spans="1:13" customFormat="1" ht="15" x14ac:dyDescent="0.25">
      <c r="A657" s="33"/>
      <c r="B657" s="33"/>
      <c r="C657" s="42"/>
      <c r="D657" s="42"/>
      <c r="E657" s="42"/>
      <c r="F657" s="42"/>
      <c r="G657" s="42"/>
      <c r="H657" s="33"/>
      <c r="I657" s="33"/>
      <c r="J657" s="33"/>
      <c r="K657" s="33"/>
      <c r="L657" s="33"/>
      <c r="M657" s="73"/>
    </row>
    <row r="658" spans="1:13" customFormat="1" ht="15" x14ac:dyDescent="0.25">
      <c r="A658" s="33"/>
      <c r="B658" s="33"/>
      <c r="C658" s="42"/>
      <c r="D658" s="42"/>
      <c r="E658" s="42"/>
      <c r="F658" s="42"/>
      <c r="G658" s="42"/>
      <c r="H658" s="33"/>
      <c r="I658" s="33"/>
      <c r="J658" s="33"/>
      <c r="K658" s="33"/>
      <c r="L658" s="33"/>
      <c r="M658" s="73"/>
    </row>
    <row r="659" spans="1:13" customFormat="1" ht="15" x14ac:dyDescent="0.25">
      <c r="A659" s="33"/>
      <c r="B659" s="33"/>
      <c r="C659" s="42"/>
      <c r="D659" s="42"/>
      <c r="E659" s="42"/>
      <c r="F659" s="42"/>
      <c r="G659" s="42"/>
      <c r="H659" s="33"/>
      <c r="I659" s="33"/>
      <c r="J659" s="33"/>
      <c r="K659" s="33"/>
      <c r="L659" s="33"/>
      <c r="M659" s="73"/>
    </row>
    <row r="660" spans="1:13" customFormat="1" ht="15" x14ac:dyDescent="0.25">
      <c r="A660" s="33"/>
      <c r="B660" s="33"/>
      <c r="C660" s="42"/>
      <c r="D660" s="42"/>
      <c r="E660" s="42"/>
      <c r="F660" s="42"/>
      <c r="G660" s="42"/>
      <c r="H660" s="33"/>
      <c r="I660" s="33"/>
      <c r="J660" s="33"/>
      <c r="K660" s="33"/>
      <c r="L660" s="33"/>
      <c r="M660" s="73"/>
    </row>
    <row r="661" spans="1:13" customFormat="1" ht="15" x14ac:dyDescent="0.25">
      <c r="A661" s="33"/>
      <c r="B661" s="33"/>
      <c r="C661" s="42"/>
      <c r="D661" s="42"/>
      <c r="E661" s="42"/>
      <c r="F661" s="42"/>
      <c r="G661" s="42"/>
      <c r="H661" s="33"/>
      <c r="I661" s="33"/>
      <c r="J661" s="33"/>
      <c r="K661" s="33"/>
      <c r="L661" s="33"/>
      <c r="M661" s="73"/>
    </row>
    <row r="662" spans="1:13" customFormat="1" ht="15" x14ac:dyDescent="0.25">
      <c r="A662" s="33"/>
      <c r="B662" s="33"/>
      <c r="C662" s="42"/>
      <c r="D662" s="42"/>
      <c r="E662" s="42"/>
      <c r="F662" s="42"/>
      <c r="G662" s="42"/>
      <c r="H662" s="33"/>
      <c r="I662" s="33"/>
      <c r="J662" s="33"/>
      <c r="K662" s="33"/>
      <c r="L662" s="33"/>
      <c r="M662" s="73"/>
    </row>
    <row r="663" spans="1:13" customFormat="1" ht="15" x14ac:dyDescent="0.25">
      <c r="A663" s="33"/>
      <c r="B663" s="33"/>
      <c r="C663" s="42"/>
      <c r="D663" s="42"/>
      <c r="E663" s="42"/>
      <c r="F663" s="42"/>
      <c r="G663" s="42"/>
      <c r="H663" s="33"/>
      <c r="I663" s="33"/>
      <c r="J663" s="33"/>
      <c r="K663" s="33"/>
      <c r="L663" s="33"/>
      <c r="M663" s="73"/>
    </row>
    <row r="664" spans="1:13" customFormat="1" ht="15" x14ac:dyDescent="0.25">
      <c r="A664" s="33"/>
      <c r="B664" s="33"/>
      <c r="C664" s="42"/>
      <c r="D664" s="42"/>
      <c r="E664" s="42"/>
      <c r="F664" s="42"/>
      <c r="G664" s="42"/>
      <c r="H664" s="33"/>
      <c r="I664" s="33"/>
      <c r="J664" s="33"/>
      <c r="K664" s="33"/>
      <c r="L664" s="33"/>
      <c r="M664" s="73"/>
    </row>
    <row r="665" spans="1:13" customFormat="1" ht="15" x14ac:dyDescent="0.25">
      <c r="A665" s="33"/>
      <c r="B665" s="33"/>
      <c r="C665" s="42"/>
      <c r="D665" s="42"/>
      <c r="E665" s="42"/>
      <c r="F665" s="42"/>
      <c r="G665" s="42"/>
      <c r="H665" s="33"/>
      <c r="I665" s="33"/>
      <c r="J665" s="33"/>
      <c r="K665" s="33"/>
      <c r="L665" s="33"/>
      <c r="M665" s="73"/>
    </row>
    <row r="666" spans="1:13" customFormat="1" ht="15" x14ac:dyDescent="0.25">
      <c r="A666" s="33"/>
      <c r="B666" s="33"/>
      <c r="C666" s="42"/>
      <c r="D666" s="42"/>
      <c r="E666" s="42"/>
      <c r="F666" s="42"/>
      <c r="G666" s="42"/>
      <c r="H666" s="33"/>
      <c r="I666" s="33"/>
      <c r="J666" s="33"/>
      <c r="K666" s="33"/>
      <c r="L666" s="33"/>
      <c r="M666" s="73"/>
    </row>
    <row r="667" spans="1:13" customFormat="1" ht="15" x14ac:dyDescent="0.25">
      <c r="A667" s="33"/>
      <c r="B667" s="33"/>
      <c r="C667" s="42"/>
      <c r="D667" s="42"/>
      <c r="E667" s="42"/>
      <c r="F667" s="42"/>
      <c r="G667" s="42"/>
      <c r="H667" s="33"/>
      <c r="I667" s="33"/>
      <c r="J667" s="33"/>
      <c r="K667" s="33"/>
      <c r="L667" s="33"/>
      <c r="M667" s="73"/>
    </row>
    <row r="668" spans="1:13" customFormat="1" ht="15" x14ac:dyDescent="0.25">
      <c r="A668" s="33"/>
      <c r="B668" s="33"/>
      <c r="C668" s="42"/>
      <c r="D668" s="42"/>
      <c r="E668" s="42"/>
      <c r="F668" s="42"/>
      <c r="G668" s="42"/>
      <c r="H668" s="33"/>
      <c r="I668" s="33"/>
      <c r="J668" s="33"/>
      <c r="K668" s="33"/>
      <c r="L668" s="33"/>
      <c r="M668" s="73"/>
    </row>
    <row r="669" spans="1:13" customFormat="1" ht="15" x14ac:dyDescent="0.25">
      <c r="A669" s="33"/>
      <c r="B669" s="33"/>
      <c r="C669" s="42"/>
      <c r="D669" s="42"/>
      <c r="E669" s="42"/>
      <c r="F669" s="42"/>
      <c r="G669" s="42"/>
      <c r="H669" s="33"/>
      <c r="I669" s="33"/>
      <c r="J669" s="33"/>
      <c r="K669" s="33"/>
      <c r="L669" s="33"/>
      <c r="M669" s="73"/>
    </row>
    <row r="670" spans="1:13" customFormat="1" ht="15" x14ac:dyDescent="0.25">
      <c r="A670" s="33"/>
      <c r="B670" s="33"/>
      <c r="C670" s="42"/>
      <c r="D670" s="42"/>
      <c r="E670" s="42"/>
      <c r="F670" s="42"/>
      <c r="G670" s="42"/>
      <c r="H670" s="33"/>
      <c r="I670" s="33"/>
      <c r="J670" s="33"/>
      <c r="K670" s="33"/>
      <c r="L670" s="33"/>
      <c r="M670" s="73"/>
    </row>
    <row r="671" spans="1:13" customFormat="1" ht="15" x14ac:dyDescent="0.25">
      <c r="A671" s="33"/>
      <c r="B671" s="33"/>
      <c r="C671" s="42"/>
      <c r="D671" s="42"/>
      <c r="E671" s="42"/>
      <c r="F671" s="42"/>
      <c r="G671" s="42"/>
      <c r="H671" s="33"/>
      <c r="I671" s="33"/>
      <c r="J671" s="33"/>
      <c r="K671" s="33"/>
      <c r="L671" s="33"/>
      <c r="M671" s="73"/>
    </row>
    <row r="672" spans="1:13" customFormat="1" ht="15" x14ac:dyDescent="0.25">
      <c r="A672" s="33"/>
      <c r="B672" s="33"/>
      <c r="C672" s="42"/>
      <c r="D672" s="42"/>
      <c r="E672" s="42"/>
      <c r="F672" s="42"/>
      <c r="G672" s="42"/>
      <c r="H672" s="33"/>
      <c r="I672" s="33"/>
      <c r="J672" s="33"/>
      <c r="K672" s="33"/>
      <c r="L672" s="33"/>
      <c r="M672" s="73"/>
    </row>
    <row r="673" spans="1:13" customFormat="1" ht="15" x14ac:dyDescent="0.25">
      <c r="A673" s="33"/>
      <c r="B673" s="33"/>
      <c r="C673" s="42"/>
      <c r="D673" s="42"/>
      <c r="E673" s="42"/>
      <c r="F673" s="42"/>
      <c r="G673" s="42"/>
      <c r="H673" s="33"/>
      <c r="I673" s="33"/>
      <c r="J673" s="33"/>
      <c r="K673" s="33"/>
      <c r="L673" s="33"/>
      <c r="M673" s="73"/>
    </row>
    <row r="674" spans="1:13" customFormat="1" ht="15" x14ac:dyDescent="0.25">
      <c r="A674" s="33"/>
      <c r="B674" s="33"/>
      <c r="C674" s="42"/>
      <c r="D674" s="42"/>
      <c r="E674" s="42"/>
      <c r="F674" s="42"/>
      <c r="G674" s="42"/>
      <c r="H674" s="33"/>
      <c r="I674" s="33"/>
      <c r="J674" s="33"/>
      <c r="K674" s="33"/>
      <c r="L674" s="33"/>
      <c r="M674" s="73"/>
    </row>
    <row r="675" spans="1:13" customFormat="1" ht="15" x14ac:dyDescent="0.25">
      <c r="A675" s="33"/>
      <c r="B675" s="33"/>
      <c r="C675" s="42"/>
      <c r="D675" s="42"/>
      <c r="E675" s="42"/>
      <c r="F675" s="42"/>
      <c r="G675" s="42"/>
      <c r="H675" s="33"/>
      <c r="I675" s="33"/>
      <c r="J675" s="33"/>
      <c r="K675" s="33"/>
      <c r="L675" s="33"/>
      <c r="M675" s="73"/>
    </row>
    <row r="676" spans="1:13" customFormat="1" ht="15" x14ac:dyDescent="0.25">
      <c r="A676" s="33"/>
      <c r="B676" s="33"/>
      <c r="C676" s="42"/>
      <c r="D676" s="42"/>
      <c r="E676" s="42"/>
      <c r="F676" s="42"/>
      <c r="G676" s="42"/>
      <c r="H676" s="33"/>
      <c r="I676" s="33"/>
      <c r="J676" s="33"/>
      <c r="K676" s="33"/>
      <c r="L676" s="33"/>
      <c r="M676" s="73"/>
    </row>
    <row r="677" spans="1:13" customFormat="1" ht="15" x14ac:dyDescent="0.25">
      <c r="A677" s="33"/>
      <c r="B677" s="33"/>
      <c r="C677" s="42"/>
      <c r="D677" s="42"/>
      <c r="E677" s="42"/>
      <c r="F677" s="42"/>
      <c r="G677" s="42"/>
      <c r="H677" s="33"/>
      <c r="I677" s="33"/>
      <c r="J677" s="33"/>
      <c r="K677" s="33"/>
      <c r="L677" s="33"/>
      <c r="M677" s="73"/>
    </row>
    <row r="678" spans="1:13" customFormat="1" ht="15" x14ac:dyDescent="0.25">
      <c r="A678" s="33"/>
      <c r="B678" s="33"/>
      <c r="C678" s="42"/>
      <c r="D678" s="42"/>
      <c r="E678" s="42"/>
      <c r="F678" s="42"/>
      <c r="G678" s="42"/>
      <c r="H678" s="33"/>
      <c r="I678" s="33"/>
      <c r="J678" s="33"/>
      <c r="K678" s="33"/>
      <c r="L678" s="33"/>
      <c r="M678" s="73"/>
    </row>
    <row r="679" spans="1:13" customFormat="1" ht="15" x14ac:dyDescent="0.25">
      <c r="A679" s="33"/>
      <c r="B679" s="33"/>
      <c r="C679" s="42"/>
      <c r="D679" s="42"/>
      <c r="E679" s="42"/>
      <c r="F679" s="42"/>
      <c r="G679" s="42"/>
      <c r="H679" s="33"/>
      <c r="I679" s="33"/>
      <c r="J679" s="33"/>
      <c r="K679" s="33"/>
      <c r="L679" s="33"/>
      <c r="M679" s="73"/>
    </row>
    <row r="680" spans="1:13" customFormat="1" ht="15" x14ac:dyDescent="0.25">
      <c r="A680" s="33"/>
      <c r="B680" s="33"/>
      <c r="C680" s="42"/>
      <c r="D680" s="42"/>
      <c r="E680" s="42"/>
      <c r="F680" s="42"/>
      <c r="G680" s="42"/>
      <c r="H680" s="33"/>
      <c r="I680" s="33"/>
      <c r="J680" s="33"/>
      <c r="K680" s="33"/>
      <c r="L680" s="33"/>
      <c r="M680" s="73"/>
    </row>
    <row r="681" spans="1:13" customFormat="1" ht="15" x14ac:dyDescent="0.25">
      <c r="A681" s="33"/>
      <c r="B681" s="33"/>
      <c r="C681" s="42"/>
      <c r="D681" s="42"/>
      <c r="E681" s="42"/>
      <c r="F681" s="42"/>
      <c r="G681" s="42"/>
      <c r="H681" s="33"/>
      <c r="I681" s="33"/>
      <c r="J681" s="33"/>
      <c r="K681" s="33"/>
      <c r="L681" s="33"/>
      <c r="M681" s="73"/>
    </row>
    <row r="682" spans="1:13" customFormat="1" ht="15" x14ac:dyDescent="0.25">
      <c r="A682" s="33"/>
      <c r="B682" s="33"/>
      <c r="C682" s="42"/>
      <c r="D682" s="42"/>
      <c r="E682" s="42"/>
      <c r="F682" s="42"/>
      <c r="G682" s="42"/>
      <c r="H682" s="33"/>
      <c r="I682" s="33"/>
      <c r="J682" s="33"/>
      <c r="K682" s="33"/>
      <c r="L682" s="33"/>
      <c r="M682" s="73"/>
    </row>
    <row r="683" spans="1:13" customFormat="1" ht="15" x14ac:dyDescent="0.25">
      <c r="A683" s="33"/>
      <c r="B683" s="33"/>
      <c r="C683" s="42"/>
      <c r="D683" s="42"/>
      <c r="E683" s="42"/>
      <c r="F683" s="42"/>
      <c r="G683" s="42"/>
      <c r="H683" s="33"/>
      <c r="I683" s="33"/>
      <c r="J683" s="33"/>
      <c r="K683" s="33"/>
      <c r="L683" s="33"/>
      <c r="M683" s="73"/>
    </row>
    <row r="684" spans="1:13" customFormat="1" ht="15" x14ac:dyDescent="0.25">
      <c r="A684" s="33"/>
      <c r="B684" s="33"/>
      <c r="C684" s="42"/>
      <c r="D684" s="42"/>
      <c r="E684" s="42"/>
      <c r="F684" s="42"/>
      <c r="G684" s="42"/>
      <c r="H684" s="33"/>
      <c r="I684" s="33"/>
      <c r="J684" s="33"/>
      <c r="K684" s="33"/>
      <c r="L684" s="33"/>
      <c r="M684" s="73"/>
    </row>
    <row r="685" spans="1:13" customFormat="1" ht="15" x14ac:dyDescent="0.25">
      <c r="A685" s="33"/>
      <c r="B685" s="33"/>
      <c r="C685" s="42"/>
      <c r="D685" s="42"/>
      <c r="E685" s="42"/>
      <c r="F685" s="42"/>
      <c r="G685" s="42"/>
      <c r="H685" s="33"/>
      <c r="I685" s="33"/>
      <c r="J685" s="33"/>
      <c r="K685" s="33"/>
      <c r="L685" s="33"/>
      <c r="M685" s="73"/>
    </row>
    <row r="686" spans="1:13" customFormat="1" ht="15" x14ac:dyDescent="0.25">
      <c r="A686" s="33"/>
      <c r="B686" s="33"/>
      <c r="C686" s="42"/>
      <c r="D686" s="42"/>
      <c r="E686" s="42"/>
      <c r="F686" s="42"/>
      <c r="G686" s="42"/>
      <c r="H686" s="33"/>
      <c r="I686" s="33"/>
      <c r="J686" s="33"/>
      <c r="K686" s="33"/>
      <c r="L686" s="33"/>
      <c r="M686" s="73"/>
    </row>
    <row r="687" spans="1:13" customFormat="1" ht="15" x14ac:dyDescent="0.25">
      <c r="A687" s="33"/>
      <c r="B687" s="33"/>
      <c r="C687" s="42"/>
      <c r="D687" s="42"/>
      <c r="E687" s="42"/>
      <c r="F687" s="42"/>
      <c r="G687" s="42"/>
      <c r="H687" s="33"/>
      <c r="I687" s="33"/>
      <c r="J687" s="33"/>
      <c r="K687" s="33"/>
      <c r="L687" s="33"/>
      <c r="M687" s="73"/>
    </row>
    <row r="688" spans="1:13" customFormat="1" ht="15" x14ac:dyDescent="0.25">
      <c r="A688" s="33"/>
      <c r="B688" s="33"/>
      <c r="C688" s="42"/>
      <c r="D688" s="42"/>
      <c r="E688" s="42"/>
      <c r="F688" s="42"/>
      <c r="G688" s="42"/>
      <c r="H688" s="33"/>
      <c r="I688" s="33"/>
      <c r="J688" s="33"/>
      <c r="K688" s="33"/>
      <c r="L688" s="33"/>
      <c r="M688" s="73"/>
    </row>
    <row r="689" spans="1:13" customFormat="1" ht="15" x14ac:dyDescent="0.25">
      <c r="A689" s="33"/>
      <c r="B689" s="33"/>
      <c r="C689" s="42"/>
      <c r="D689" s="42"/>
      <c r="E689" s="42"/>
      <c r="F689" s="42"/>
      <c r="G689" s="42"/>
      <c r="H689" s="33"/>
      <c r="I689" s="33"/>
      <c r="J689" s="33"/>
      <c r="K689" s="33"/>
      <c r="L689" s="33"/>
      <c r="M689" s="73"/>
    </row>
    <row r="690" spans="1:13" customFormat="1" ht="15" x14ac:dyDescent="0.25">
      <c r="A690" s="33"/>
      <c r="B690" s="33"/>
      <c r="C690" s="42"/>
      <c r="D690" s="42"/>
      <c r="E690" s="42"/>
      <c r="F690" s="42"/>
      <c r="G690" s="42"/>
      <c r="H690" s="33"/>
      <c r="I690" s="33"/>
      <c r="J690" s="33"/>
      <c r="K690" s="33"/>
      <c r="L690" s="33"/>
      <c r="M690" s="73"/>
    </row>
    <row r="691" spans="1:13" customFormat="1" ht="15" x14ac:dyDescent="0.25">
      <c r="A691" s="33"/>
      <c r="B691" s="33"/>
      <c r="C691" s="42"/>
      <c r="D691" s="42"/>
      <c r="E691" s="42"/>
      <c r="F691" s="42"/>
      <c r="G691" s="42"/>
      <c r="H691" s="33"/>
      <c r="I691" s="33"/>
      <c r="J691" s="33"/>
      <c r="K691" s="33"/>
      <c r="L691" s="33"/>
      <c r="M691" s="73"/>
    </row>
    <row r="692" spans="1:13" customFormat="1" ht="15" x14ac:dyDescent="0.25">
      <c r="A692" s="33"/>
      <c r="B692" s="33"/>
      <c r="C692" s="42"/>
      <c r="D692" s="42"/>
      <c r="E692" s="42"/>
      <c r="F692" s="42"/>
      <c r="G692" s="42"/>
      <c r="H692" s="33"/>
      <c r="I692" s="33"/>
      <c r="J692" s="33"/>
      <c r="K692" s="33"/>
      <c r="L692" s="33"/>
      <c r="M692" s="73"/>
    </row>
    <row r="693" spans="1:13" customFormat="1" ht="15" x14ac:dyDescent="0.25">
      <c r="A693" s="33"/>
      <c r="B693" s="33"/>
      <c r="C693" s="42"/>
      <c r="D693" s="42"/>
      <c r="E693" s="42"/>
      <c r="F693" s="42"/>
      <c r="G693" s="42"/>
      <c r="H693" s="33"/>
      <c r="I693" s="33"/>
      <c r="J693" s="33"/>
      <c r="K693" s="33"/>
      <c r="L693" s="33"/>
      <c r="M693" s="73"/>
    </row>
    <row r="694" spans="1:13" customFormat="1" ht="15" x14ac:dyDescent="0.25">
      <c r="A694" s="33"/>
      <c r="B694" s="33"/>
      <c r="C694" s="42"/>
      <c r="D694" s="42"/>
      <c r="E694" s="42"/>
      <c r="F694" s="42"/>
      <c r="G694" s="42"/>
      <c r="H694" s="33"/>
      <c r="I694" s="33"/>
      <c r="J694" s="33"/>
      <c r="K694" s="33"/>
      <c r="L694" s="33"/>
      <c r="M694" s="73"/>
    </row>
    <row r="695" spans="1:13" customFormat="1" ht="15" x14ac:dyDescent="0.25">
      <c r="A695" s="33"/>
      <c r="B695" s="33"/>
      <c r="C695" s="42"/>
      <c r="D695" s="42"/>
      <c r="E695" s="42"/>
      <c r="F695" s="42"/>
      <c r="G695" s="42"/>
      <c r="H695" s="33"/>
      <c r="I695" s="33"/>
      <c r="J695" s="33"/>
      <c r="K695" s="33"/>
      <c r="L695" s="33"/>
      <c r="M695" s="73"/>
    </row>
    <row r="696" spans="1:13" customFormat="1" ht="15" x14ac:dyDescent="0.25">
      <c r="A696" s="33"/>
      <c r="B696" s="33"/>
      <c r="C696" s="42"/>
      <c r="D696" s="42"/>
      <c r="E696" s="42"/>
      <c r="F696" s="42"/>
      <c r="G696" s="42"/>
      <c r="H696" s="33"/>
      <c r="I696" s="33"/>
      <c r="J696" s="33"/>
      <c r="K696" s="33"/>
      <c r="L696" s="33"/>
      <c r="M696" s="73"/>
    </row>
    <row r="697" spans="1:13" customFormat="1" ht="15" x14ac:dyDescent="0.25">
      <c r="A697" s="33"/>
      <c r="B697" s="33"/>
      <c r="C697" s="42"/>
      <c r="D697" s="42"/>
      <c r="E697" s="42"/>
      <c r="F697" s="42"/>
      <c r="G697" s="42"/>
      <c r="H697" s="33"/>
      <c r="I697" s="33"/>
      <c r="J697" s="33"/>
      <c r="K697" s="33"/>
      <c r="L697" s="33"/>
      <c r="M697" s="73"/>
    </row>
    <row r="698" spans="1:13" customFormat="1" ht="15" x14ac:dyDescent="0.25">
      <c r="A698" s="33"/>
      <c r="B698" s="33"/>
      <c r="C698" s="42"/>
      <c r="D698" s="42"/>
      <c r="E698" s="42"/>
      <c r="F698" s="42"/>
      <c r="G698" s="42"/>
      <c r="H698" s="33"/>
      <c r="I698" s="33"/>
      <c r="J698" s="33"/>
      <c r="K698" s="33"/>
      <c r="L698" s="33"/>
      <c r="M698" s="73"/>
    </row>
    <row r="699" spans="1:13" customFormat="1" ht="15" x14ac:dyDescent="0.25">
      <c r="A699" s="33"/>
      <c r="B699" s="33"/>
      <c r="C699" s="42"/>
      <c r="D699" s="42"/>
      <c r="E699" s="42"/>
      <c r="F699" s="42"/>
      <c r="G699" s="42"/>
      <c r="H699" s="33"/>
      <c r="I699" s="33"/>
      <c r="J699" s="33"/>
      <c r="K699" s="33"/>
      <c r="L699" s="33"/>
      <c r="M699" s="73"/>
    </row>
    <row r="700" spans="1:13" customFormat="1" ht="15" x14ac:dyDescent="0.25">
      <c r="A700" s="33"/>
      <c r="B700" s="33"/>
      <c r="C700" s="42"/>
      <c r="D700" s="42"/>
      <c r="E700" s="42"/>
      <c r="F700" s="42"/>
      <c r="G700" s="42"/>
      <c r="H700" s="33"/>
      <c r="I700" s="33"/>
      <c r="J700" s="33"/>
      <c r="K700" s="33"/>
      <c r="L700" s="33"/>
      <c r="M700" s="73"/>
    </row>
    <row r="701" spans="1:13" customFormat="1" ht="15" x14ac:dyDescent="0.25">
      <c r="A701" s="33"/>
      <c r="B701" s="33"/>
      <c r="C701" s="42"/>
      <c r="D701" s="42"/>
      <c r="E701" s="42"/>
      <c r="F701" s="42"/>
      <c r="G701" s="42"/>
      <c r="H701" s="33"/>
      <c r="I701" s="33"/>
      <c r="J701" s="33"/>
      <c r="K701" s="33"/>
      <c r="L701" s="33"/>
      <c r="M701" s="73"/>
    </row>
    <row r="702" spans="1:13" customFormat="1" ht="15" x14ac:dyDescent="0.25">
      <c r="A702" s="33"/>
      <c r="B702" s="33"/>
      <c r="C702" s="42"/>
      <c r="D702" s="42"/>
      <c r="E702" s="42"/>
      <c r="F702" s="42"/>
      <c r="G702" s="42"/>
      <c r="H702" s="33"/>
      <c r="I702" s="33"/>
      <c r="J702" s="33"/>
      <c r="K702" s="33"/>
      <c r="L702" s="33"/>
      <c r="M702" s="73"/>
    </row>
    <row r="703" spans="1:13" customFormat="1" ht="15" x14ac:dyDescent="0.25">
      <c r="A703" s="33"/>
      <c r="B703" s="33"/>
      <c r="C703" s="42"/>
      <c r="D703" s="42"/>
      <c r="E703" s="42"/>
      <c r="F703" s="42"/>
      <c r="G703" s="42"/>
      <c r="H703" s="33"/>
      <c r="I703" s="33"/>
      <c r="J703" s="33"/>
      <c r="K703" s="33"/>
      <c r="L703" s="33"/>
      <c r="M703" s="73"/>
    </row>
    <row r="704" spans="1:13" customFormat="1" ht="15" x14ac:dyDescent="0.25">
      <c r="A704" s="33"/>
      <c r="B704" s="33"/>
      <c r="C704" s="42"/>
      <c r="D704" s="42"/>
      <c r="E704" s="42"/>
      <c r="F704" s="42"/>
      <c r="G704" s="42"/>
      <c r="H704" s="33"/>
      <c r="I704" s="33"/>
      <c r="J704" s="33"/>
      <c r="K704" s="33"/>
      <c r="L704" s="33"/>
      <c r="M704" s="73"/>
    </row>
    <row r="705" spans="1:13" customFormat="1" ht="15" x14ac:dyDescent="0.25">
      <c r="A705" s="33"/>
      <c r="B705" s="33"/>
      <c r="C705" s="42"/>
      <c r="D705" s="42"/>
      <c r="E705" s="42"/>
      <c r="F705" s="42"/>
      <c r="G705" s="42"/>
      <c r="H705" s="33"/>
      <c r="I705" s="33"/>
      <c r="J705" s="33"/>
      <c r="K705" s="33"/>
      <c r="L705" s="33"/>
      <c r="M705" s="73"/>
    </row>
    <row r="706" spans="1:13" customFormat="1" ht="15" x14ac:dyDescent="0.25">
      <c r="A706" s="33"/>
      <c r="B706" s="33"/>
      <c r="C706" s="42"/>
      <c r="D706" s="42"/>
      <c r="E706" s="42"/>
      <c r="F706" s="42"/>
      <c r="G706" s="42"/>
      <c r="H706" s="33"/>
      <c r="I706" s="33"/>
      <c r="J706" s="33"/>
      <c r="K706" s="33"/>
      <c r="L706" s="33"/>
      <c r="M706" s="73"/>
    </row>
    <row r="707" spans="1:13" customFormat="1" ht="15" x14ac:dyDescent="0.25">
      <c r="A707" s="33"/>
      <c r="B707" s="33"/>
      <c r="C707" s="42"/>
      <c r="D707" s="42"/>
      <c r="E707" s="42"/>
      <c r="F707" s="42"/>
      <c r="G707" s="42"/>
      <c r="H707" s="33"/>
      <c r="I707" s="33"/>
      <c r="J707" s="33"/>
      <c r="K707" s="33"/>
      <c r="L707" s="33"/>
      <c r="M707" s="73"/>
    </row>
    <row r="708" spans="1:13" customFormat="1" ht="15" x14ac:dyDescent="0.25">
      <c r="A708" s="33"/>
      <c r="B708" s="33"/>
      <c r="C708" s="42"/>
      <c r="D708" s="42"/>
      <c r="E708" s="42"/>
      <c r="F708" s="42"/>
      <c r="G708" s="42"/>
      <c r="H708" s="33"/>
      <c r="I708" s="33"/>
      <c r="J708" s="33"/>
      <c r="K708" s="33"/>
      <c r="L708" s="33"/>
      <c r="M708" s="73"/>
    </row>
    <row r="709" spans="1:13" customFormat="1" ht="15" x14ac:dyDescent="0.25">
      <c r="A709" s="33"/>
      <c r="B709" s="33"/>
      <c r="C709" s="42"/>
      <c r="D709" s="42"/>
      <c r="E709" s="42"/>
      <c r="F709" s="42"/>
      <c r="G709" s="42"/>
      <c r="H709" s="33"/>
      <c r="I709" s="33"/>
      <c r="J709" s="33"/>
      <c r="K709" s="33"/>
      <c r="L709" s="33"/>
      <c r="M709" s="73"/>
    </row>
    <row r="710" spans="1:13" customFormat="1" ht="15" x14ac:dyDescent="0.25">
      <c r="A710" s="33"/>
      <c r="B710" s="33"/>
      <c r="C710" s="42"/>
      <c r="D710" s="42"/>
      <c r="E710" s="42"/>
      <c r="F710" s="42"/>
      <c r="G710" s="42"/>
      <c r="H710" s="33"/>
      <c r="I710" s="33"/>
      <c r="J710" s="33"/>
      <c r="K710" s="33"/>
      <c r="L710" s="33"/>
      <c r="M710" s="73"/>
    </row>
    <row r="711" spans="1:13" customFormat="1" ht="15" x14ac:dyDescent="0.25">
      <c r="A711" s="33"/>
      <c r="B711" s="33"/>
      <c r="C711" s="42"/>
      <c r="D711" s="42"/>
      <c r="E711" s="42"/>
      <c r="F711" s="42"/>
      <c r="G711" s="42"/>
      <c r="H711" s="33"/>
      <c r="I711" s="33"/>
      <c r="J711" s="33"/>
      <c r="K711" s="33"/>
      <c r="L711" s="33"/>
      <c r="M711" s="73"/>
    </row>
    <row r="712" spans="1:13" customFormat="1" ht="15" x14ac:dyDescent="0.25">
      <c r="A712" s="33"/>
      <c r="B712" s="33"/>
      <c r="C712" s="42"/>
      <c r="D712" s="42"/>
      <c r="E712" s="42"/>
      <c r="F712" s="42"/>
      <c r="G712" s="42"/>
      <c r="H712" s="33"/>
      <c r="I712" s="33"/>
      <c r="J712" s="33"/>
      <c r="K712" s="33"/>
      <c r="L712" s="33"/>
      <c r="M712" s="73"/>
    </row>
    <row r="713" spans="1:13" customFormat="1" ht="15" x14ac:dyDescent="0.25">
      <c r="A713" s="33"/>
      <c r="B713" s="33"/>
      <c r="C713" s="42"/>
      <c r="D713" s="42"/>
      <c r="E713" s="42"/>
      <c r="F713" s="42"/>
      <c r="G713" s="42"/>
      <c r="H713" s="33"/>
      <c r="I713" s="33"/>
      <c r="J713" s="33"/>
      <c r="K713" s="33"/>
      <c r="L713" s="33"/>
      <c r="M713" s="73"/>
    </row>
    <row r="714" spans="1:13" customFormat="1" ht="15" x14ac:dyDescent="0.25">
      <c r="A714" s="33"/>
      <c r="B714" s="33"/>
      <c r="C714" s="42"/>
      <c r="D714" s="42"/>
      <c r="E714" s="42"/>
      <c r="F714" s="42"/>
      <c r="G714" s="42"/>
      <c r="H714" s="33"/>
      <c r="I714" s="33"/>
      <c r="J714" s="33"/>
      <c r="K714" s="33"/>
      <c r="L714" s="33"/>
      <c r="M714" s="73"/>
    </row>
    <row r="715" spans="1:13" customFormat="1" ht="15" x14ac:dyDescent="0.25">
      <c r="A715" s="33"/>
      <c r="B715" s="33"/>
      <c r="C715" s="42"/>
      <c r="D715" s="42"/>
      <c r="E715" s="42"/>
      <c r="F715" s="42"/>
      <c r="G715" s="42"/>
      <c r="H715" s="33"/>
      <c r="I715" s="33"/>
      <c r="J715" s="33"/>
      <c r="K715" s="33"/>
      <c r="L715" s="33"/>
      <c r="M715" s="73"/>
    </row>
    <row r="716" spans="1:13" customFormat="1" ht="15" x14ac:dyDescent="0.25">
      <c r="A716" s="33"/>
      <c r="B716" s="33"/>
      <c r="C716" s="42"/>
      <c r="D716" s="42"/>
      <c r="E716" s="42"/>
      <c r="F716" s="42"/>
      <c r="G716" s="42"/>
      <c r="H716" s="33"/>
      <c r="I716" s="33"/>
      <c r="J716" s="33"/>
      <c r="K716" s="33"/>
      <c r="L716" s="33"/>
      <c r="M716" s="73"/>
    </row>
    <row r="717" spans="1:13" customFormat="1" ht="15" x14ac:dyDescent="0.25">
      <c r="A717" s="33"/>
      <c r="B717" s="33"/>
      <c r="C717" s="42"/>
      <c r="D717" s="42"/>
      <c r="E717" s="42"/>
      <c r="F717" s="42"/>
      <c r="G717" s="42"/>
      <c r="H717" s="33"/>
      <c r="I717" s="33"/>
      <c r="J717" s="33"/>
      <c r="K717" s="33"/>
      <c r="L717" s="33"/>
      <c r="M717" s="73"/>
    </row>
    <row r="718" spans="1:13" customFormat="1" ht="15" x14ac:dyDescent="0.25">
      <c r="A718" s="33"/>
      <c r="B718" s="33"/>
      <c r="C718" s="42"/>
      <c r="D718" s="42"/>
      <c r="E718" s="42"/>
      <c r="F718" s="42"/>
      <c r="G718" s="42"/>
      <c r="H718" s="33"/>
      <c r="I718" s="33"/>
      <c r="J718" s="33"/>
      <c r="K718" s="33"/>
      <c r="L718" s="33"/>
      <c r="M718" s="73"/>
    </row>
    <row r="719" spans="1:13" customFormat="1" ht="15" x14ac:dyDescent="0.25">
      <c r="A719" s="33"/>
      <c r="B719" s="33"/>
      <c r="C719" s="42"/>
      <c r="D719" s="42"/>
      <c r="E719" s="42"/>
      <c r="F719" s="42"/>
      <c r="G719" s="42"/>
      <c r="H719" s="33"/>
      <c r="I719" s="33"/>
      <c r="J719" s="33"/>
      <c r="K719" s="33"/>
      <c r="L719" s="33"/>
      <c r="M719" s="73"/>
    </row>
    <row r="720" spans="1:13" customFormat="1" ht="15" x14ac:dyDescent="0.25">
      <c r="A720" s="33"/>
      <c r="B720" s="33"/>
      <c r="C720" s="42"/>
      <c r="D720" s="42"/>
      <c r="E720" s="42"/>
      <c r="F720" s="42"/>
      <c r="G720" s="42"/>
      <c r="H720" s="33"/>
      <c r="I720" s="33"/>
      <c r="J720" s="33"/>
      <c r="K720" s="33"/>
      <c r="L720" s="33"/>
      <c r="M720" s="73"/>
    </row>
    <row r="721" spans="1:13" customFormat="1" ht="15" x14ac:dyDescent="0.25">
      <c r="A721" s="33"/>
      <c r="B721" s="33"/>
      <c r="C721" s="42"/>
      <c r="D721" s="42"/>
      <c r="E721" s="42"/>
      <c r="F721" s="42"/>
      <c r="G721" s="42"/>
      <c r="H721" s="33"/>
      <c r="I721" s="33"/>
      <c r="J721" s="33"/>
      <c r="K721" s="33"/>
      <c r="L721" s="33"/>
      <c r="M721" s="73"/>
    </row>
    <row r="722" spans="1:13" customFormat="1" ht="15" x14ac:dyDescent="0.25">
      <c r="A722" s="33"/>
      <c r="B722" s="33"/>
      <c r="C722" s="42"/>
      <c r="D722" s="42"/>
      <c r="E722" s="42"/>
      <c r="F722" s="42"/>
      <c r="G722" s="42"/>
      <c r="H722" s="33"/>
      <c r="I722" s="33"/>
      <c r="J722" s="33"/>
      <c r="K722" s="33"/>
      <c r="L722" s="33"/>
      <c r="M722" s="73"/>
    </row>
    <row r="723" spans="1:13" customFormat="1" ht="15" x14ac:dyDescent="0.25">
      <c r="A723" s="33"/>
      <c r="B723" s="33"/>
      <c r="C723" s="42"/>
      <c r="D723" s="42"/>
      <c r="E723" s="42"/>
      <c r="F723" s="42"/>
      <c r="G723" s="42"/>
      <c r="H723" s="33"/>
      <c r="I723" s="33"/>
      <c r="J723" s="33"/>
      <c r="K723" s="33"/>
      <c r="L723" s="33"/>
      <c r="M723" s="73"/>
    </row>
    <row r="724" spans="1:13" customFormat="1" ht="15" x14ac:dyDescent="0.25">
      <c r="A724" s="33"/>
      <c r="B724" s="33"/>
      <c r="C724" s="42"/>
      <c r="D724" s="42"/>
      <c r="E724" s="42"/>
      <c r="F724" s="42"/>
      <c r="G724" s="42"/>
      <c r="H724" s="33"/>
      <c r="I724" s="33"/>
      <c r="J724" s="33"/>
      <c r="K724" s="33"/>
      <c r="L724" s="33"/>
      <c r="M724" s="73"/>
    </row>
    <row r="725" spans="1:13" customFormat="1" ht="15" x14ac:dyDescent="0.25">
      <c r="A725" s="33"/>
      <c r="B725" s="33"/>
      <c r="C725" s="42"/>
      <c r="D725" s="42"/>
      <c r="E725" s="42"/>
      <c r="F725" s="42"/>
      <c r="G725" s="42"/>
      <c r="H725" s="33"/>
      <c r="I725" s="33"/>
      <c r="J725" s="33"/>
      <c r="K725" s="33"/>
      <c r="L725" s="33"/>
      <c r="M725" s="73"/>
    </row>
    <row r="726" spans="1:13" customFormat="1" ht="15" x14ac:dyDescent="0.25">
      <c r="A726" s="33"/>
      <c r="B726" s="33"/>
      <c r="C726" s="42"/>
      <c r="D726" s="42"/>
      <c r="E726" s="42"/>
      <c r="F726" s="42"/>
      <c r="G726" s="42"/>
      <c r="H726" s="33"/>
      <c r="I726" s="33"/>
      <c r="J726" s="33"/>
      <c r="K726" s="33"/>
      <c r="L726" s="33"/>
      <c r="M726" s="73"/>
    </row>
    <row r="727" spans="1:13" customFormat="1" ht="15" x14ac:dyDescent="0.25">
      <c r="A727" s="33"/>
      <c r="B727" s="33"/>
      <c r="C727" s="42"/>
      <c r="D727" s="42"/>
      <c r="E727" s="42"/>
      <c r="F727" s="42"/>
      <c r="G727" s="42"/>
      <c r="H727" s="33"/>
      <c r="I727" s="33"/>
      <c r="J727" s="33"/>
      <c r="K727" s="33"/>
      <c r="L727" s="33"/>
      <c r="M727" s="73"/>
    </row>
    <row r="728" spans="1:13" customFormat="1" ht="15" x14ac:dyDescent="0.25">
      <c r="A728" s="33"/>
      <c r="B728" s="33"/>
      <c r="C728" s="42"/>
      <c r="D728" s="42"/>
      <c r="E728" s="42"/>
      <c r="F728" s="42"/>
      <c r="G728" s="42"/>
      <c r="H728" s="33"/>
      <c r="I728" s="33"/>
      <c r="J728" s="33"/>
      <c r="K728" s="33"/>
      <c r="L728" s="33"/>
      <c r="M728" s="73"/>
    </row>
    <row r="729" spans="1:13" customFormat="1" ht="15" x14ac:dyDescent="0.25">
      <c r="A729" s="33"/>
      <c r="B729" s="33"/>
      <c r="C729" s="42"/>
      <c r="D729" s="42"/>
      <c r="E729" s="42"/>
      <c r="F729" s="42"/>
      <c r="G729" s="42"/>
      <c r="H729" s="33"/>
      <c r="I729" s="33"/>
      <c r="J729" s="33"/>
      <c r="K729" s="33"/>
      <c r="L729" s="33"/>
      <c r="M729" s="73"/>
    </row>
    <row r="730" spans="1:13" customFormat="1" ht="15" x14ac:dyDescent="0.25">
      <c r="A730" s="33"/>
      <c r="B730" s="33"/>
      <c r="C730" s="42"/>
      <c r="D730" s="42"/>
      <c r="E730" s="42"/>
      <c r="F730" s="42"/>
      <c r="G730" s="42"/>
      <c r="H730" s="33"/>
      <c r="I730" s="33"/>
      <c r="J730" s="33"/>
      <c r="K730" s="33"/>
      <c r="L730" s="33"/>
      <c r="M730" s="73"/>
    </row>
    <row r="731" spans="1:13" customFormat="1" ht="15" x14ac:dyDescent="0.25">
      <c r="A731" s="33"/>
      <c r="B731" s="33"/>
      <c r="C731" s="42"/>
      <c r="D731" s="42"/>
      <c r="E731" s="42"/>
      <c r="F731" s="42"/>
      <c r="G731" s="42"/>
      <c r="H731" s="33"/>
      <c r="I731" s="33"/>
      <c r="J731" s="33"/>
      <c r="K731" s="33"/>
      <c r="L731" s="33"/>
      <c r="M731" s="73"/>
    </row>
    <row r="732" spans="1:13" customFormat="1" ht="15" x14ac:dyDescent="0.25">
      <c r="A732" s="33"/>
      <c r="B732" s="33"/>
      <c r="C732" s="42"/>
      <c r="D732" s="42"/>
      <c r="E732" s="42"/>
      <c r="F732" s="42"/>
      <c r="G732" s="42"/>
      <c r="H732" s="33"/>
      <c r="I732" s="33"/>
      <c r="J732" s="33"/>
      <c r="K732" s="33"/>
      <c r="L732" s="33"/>
      <c r="M732" s="73"/>
    </row>
    <row r="733" spans="1:13" customFormat="1" ht="15" x14ac:dyDescent="0.25">
      <c r="A733" s="33"/>
      <c r="B733" s="33"/>
      <c r="C733" s="42"/>
      <c r="D733" s="42"/>
      <c r="E733" s="42"/>
      <c r="F733" s="42"/>
      <c r="G733" s="42"/>
      <c r="H733" s="33"/>
      <c r="I733" s="33"/>
      <c r="J733" s="33"/>
      <c r="K733" s="33"/>
      <c r="L733" s="33"/>
      <c r="M733" s="73"/>
    </row>
    <row r="734" spans="1:13" customFormat="1" ht="15" x14ac:dyDescent="0.25">
      <c r="A734" s="33"/>
      <c r="B734" s="33"/>
      <c r="C734" s="42"/>
      <c r="D734" s="42"/>
      <c r="E734" s="42"/>
      <c r="F734" s="42"/>
      <c r="G734" s="42"/>
      <c r="H734" s="33"/>
      <c r="I734" s="33"/>
      <c r="J734" s="33"/>
      <c r="K734" s="33"/>
      <c r="L734" s="33"/>
      <c r="M734" s="73"/>
    </row>
    <row r="735" spans="1:13" customFormat="1" ht="15" x14ac:dyDescent="0.25">
      <c r="A735" s="33"/>
      <c r="B735" s="33"/>
      <c r="C735" s="42"/>
      <c r="D735" s="42"/>
      <c r="E735" s="42"/>
      <c r="F735" s="42"/>
      <c r="G735" s="42"/>
      <c r="H735" s="33"/>
      <c r="I735" s="33"/>
      <c r="J735" s="33"/>
      <c r="K735" s="33"/>
      <c r="L735" s="33"/>
      <c r="M735" s="73"/>
    </row>
    <row r="736" spans="1:13" customFormat="1" ht="15" x14ac:dyDescent="0.25">
      <c r="A736" s="33"/>
      <c r="B736" s="33"/>
      <c r="C736" s="42"/>
      <c r="D736" s="42"/>
      <c r="E736" s="42"/>
      <c r="F736" s="42"/>
      <c r="G736" s="42"/>
      <c r="H736" s="33"/>
      <c r="I736" s="33"/>
      <c r="J736" s="33"/>
      <c r="K736" s="33"/>
      <c r="L736" s="33"/>
      <c r="M736" s="73"/>
    </row>
    <row r="737" spans="1:13" customFormat="1" ht="15" x14ac:dyDescent="0.25">
      <c r="A737" s="33"/>
      <c r="B737" s="33"/>
      <c r="C737" s="42"/>
      <c r="D737" s="42"/>
      <c r="E737" s="42"/>
      <c r="F737" s="42"/>
      <c r="G737" s="42"/>
      <c r="H737" s="33"/>
      <c r="I737" s="33"/>
      <c r="J737" s="33"/>
      <c r="K737" s="33"/>
      <c r="L737" s="33"/>
      <c r="M737" s="73"/>
    </row>
    <row r="738" spans="1:13" customFormat="1" ht="15" x14ac:dyDescent="0.25">
      <c r="A738" s="33"/>
      <c r="B738" s="33"/>
      <c r="C738" s="42"/>
      <c r="D738" s="42"/>
      <c r="E738" s="42"/>
      <c r="F738" s="42"/>
      <c r="G738" s="42"/>
      <c r="H738" s="33"/>
      <c r="I738" s="33"/>
      <c r="J738" s="33"/>
      <c r="K738" s="33"/>
      <c r="L738" s="33"/>
      <c r="M738" s="73"/>
    </row>
    <row r="739" spans="1:13" customFormat="1" ht="15" x14ac:dyDescent="0.25">
      <c r="A739" s="33"/>
      <c r="B739" s="33"/>
      <c r="C739" s="42"/>
      <c r="D739" s="42"/>
      <c r="E739" s="42"/>
      <c r="F739" s="42"/>
      <c r="G739" s="42"/>
      <c r="H739" s="33"/>
      <c r="I739" s="33"/>
      <c r="J739" s="33"/>
      <c r="K739" s="33"/>
      <c r="L739" s="33"/>
      <c r="M739" s="73"/>
    </row>
    <row r="740" spans="1:13" customFormat="1" ht="15" x14ac:dyDescent="0.25">
      <c r="A740" s="33"/>
      <c r="B740" s="33"/>
      <c r="C740" s="42"/>
      <c r="D740" s="42"/>
      <c r="E740" s="42"/>
      <c r="F740" s="42"/>
      <c r="G740" s="42"/>
      <c r="H740" s="33"/>
      <c r="I740" s="33"/>
      <c r="J740" s="33"/>
      <c r="K740" s="33"/>
      <c r="L740" s="33"/>
      <c r="M740" s="73"/>
    </row>
    <row r="741" spans="1:13" customFormat="1" ht="15" x14ac:dyDescent="0.25">
      <c r="A741" s="33"/>
      <c r="B741" s="33"/>
      <c r="C741" s="42"/>
      <c r="D741" s="42"/>
      <c r="E741" s="42"/>
      <c r="F741" s="42"/>
      <c r="G741" s="42"/>
      <c r="H741" s="33"/>
      <c r="I741" s="33"/>
      <c r="J741" s="33"/>
      <c r="K741" s="33"/>
      <c r="L741" s="33"/>
      <c r="M741" s="73"/>
    </row>
    <row r="742" spans="1:13" customFormat="1" ht="15" x14ac:dyDescent="0.25">
      <c r="A742" s="33"/>
      <c r="B742" s="33"/>
      <c r="C742" s="42"/>
      <c r="D742" s="42"/>
      <c r="E742" s="42"/>
      <c r="F742" s="42"/>
      <c r="G742" s="42"/>
      <c r="H742" s="33"/>
      <c r="I742" s="33"/>
      <c r="J742" s="33"/>
      <c r="K742" s="33"/>
      <c r="L742" s="33"/>
      <c r="M742" s="73"/>
    </row>
    <row r="743" spans="1:13" customFormat="1" ht="15" x14ac:dyDescent="0.25">
      <c r="A743" s="33"/>
      <c r="B743" s="33"/>
      <c r="C743" s="42"/>
      <c r="D743" s="42"/>
      <c r="E743" s="42"/>
      <c r="F743" s="42"/>
      <c r="G743" s="42"/>
      <c r="H743" s="33"/>
      <c r="I743" s="33"/>
      <c r="J743" s="33"/>
      <c r="K743" s="33"/>
      <c r="L743" s="33"/>
      <c r="M743" s="73"/>
    </row>
    <row r="744" spans="1:13" customFormat="1" ht="15" x14ac:dyDescent="0.25">
      <c r="A744" s="33"/>
      <c r="B744" s="33"/>
      <c r="C744" s="42"/>
      <c r="D744" s="42"/>
      <c r="E744" s="42"/>
      <c r="F744" s="42"/>
      <c r="G744" s="42"/>
      <c r="H744" s="33"/>
      <c r="I744" s="33"/>
      <c r="J744" s="33"/>
      <c r="K744" s="33"/>
      <c r="L744" s="33"/>
      <c r="M744" s="73"/>
    </row>
    <row r="745" spans="1:13" customFormat="1" ht="15" x14ac:dyDescent="0.25">
      <c r="A745" s="33"/>
      <c r="B745" s="33"/>
      <c r="C745" s="42"/>
      <c r="D745" s="42"/>
      <c r="E745" s="42"/>
      <c r="F745" s="42"/>
      <c r="G745" s="42"/>
      <c r="H745" s="33"/>
      <c r="I745" s="33"/>
      <c r="J745" s="33"/>
      <c r="K745" s="33"/>
      <c r="L745" s="33"/>
      <c r="M745" s="73"/>
    </row>
    <row r="746" spans="1:13" customFormat="1" ht="15" x14ac:dyDescent="0.25">
      <c r="A746" s="33"/>
      <c r="B746" s="33"/>
      <c r="C746" s="42"/>
      <c r="D746" s="42"/>
      <c r="E746" s="42"/>
      <c r="F746" s="42"/>
      <c r="G746" s="42"/>
      <c r="H746" s="33"/>
      <c r="I746" s="33"/>
      <c r="J746" s="33"/>
      <c r="K746" s="33"/>
      <c r="L746" s="33"/>
      <c r="M746" s="73"/>
    </row>
    <row r="747" spans="1:13" customFormat="1" ht="15" x14ac:dyDescent="0.25">
      <c r="A747" s="33"/>
      <c r="B747" s="33"/>
      <c r="C747" s="42"/>
      <c r="D747" s="42"/>
      <c r="E747" s="42"/>
      <c r="F747" s="42"/>
      <c r="G747" s="42"/>
      <c r="H747" s="33"/>
      <c r="I747" s="33"/>
      <c r="J747" s="33"/>
      <c r="K747" s="33"/>
      <c r="L747" s="33"/>
      <c r="M747" s="73"/>
    </row>
    <row r="748" spans="1:13" customFormat="1" ht="15" x14ac:dyDescent="0.25">
      <c r="A748" s="33"/>
      <c r="B748" s="33"/>
      <c r="C748" s="42"/>
      <c r="D748" s="42"/>
      <c r="E748" s="42"/>
      <c r="F748" s="42"/>
      <c r="G748" s="42"/>
      <c r="H748" s="33"/>
      <c r="I748" s="33"/>
      <c r="J748" s="33"/>
      <c r="K748" s="33"/>
      <c r="L748" s="33"/>
      <c r="M748" s="73"/>
    </row>
    <row r="749" spans="1:13" customFormat="1" ht="15" x14ac:dyDescent="0.25">
      <c r="A749" s="33"/>
      <c r="B749" s="33"/>
      <c r="C749" s="42"/>
      <c r="D749" s="42"/>
      <c r="E749" s="42"/>
      <c r="F749" s="42"/>
      <c r="G749" s="42"/>
      <c r="H749" s="33"/>
      <c r="I749" s="33"/>
      <c r="J749" s="33"/>
      <c r="K749" s="33"/>
      <c r="L749" s="33"/>
      <c r="M749" s="73"/>
    </row>
    <row r="750" spans="1:13" customFormat="1" ht="15" x14ac:dyDescent="0.25">
      <c r="A750" s="33"/>
      <c r="B750" s="33"/>
      <c r="C750" s="42"/>
      <c r="D750" s="42"/>
      <c r="E750" s="42"/>
      <c r="F750" s="42"/>
      <c r="G750" s="42"/>
      <c r="H750" s="33"/>
      <c r="I750" s="33"/>
      <c r="J750" s="33"/>
      <c r="K750" s="33"/>
      <c r="L750" s="33"/>
      <c r="M750" s="73"/>
    </row>
    <row r="751" spans="1:13" customFormat="1" ht="15" x14ac:dyDescent="0.25">
      <c r="A751" s="33"/>
      <c r="B751" s="33"/>
      <c r="C751" s="42"/>
      <c r="D751" s="42"/>
      <c r="E751" s="42"/>
      <c r="F751" s="42"/>
      <c r="G751" s="42"/>
      <c r="H751" s="33"/>
      <c r="I751" s="33"/>
      <c r="J751" s="33"/>
      <c r="K751" s="33"/>
      <c r="L751" s="33"/>
      <c r="M751" s="73"/>
    </row>
    <row r="752" spans="1:13" customFormat="1" ht="15" x14ac:dyDescent="0.25">
      <c r="A752" s="33"/>
      <c r="B752" s="33"/>
      <c r="C752" s="42"/>
      <c r="D752" s="42"/>
      <c r="E752" s="42"/>
      <c r="F752" s="42"/>
      <c r="G752" s="42"/>
      <c r="H752" s="33"/>
      <c r="I752" s="33"/>
      <c r="J752" s="33"/>
      <c r="K752" s="33"/>
      <c r="L752" s="33"/>
      <c r="M752" s="73"/>
    </row>
    <row r="753" spans="1:13" customFormat="1" ht="15" x14ac:dyDescent="0.25">
      <c r="A753" s="33"/>
      <c r="B753" s="33"/>
      <c r="C753" s="42"/>
      <c r="D753" s="42"/>
      <c r="E753" s="42"/>
      <c r="F753" s="42"/>
      <c r="G753" s="42"/>
      <c r="H753" s="33"/>
      <c r="I753" s="33"/>
      <c r="J753" s="33"/>
      <c r="K753" s="33"/>
      <c r="L753" s="33"/>
      <c r="M753" s="73"/>
    </row>
    <row r="754" spans="1:13" customFormat="1" ht="15" x14ac:dyDescent="0.25">
      <c r="A754" s="33"/>
      <c r="B754" s="33"/>
      <c r="C754" s="42"/>
      <c r="D754" s="42"/>
      <c r="E754" s="42"/>
      <c r="F754" s="42"/>
      <c r="G754" s="42"/>
      <c r="H754" s="33"/>
      <c r="I754" s="33"/>
      <c r="J754" s="33"/>
      <c r="K754" s="33"/>
      <c r="L754" s="33"/>
      <c r="M754" s="73"/>
    </row>
    <row r="755" spans="1:13" customFormat="1" ht="15" x14ac:dyDescent="0.25">
      <c r="A755" s="33"/>
      <c r="B755" s="33"/>
      <c r="C755" s="42"/>
      <c r="D755" s="42"/>
      <c r="E755" s="42"/>
      <c r="F755" s="42"/>
      <c r="G755" s="42"/>
      <c r="H755" s="33"/>
      <c r="I755" s="33"/>
      <c r="J755" s="33"/>
      <c r="K755" s="33"/>
      <c r="L755" s="33"/>
      <c r="M755" s="73"/>
    </row>
    <row r="756" spans="1:13" customFormat="1" ht="15" x14ac:dyDescent="0.25">
      <c r="A756" s="33"/>
      <c r="B756" s="33"/>
      <c r="C756" s="42"/>
      <c r="D756" s="42"/>
      <c r="E756" s="42"/>
      <c r="F756" s="42"/>
      <c r="G756" s="42"/>
      <c r="H756" s="33"/>
      <c r="I756" s="33"/>
      <c r="J756" s="33"/>
      <c r="K756" s="33"/>
      <c r="L756" s="33"/>
      <c r="M756" s="73"/>
    </row>
    <row r="757" spans="1:13" customFormat="1" ht="15" x14ac:dyDescent="0.25">
      <c r="A757" s="33"/>
      <c r="B757" s="33"/>
      <c r="C757" s="42"/>
      <c r="D757" s="42"/>
      <c r="E757" s="42"/>
      <c r="F757" s="42"/>
      <c r="G757" s="42"/>
      <c r="H757" s="33"/>
      <c r="I757" s="33"/>
      <c r="J757" s="33"/>
      <c r="K757" s="33"/>
      <c r="L757" s="33"/>
      <c r="M757" s="73"/>
    </row>
    <row r="758" spans="1:13" customFormat="1" ht="15" x14ac:dyDescent="0.25">
      <c r="A758" s="33"/>
      <c r="B758" s="33"/>
      <c r="C758" s="42"/>
      <c r="D758" s="42"/>
      <c r="E758" s="42"/>
      <c r="F758" s="42"/>
      <c r="G758" s="42"/>
      <c r="H758" s="33"/>
      <c r="I758" s="33"/>
      <c r="J758" s="33"/>
      <c r="K758" s="33"/>
      <c r="L758" s="33"/>
      <c r="M758" s="73"/>
    </row>
    <row r="759" spans="1:13" customFormat="1" ht="15" x14ac:dyDescent="0.25">
      <c r="A759" s="33"/>
      <c r="B759" s="33"/>
      <c r="C759" s="42"/>
      <c r="D759" s="42"/>
      <c r="E759" s="42"/>
      <c r="F759" s="42"/>
      <c r="G759" s="42"/>
      <c r="H759" s="33"/>
      <c r="I759" s="33"/>
      <c r="J759" s="33"/>
      <c r="K759" s="33"/>
      <c r="L759" s="33"/>
      <c r="M759" s="73"/>
    </row>
    <row r="760" spans="1:13" customFormat="1" ht="15" x14ac:dyDescent="0.25">
      <c r="A760" s="33"/>
      <c r="B760" s="33"/>
      <c r="C760" s="42"/>
      <c r="D760" s="42"/>
      <c r="E760" s="42"/>
      <c r="F760" s="42"/>
      <c r="G760" s="42"/>
      <c r="H760" s="33"/>
      <c r="I760" s="33"/>
      <c r="J760" s="33"/>
      <c r="K760" s="33"/>
      <c r="L760" s="33"/>
      <c r="M760" s="73"/>
    </row>
    <row r="761" spans="1:13" customFormat="1" ht="15" x14ac:dyDescent="0.25">
      <c r="A761" s="33"/>
      <c r="B761" s="33"/>
      <c r="C761" s="42"/>
      <c r="D761" s="42"/>
      <c r="E761" s="42"/>
      <c r="F761" s="42"/>
      <c r="G761" s="42"/>
      <c r="H761" s="33"/>
      <c r="I761" s="33"/>
      <c r="J761" s="33"/>
      <c r="K761" s="33"/>
      <c r="L761" s="33"/>
      <c r="M761" s="73"/>
    </row>
    <row r="762" spans="1:13" customFormat="1" ht="15" x14ac:dyDescent="0.25">
      <c r="A762" s="33"/>
      <c r="B762" s="33"/>
      <c r="C762" s="42"/>
      <c r="D762" s="42"/>
      <c r="E762" s="42"/>
      <c r="F762" s="42"/>
      <c r="G762" s="42"/>
      <c r="H762" s="33"/>
      <c r="I762" s="33"/>
      <c r="J762" s="33"/>
      <c r="K762" s="33"/>
      <c r="L762" s="33"/>
      <c r="M762" s="73"/>
    </row>
    <row r="763" spans="1:13" customFormat="1" ht="15" x14ac:dyDescent="0.25">
      <c r="A763" s="33"/>
      <c r="B763" s="33"/>
      <c r="C763" s="42"/>
      <c r="D763" s="42"/>
      <c r="E763" s="42"/>
      <c r="F763" s="42"/>
      <c r="G763" s="42"/>
      <c r="H763" s="33"/>
      <c r="I763" s="33"/>
      <c r="J763" s="33"/>
      <c r="K763" s="33"/>
      <c r="L763" s="33"/>
      <c r="M763" s="73"/>
    </row>
    <row r="764" spans="1:13" customFormat="1" ht="15" x14ac:dyDescent="0.25">
      <c r="A764" s="33"/>
      <c r="B764" s="33"/>
      <c r="C764" s="42"/>
      <c r="D764" s="42"/>
      <c r="E764" s="42"/>
      <c r="F764" s="42"/>
      <c r="G764" s="42"/>
      <c r="H764" s="33"/>
      <c r="I764" s="33"/>
      <c r="J764" s="33"/>
      <c r="K764" s="33"/>
      <c r="L764" s="33"/>
      <c r="M764" s="73"/>
    </row>
    <row r="765" spans="1:13" customFormat="1" ht="15" x14ac:dyDescent="0.25">
      <c r="A765" s="33"/>
      <c r="B765" s="33"/>
      <c r="C765" s="42"/>
      <c r="D765" s="42"/>
      <c r="E765" s="42"/>
      <c r="F765" s="42"/>
      <c r="G765" s="42"/>
      <c r="H765" s="33"/>
      <c r="I765" s="33"/>
      <c r="J765" s="33"/>
      <c r="K765" s="33"/>
      <c r="L765" s="33"/>
      <c r="M765" s="73"/>
    </row>
    <row r="766" spans="1:13" customFormat="1" ht="15" x14ac:dyDescent="0.25">
      <c r="A766" s="33"/>
      <c r="B766" s="33"/>
      <c r="C766" s="42"/>
      <c r="D766" s="42"/>
      <c r="E766" s="42"/>
      <c r="F766" s="42"/>
      <c r="G766" s="42"/>
      <c r="H766" s="33"/>
      <c r="I766" s="33"/>
      <c r="J766" s="33"/>
      <c r="K766" s="33"/>
      <c r="L766" s="33"/>
      <c r="M766" s="73"/>
    </row>
    <row r="767" spans="1:13" customFormat="1" ht="15" x14ac:dyDescent="0.25">
      <c r="A767" s="33"/>
      <c r="B767" s="33"/>
      <c r="C767" s="42"/>
      <c r="D767" s="42"/>
      <c r="E767" s="42"/>
      <c r="F767" s="42"/>
      <c r="G767" s="42"/>
      <c r="H767" s="33"/>
      <c r="I767" s="33"/>
      <c r="J767" s="33"/>
      <c r="K767" s="33"/>
      <c r="L767" s="33"/>
      <c r="M767" s="73"/>
    </row>
    <row r="768" spans="1:13" customFormat="1" ht="15" x14ac:dyDescent="0.25">
      <c r="A768" s="33"/>
      <c r="B768" s="33"/>
      <c r="C768" s="42"/>
      <c r="D768" s="42"/>
      <c r="E768" s="42"/>
      <c r="F768" s="42"/>
      <c r="G768" s="42"/>
      <c r="H768" s="33"/>
      <c r="I768" s="33"/>
      <c r="J768" s="33"/>
      <c r="K768" s="33"/>
      <c r="L768" s="33"/>
      <c r="M768" s="73"/>
    </row>
    <row r="769" spans="1:13" customFormat="1" ht="15" x14ac:dyDescent="0.25">
      <c r="A769" s="33"/>
      <c r="B769" s="33"/>
      <c r="C769" s="42"/>
      <c r="D769" s="42"/>
      <c r="E769" s="42"/>
      <c r="F769" s="42"/>
      <c r="G769" s="42"/>
      <c r="H769" s="33"/>
      <c r="I769" s="33"/>
      <c r="J769" s="33"/>
      <c r="K769" s="33"/>
      <c r="L769" s="33"/>
      <c r="M769" s="73"/>
    </row>
    <row r="770" spans="1:13" customFormat="1" ht="15" x14ac:dyDescent="0.25">
      <c r="A770" s="33"/>
      <c r="B770" s="33"/>
      <c r="C770" s="42"/>
      <c r="D770" s="42"/>
      <c r="E770" s="42"/>
      <c r="F770" s="42"/>
      <c r="G770" s="42"/>
      <c r="H770" s="33"/>
      <c r="I770" s="33"/>
      <c r="J770" s="33"/>
      <c r="K770" s="33"/>
      <c r="L770" s="33"/>
      <c r="M770" s="73"/>
    </row>
    <row r="771" spans="1:13" customFormat="1" ht="15" x14ac:dyDescent="0.25">
      <c r="A771" s="33"/>
      <c r="B771" s="33"/>
      <c r="C771" s="42"/>
      <c r="D771" s="42"/>
      <c r="E771" s="42"/>
      <c r="F771" s="42"/>
      <c r="G771" s="42"/>
      <c r="H771" s="33"/>
      <c r="I771" s="33"/>
      <c r="J771" s="33"/>
      <c r="K771" s="33"/>
      <c r="L771" s="33"/>
      <c r="M771" s="73"/>
    </row>
    <row r="772" spans="1:13" customFormat="1" ht="15" x14ac:dyDescent="0.25">
      <c r="A772" s="33"/>
      <c r="B772" s="33"/>
      <c r="C772" s="42"/>
      <c r="D772" s="42"/>
      <c r="E772" s="42"/>
      <c r="F772" s="42"/>
      <c r="G772" s="42"/>
      <c r="H772" s="33"/>
      <c r="I772" s="33"/>
      <c r="J772" s="33"/>
      <c r="K772" s="33"/>
      <c r="L772" s="33"/>
      <c r="M772" s="73"/>
    </row>
    <row r="773" spans="1:13" customFormat="1" ht="15" x14ac:dyDescent="0.25">
      <c r="A773" s="33"/>
      <c r="B773" s="33"/>
      <c r="C773" s="42"/>
      <c r="D773" s="42"/>
      <c r="E773" s="42"/>
      <c r="F773" s="42"/>
      <c r="G773" s="42"/>
      <c r="H773" s="33"/>
      <c r="I773" s="33"/>
      <c r="J773" s="33"/>
      <c r="K773" s="33"/>
      <c r="L773" s="33"/>
      <c r="M773" s="73"/>
    </row>
    <row r="774" spans="1:13" customFormat="1" ht="15" x14ac:dyDescent="0.25">
      <c r="A774" s="33"/>
      <c r="B774" s="33"/>
      <c r="C774" s="42"/>
      <c r="D774" s="42"/>
      <c r="E774" s="42"/>
      <c r="F774" s="42"/>
      <c r="G774" s="42"/>
      <c r="H774" s="33"/>
      <c r="I774" s="33"/>
      <c r="J774" s="33"/>
      <c r="K774" s="33"/>
      <c r="L774" s="33"/>
      <c r="M774" s="73"/>
    </row>
    <row r="775" spans="1:13" customFormat="1" ht="15" x14ac:dyDescent="0.25">
      <c r="A775" s="33"/>
      <c r="B775" s="33"/>
      <c r="C775" s="42"/>
      <c r="D775" s="42"/>
      <c r="E775" s="42"/>
      <c r="F775" s="42"/>
      <c r="G775" s="42"/>
      <c r="H775" s="33"/>
      <c r="I775" s="33"/>
      <c r="J775" s="33"/>
      <c r="K775" s="33"/>
      <c r="L775" s="33"/>
      <c r="M775" s="73"/>
    </row>
    <row r="776" spans="1:13" customFormat="1" ht="15" x14ac:dyDescent="0.25">
      <c r="A776" s="33"/>
      <c r="B776" s="33"/>
      <c r="C776" s="42"/>
      <c r="D776" s="42"/>
      <c r="E776" s="42"/>
      <c r="F776" s="42"/>
      <c r="G776" s="42"/>
      <c r="H776" s="33"/>
      <c r="I776" s="33"/>
      <c r="J776" s="33"/>
      <c r="K776" s="33"/>
      <c r="L776" s="33"/>
      <c r="M776" s="73"/>
    </row>
    <row r="777" spans="1:13" customFormat="1" ht="15" x14ac:dyDescent="0.25">
      <c r="A777" s="33"/>
      <c r="B777" s="33"/>
      <c r="C777" s="42"/>
      <c r="D777" s="42"/>
      <c r="E777" s="42"/>
      <c r="F777" s="42"/>
      <c r="G777" s="42"/>
      <c r="H777" s="33"/>
      <c r="I777" s="33"/>
      <c r="J777" s="33"/>
      <c r="K777" s="33"/>
      <c r="L777" s="33"/>
      <c r="M777" s="73"/>
    </row>
    <row r="778" spans="1:13" customFormat="1" ht="15" x14ac:dyDescent="0.25">
      <c r="A778" s="33"/>
      <c r="B778" s="33"/>
      <c r="C778" s="42"/>
      <c r="D778" s="42"/>
      <c r="E778" s="42"/>
      <c r="F778" s="42"/>
      <c r="G778" s="42"/>
      <c r="H778" s="33"/>
      <c r="I778" s="33"/>
      <c r="J778" s="33"/>
      <c r="K778" s="33"/>
      <c r="L778" s="33"/>
      <c r="M778" s="73"/>
    </row>
    <row r="779" spans="1:13" customFormat="1" ht="15" x14ac:dyDescent="0.25">
      <c r="A779" s="33"/>
      <c r="B779" s="33"/>
      <c r="C779" s="42"/>
      <c r="D779" s="42"/>
      <c r="E779" s="42"/>
      <c r="F779" s="42"/>
      <c r="G779" s="42"/>
      <c r="H779" s="33"/>
      <c r="I779" s="33"/>
      <c r="J779" s="33"/>
      <c r="K779" s="33"/>
      <c r="L779" s="33"/>
      <c r="M779" s="73"/>
    </row>
    <row r="780" spans="1:13" customFormat="1" ht="15" x14ac:dyDescent="0.25">
      <c r="A780" s="33"/>
      <c r="B780" s="33"/>
      <c r="C780" s="42"/>
      <c r="D780" s="42"/>
      <c r="E780" s="42"/>
      <c r="F780" s="42"/>
      <c r="G780" s="42"/>
      <c r="H780" s="33"/>
      <c r="I780" s="33"/>
      <c r="J780" s="33"/>
      <c r="K780" s="33"/>
      <c r="L780" s="33"/>
      <c r="M780" s="73"/>
    </row>
    <row r="781" spans="1:13" customFormat="1" ht="15" x14ac:dyDescent="0.25">
      <c r="A781" s="33"/>
      <c r="B781" s="33"/>
      <c r="C781" s="42"/>
      <c r="D781" s="42"/>
      <c r="E781" s="42"/>
      <c r="F781" s="42"/>
      <c r="G781" s="42"/>
      <c r="H781" s="33"/>
      <c r="I781" s="33"/>
      <c r="J781" s="33"/>
      <c r="K781" s="33"/>
      <c r="L781" s="33"/>
      <c r="M781" s="73"/>
    </row>
    <row r="782" spans="1:13" customFormat="1" ht="15" x14ac:dyDescent="0.25">
      <c r="A782" s="33"/>
      <c r="B782" s="33"/>
      <c r="C782" s="42"/>
      <c r="D782" s="42"/>
      <c r="E782" s="42"/>
      <c r="F782" s="42"/>
      <c r="G782" s="42"/>
      <c r="H782" s="33"/>
      <c r="I782" s="33"/>
      <c r="J782" s="33"/>
      <c r="K782" s="33"/>
      <c r="L782" s="33"/>
      <c r="M782" s="73"/>
    </row>
    <row r="783" spans="1:13" customFormat="1" ht="15" x14ac:dyDescent="0.25">
      <c r="A783" s="33"/>
      <c r="B783" s="33"/>
      <c r="C783" s="42"/>
      <c r="D783" s="42"/>
      <c r="E783" s="42"/>
      <c r="F783" s="42"/>
      <c r="G783" s="42"/>
      <c r="H783" s="33"/>
      <c r="I783" s="33"/>
      <c r="J783" s="33"/>
      <c r="K783" s="33"/>
      <c r="L783" s="33"/>
      <c r="M783" s="73"/>
    </row>
    <row r="784" spans="1:13" customFormat="1" ht="15" x14ac:dyDescent="0.25">
      <c r="A784" s="33"/>
      <c r="B784" s="33"/>
      <c r="C784" s="42"/>
      <c r="D784" s="42"/>
      <c r="E784" s="42"/>
      <c r="F784" s="42"/>
      <c r="G784" s="42"/>
      <c r="H784" s="33"/>
      <c r="I784" s="33"/>
      <c r="J784" s="33"/>
      <c r="K784" s="33"/>
      <c r="L784" s="33"/>
      <c r="M784" s="73"/>
    </row>
    <row r="785" spans="1:13" customFormat="1" ht="15" x14ac:dyDescent="0.25">
      <c r="A785" s="33"/>
      <c r="B785" s="33"/>
      <c r="C785" s="42"/>
      <c r="D785" s="42"/>
      <c r="E785" s="42"/>
      <c r="F785" s="42"/>
      <c r="G785" s="42"/>
      <c r="H785" s="33"/>
      <c r="I785" s="33"/>
      <c r="J785" s="33"/>
      <c r="K785" s="33"/>
      <c r="L785" s="33"/>
      <c r="M785" s="73"/>
    </row>
    <row r="786" spans="1:13" customFormat="1" ht="15" x14ac:dyDescent="0.25">
      <c r="A786" s="33"/>
      <c r="B786" s="33"/>
      <c r="C786" s="42"/>
      <c r="D786" s="42"/>
      <c r="E786" s="42"/>
      <c r="F786" s="42"/>
      <c r="G786" s="42"/>
      <c r="H786" s="33"/>
      <c r="I786" s="33"/>
      <c r="J786" s="33"/>
      <c r="K786" s="33"/>
      <c r="L786" s="33"/>
      <c r="M786" s="73"/>
    </row>
    <row r="787" spans="1:13" customFormat="1" ht="15" x14ac:dyDescent="0.25">
      <c r="A787" s="33"/>
      <c r="B787" s="33"/>
      <c r="C787" s="42"/>
      <c r="D787" s="42"/>
      <c r="E787" s="42"/>
      <c r="F787" s="42"/>
      <c r="G787" s="42"/>
      <c r="H787" s="33"/>
      <c r="I787" s="33"/>
      <c r="J787" s="33"/>
      <c r="K787" s="33"/>
      <c r="L787" s="33"/>
      <c r="M787" s="73"/>
    </row>
    <row r="788" spans="1:13" customFormat="1" ht="15" x14ac:dyDescent="0.25">
      <c r="A788" s="33"/>
      <c r="B788" s="33"/>
      <c r="C788" s="42"/>
      <c r="D788" s="42"/>
      <c r="E788" s="42"/>
      <c r="F788" s="42"/>
      <c r="G788" s="42"/>
      <c r="H788" s="33"/>
      <c r="I788" s="33"/>
      <c r="J788" s="33"/>
      <c r="K788" s="33"/>
      <c r="L788" s="33"/>
      <c r="M788" s="73"/>
    </row>
    <row r="789" spans="1:13" customFormat="1" ht="15" x14ac:dyDescent="0.25">
      <c r="A789" s="33"/>
      <c r="B789" s="33"/>
      <c r="C789" s="42"/>
      <c r="D789" s="42"/>
      <c r="E789" s="42"/>
      <c r="F789" s="42"/>
      <c r="G789" s="42"/>
      <c r="H789" s="33"/>
      <c r="I789" s="33"/>
      <c r="J789" s="33"/>
      <c r="K789" s="33"/>
      <c r="L789" s="33"/>
      <c r="M789" s="73"/>
    </row>
    <row r="790" spans="1:13" customFormat="1" ht="15" x14ac:dyDescent="0.25">
      <c r="A790" s="33"/>
      <c r="B790" s="33"/>
      <c r="C790" s="42"/>
      <c r="D790" s="42"/>
      <c r="E790" s="42"/>
      <c r="F790" s="42"/>
      <c r="G790" s="42"/>
      <c r="H790" s="33"/>
      <c r="I790" s="33"/>
      <c r="J790" s="33"/>
      <c r="K790" s="33"/>
      <c r="L790" s="33"/>
      <c r="M790" s="73"/>
    </row>
    <row r="791" spans="1:13" customFormat="1" ht="15" x14ac:dyDescent="0.25">
      <c r="A791" s="33"/>
      <c r="B791" s="33"/>
      <c r="C791" s="42"/>
      <c r="D791" s="42"/>
      <c r="E791" s="42"/>
      <c r="F791" s="42"/>
      <c r="G791" s="42"/>
      <c r="H791" s="33"/>
      <c r="I791" s="33"/>
      <c r="J791" s="33"/>
      <c r="K791" s="33"/>
      <c r="L791" s="33"/>
      <c r="M791" s="73"/>
    </row>
    <row r="792" spans="1:13" customFormat="1" ht="15" x14ac:dyDescent="0.25">
      <c r="A792" s="33"/>
      <c r="B792" s="33"/>
      <c r="C792" s="42"/>
      <c r="D792" s="42"/>
      <c r="E792" s="42"/>
      <c r="F792" s="42"/>
      <c r="G792" s="42"/>
      <c r="H792" s="33"/>
      <c r="I792" s="33"/>
      <c r="J792" s="33"/>
      <c r="K792" s="33"/>
      <c r="L792" s="33"/>
      <c r="M792" s="73"/>
    </row>
    <row r="793" spans="1:13" customFormat="1" ht="15" x14ac:dyDescent="0.25">
      <c r="A793" s="33"/>
      <c r="B793" s="33"/>
      <c r="C793" s="42"/>
      <c r="D793" s="42"/>
      <c r="E793" s="42"/>
      <c r="F793" s="42"/>
      <c r="G793" s="42"/>
      <c r="H793" s="33"/>
      <c r="I793" s="33"/>
      <c r="J793" s="33"/>
      <c r="K793" s="33"/>
      <c r="L793" s="33"/>
      <c r="M793" s="73"/>
    </row>
    <row r="794" spans="1:13" customFormat="1" ht="15" x14ac:dyDescent="0.25">
      <c r="A794" s="33"/>
      <c r="B794" s="33"/>
      <c r="C794" s="42"/>
      <c r="D794" s="42"/>
      <c r="E794" s="42"/>
      <c r="F794" s="42"/>
      <c r="G794" s="42"/>
      <c r="H794" s="33"/>
      <c r="I794" s="33"/>
      <c r="J794" s="33"/>
      <c r="K794" s="33"/>
      <c r="L794" s="33"/>
      <c r="M794" s="73"/>
    </row>
    <row r="795" spans="1:13" customFormat="1" ht="15" x14ac:dyDescent="0.25">
      <c r="A795" s="33"/>
      <c r="B795" s="33"/>
      <c r="C795" s="42"/>
      <c r="D795" s="42"/>
      <c r="E795" s="42"/>
      <c r="F795" s="42"/>
      <c r="G795" s="42"/>
      <c r="H795" s="33"/>
      <c r="I795" s="33"/>
      <c r="J795" s="33"/>
      <c r="K795" s="33"/>
      <c r="L795" s="33"/>
      <c r="M795" s="73"/>
    </row>
    <row r="796" spans="1:13" customFormat="1" ht="15" x14ac:dyDescent="0.25">
      <c r="A796" s="33"/>
      <c r="B796" s="33"/>
      <c r="C796" s="42"/>
      <c r="D796" s="42"/>
      <c r="E796" s="42"/>
      <c r="F796" s="42"/>
      <c r="G796" s="42"/>
      <c r="H796" s="33"/>
      <c r="I796" s="33"/>
      <c r="J796" s="33"/>
      <c r="K796" s="33"/>
      <c r="L796" s="33"/>
      <c r="M796" s="73"/>
    </row>
    <row r="797" spans="1:13" customFormat="1" ht="15" x14ac:dyDescent="0.25">
      <c r="A797" s="33"/>
      <c r="B797" s="33"/>
      <c r="C797" s="42"/>
      <c r="D797" s="42"/>
      <c r="E797" s="42"/>
      <c r="F797" s="42"/>
      <c r="G797" s="42"/>
      <c r="H797" s="33"/>
      <c r="I797" s="33"/>
      <c r="J797" s="33"/>
      <c r="K797" s="33"/>
      <c r="L797" s="33"/>
      <c r="M797" s="73"/>
    </row>
    <row r="798" spans="1:13" customFormat="1" ht="15" x14ac:dyDescent="0.25">
      <c r="A798" s="33"/>
      <c r="B798" s="33"/>
      <c r="C798" s="42"/>
      <c r="D798" s="42"/>
      <c r="E798" s="42"/>
      <c r="F798" s="42"/>
      <c r="G798" s="42"/>
      <c r="H798" s="33"/>
      <c r="I798" s="33"/>
      <c r="J798" s="33"/>
      <c r="K798" s="33"/>
      <c r="L798" s="33"/>
      <c r="M798" s="73"/>
    </row>
    <row r="799" spans="1:13" customFormat="1" ht="15" x14ac:dyDescent="0.25">
      <c r="A799" s="33"/>
      <c r="B799" s="33"/>
      <c r="C799" s="42"/>
      <c r="D799" s="42"/>
      <c r="E799" s="42"/>
      <c r="F799" s="42"/>
      <c r="G799" s="42"/>
      <c r="H799" s="33"/>
      <c r="I799" s="33"/>
      <c r="J799" s="33"/>
      <c r="K799" s="33"/>
      <c r="L799" s="33"/>
      <c r="M799" s="73"/>
    </row>
    <row r="800" spans="1:13" customFormat="1" ht="15" x14ac:dyDescent="0.25">
      <c r="A800" s="33"/>
      <c r="B800" s="33"/>
      <c r="C800" s="42"/>
      <c r="D800" s="42"/>
      <c r="E800" s="42"/>
      <c r="F800" s="42"/>
      <c r="G800" s="42"/>
      <c r="H800" s="33"/>
      <c r="I800" s="33"/>
      <c r="J800" s="33"/>
      <c r="K800" s="33"/>
      <c r="L800" s="33"/>
      <c r="M800" s="73"/>
    </row>
    <row r="801" spans="1:13" customFormat="1" ht="15" x14ac:dyDescent="0.25">
      <c r="A801" s="33"/>
      <c r="B801" s="33"/>
      <c r="C801" s="42"/>
      <c r="D801" s="42"/>
      <c r="E801" s="42"/>
      <c r="F801" s="42"/>
      <c r="G801" s="42"/>
      <c r="H801" s="33"/>
      <c r="I801" s="33"/>
      <c r="J801" s="33"/>
      <c r="K801" s="33"/>
      <c r="L801" s="33"/>
      <c r="M801" s="73"/>
    </row>
    <row r="802" spans="1:13" customFormat="1" ht="15" x14ac:dyDescent="0.25">
      <c r="A802" s="33"/>
      <c r="B802" s="33"/>
      <c r="C802" s="42"/>
      <c r="D802" s="42"/>
      <c r="E802" s="42"/>
      <c r="F802" s="42"/>
      <c r="G802" s="42"/>
      <c r="H802" s="33"/>
      <c r="I802" s="33"/>
      <c r="J802" s="33"/>
      <c r="K802" s="33"/>
      <c r="L802" s="33"/>
      <c r="M802" s="73"/>
    </row>
    <row r="803" spans="1:13" customFormat="1" ht="15" x14ac:dyDescent="0.25">
      <c r="A803" s="33"/>
      <c r="B803" s="33"/>
      <c r="C803" s="42"/>
      <c r="D803" s="42"/>
      <c r="E803" s="42"/>
      <c r="F803" s="42"/>
      <c r="G803" s="42"/>
      <c r="H803" s="33"/>
      <c r="I803" s="33"/>
      <c r="J803" s="33"/>
      <c r="K803" s="33"/>
      <c r="L803" s="33"/>
      <c r="M803" s="73"/>
    </row>
    <row r="804" spans="1:13" customFormat="1" ht="15" x14ac:dyDescent="0.25">
      <c r="A804" s="33"/>
      <c r="B804" s="33"/>
      <c r="C804" s="42"/>
      <c r="D804" s="42"/>
      <c r="E804" s="42"/>
      <c r="F804" s="42"/>
      <c r="G804" s="42"/>
      <c r="H804" s="33"/>
      <c r="I804" s="33"/>
      <c r="J804" s="33"/>
      <c r="K804" s="33"/>
      <c r="L804" s="33"/>
      <c r="M804" s="73"/>
    </row>
    <row r="805" spans="1:13" customFormat="1" ht="15" x14ac:dyDescent="0.25">
      <c r="A805" s="33"/>
      <c r="B805" s="33"/>
      <c r="C805" s="42"/>
      <c r="D805" s="42"/>
      <c r="E805" s="42"/>
      <c r="F805" s="42"/>
      <c r="G805" s="42"/>
      <c r="H805" s="33"/>
      <c r="I805" s="33"/>
      <c r="J805" s="33"/>
      <c r="K805" s="33"/>
      <c r="L805" s="33"/>
      <c r="M805" s="73"/>
    </row>
    <row r="806" spans="1:13" customFormat="1" ht="15" x14ac:dyDescent="0.25">
      <c r="A806" s="33"/>
      <c r="B806" s="33"/>
      <c r="C806" s="42"/>
      <c r="D806" s="42"/>
      <c r="E806" s="42"/>
      <c r="F806" s="42"/>
      <c r="G806" s="42"/>
      <c r="H806" s="33"/>
      <c r="I806" s="33"/>
      <c r="J806" s="33"/>
      <c r="K806" s="33"/>
      <c r="L806" s="33"/>
      <c r="M806" s="73"/>
    </row>
    <row r="807" spans="1:13" customFormat="1" ht="15" x14ac:dyDescent="0.25">
      <c r="A807" s="33"/>
      <c r="B807" s="33"/>
      <c r="C807" s="42"/>
      <c r="D807" s="42"/>
      <c r="E807" s="42"/>
      <c r="F807" s="42"/>
      <c r="G807" s="42"/>
      <c r="H807" s="33"/>
      <c r="I807" s="33"/>
      <c r="J807" s="33"/>
      <c r="K807" s="33"/>
      <c r="L807" s="33"/>
      <c r="M807" s="73"/>
    </row>
    <row r="808" spans="1:13" customFormat="1" ht="15" x14ac:dyDescent="0.25">
      <c r="A808" s="33"/>
      <c r="B808" s="33"/>
      <c r="C808" s="42"/>
      <c r="D808" s="42"/>
      <c r="E808" s="42"/>
      <c r="F808" s="42"/>
      <c r="G808" s="42"/>
      <c r="H808" s="33"/>
      <c r="I808" s="33"/>
      <c r="J808" s="33"/>
      <c r="K808" s="33"/>
      <c r="L808" s="33"/>
      <c r="M808" s="73"/>
    </row>
    <row r="809" spans="1:13" customFormat="1" ht="15" x14ac:dyDescent="0.25">
      <c r="A809" s="33"/>
      <c r="B809" s="33"/>
      <c r="C809" s="42"/>
      <c r="D809" s="42"/>
      <c r="E809" s="42"/>
      <c r="F809" s="42"/>
      <c r="G809" s="42"/>
      <c r="H809" s="33"/>
      <c r="I809" s="33"/>
      <c r="J809" s="33"/>
      <c r="K809" s="33"/>
      <c r="L809" s="33"/>
      <c r="M809" s="73"/>
    </row>
    <row r="810" spans="1:13" customFormat="1" ht="15" x14ac:dyDescent="0.25">
      <c r="A810" s="33"/>
      <c r="B810" s="33"/>
      <c r="C810" s="42"/>
      <c r="D810" s="42"/>
      <c r="E810" s="42"/>
      <c r="F810" s="42"/>
      <c r="G810" s="42"/>
      <c r="H810" s="33"/>
      <c r="I810" s="33"/>
      <c r="J810" s="33"/>
      <c r="K810" s="33"/>
      <c r="L810" s="33"/>
      <c r="M810" s="73"/>
    </row>
    <row r="811" spans="1:13" customFormat="1" ht="15" x14ac:dyDescent="0.25">
      <c r="A811" s="33"/>
      <c r="B811" s="33"/>
      <c r="C811" s="42"/>
      <c r="D811" s="42"/>
      <c r="E811" s="42"/>
      <c r="F811" s="42"/>
      <c r="G811" s="42"/>
      <c r="H811" s="33"/>
      <c r="I811" s="33"/>
      <c r="J811" s="33"/>
      <c r="K811" s="33"/>
      <c r="L811" s="33"/>
      <c r="M811" s="73"/>
    </row>
    <row r="812" spans="1:13" customFormat="1" ht="15" x14ac:dyDescent="0.25">
      <c r="A812" s="33"/>
      <c r="B812" s="33"/>
      <c r="C812" s="42"/>
      <c r="D812" s="42"/>
      <c r="E812" s="42"/>
      <c r="F812" s="42"/>
      <c r="G812" s="42"/>
      <c r="H812" s="33"/>
      <c r="I812" s="33"/>
      <c r="J812" s="33"/>
      <c r="K812" s="33"/>
      <c r="L812" s="33"/>
      <c r="M812" s="73"/>
    </row>
    <row r="813" spans="1:13" customFormat="1" ht="15" x14ac:dyDescent="0.25">
      <c r="A813" s="33"/>
      <c r="B813" s="33"/>
      <c r="C813" s="42"/>
      <c r="D813" s="42"/>
      <c r="E813" s="42"/>
      <c r="F813" s="42"/>
      <c r="G813" s="42"/>
      <c r="H813" s="33"/>
      <c r="I813" s="33"/>
      <c r="J813" s="33"/>
      <c r="K813" s="33"/>
      <c r="L813" s="33"/>
      <c r="M813" s="73"/>
    </row>
    <row r="814" spans="1:13" customFormat="1" ht="15" x14ac:dyDescent="0.25">
      <c r="A814" s="33"/>
      <c r="B814" s="33"/>
      <c r="C814" s="42"/>
      <c r="D814" s="42"/>
      <c r="E814" s="42"/>
      <c r="F814" s="42"/>
      <c r="G814" s="42"/>
      <c r="H814" s="33"/>
      <c r="I814" s="33"/>
      <c r="J814" s="33"/>
      <c r="K814" s="33"/>
      <c r="L814" s="33"/>
      <c r="M814" s="73"/>
    </row>
    <row r="815" spans="1:13" customFormat="1" ht="15" x14ac:dyDescent="0.25">
      <c r="A815" s="33"/>
      <c r="B815" s="33"/>
      <c r="C815" s="42"/>
      <c r="D815" s="42"/>
      <c r="E815" s="42"/>
      <c r="F815" s="42"/>
      <c r="G815" s="42"/>
      <c r="H815" s="33"/>
      <c r="I815" s="33"/>
      <c r="J815" s="33"/>
      <c r="K815" s="33"/>
      <c r="L815" s="33"/>
      <c r="M815" s="73"/>
    </row>
    <row r="816" spans="1:13" customFormat="1" ht="15" x14ac:dyDescent="0.25">
      <c r="A816" s="33"/>
      <c r="B816" s="33"/>
      <c r="C816" s="42"/>
      <c r="D816" s="42"/>
      <c r="E816" s="42"/>
      <c r="F816" s="42"/>
      <c r="G816" s="42"/>
      <c r="H816" s="33"/>
      <c r="I816" s="33"/>
      <c r="J816" s="33"/>
      <c r="K816" s="33"/>
      <c r="L816" s="33"/>
      <c r="M816" s="73"/>
    </row>
    <row r="817" spans="1:13" customFormat="1" ht="15" x14ac:dyDescent="0.25">
      <c r="A817" s="33"/>
      <c r="B817" s="33"/>
      <c r="C817" s="42"/>
      <c r="D817" s="42"/>
      <c r="E817" s="42"/>
      <c r="F817" s="42"/>
      <c r="G817" s="42"/>
      <c r="H817" s="33"/>
      <c r="I817" s="33"/>
      <c r="J817" s="33"/>
      <c r="K817" s="33"/>
      <c r="L817" s="33"/>
      <c r="M817" s="73"/>
    </row>
    <row r="818" spans="1:13" customFormat="1" ht="15" x14ac:dyDescent="0.25">
      <c r="A818" s="33"/>
      <c r="B818" s="33"/>
      <c r="C818" s="42"/>
      <c r="D818" s="42"/>
      <c r="E818" s="42"/>
      <c r="F818" s="42"/>
      <c r="G818" s="42"/>
      <c r="H818" s="33"/>
      <c r="I818" s="33"/>
      <c r="J818" s="33"/>
      <c r="K818" s="33"/>
      <c r="L818" s="33"/>
      <c r="M818" s="73"/>
    </row>
    <row r="819" spans="1:13" customFormat="1" ht="15" x14ac:dyDescent="0.25">
      <c r="A819" s="33"/>
      <c r="B819" s="33"/>
      <c r="C819" s="42"/>
      <c r="D819" s="42"/>
      <c r="E819" s="42"/>
      <c r="F819" s="42"/>
      <c r="G819" s="42"/>
      <c r="H819" s="33"/>
      <c r="I819" s="33"/>
      <c r="J819" s="33"/>
      <c r="K819" s="33"/>
      <c r="L819" s="33"/>
      <c r="M819" s="73"/>
    </row>
    <row r="820" spans="1:13" customFormat="1" ht="15" x14ac:dyDescent="0.25">
      <c r="A820" s="33"/>
      <c r="B820" s="33"/>
      <c r="C820" s="42"/>
      <c r="D820" s="42"/>
      <c r="E820" s="42"/>
      <c r="F820" s="42"/>
      <c r="G820" s="42"/>
      <c r="H820" s="33"/>
      <c r="I820" s="33"/>
      <c r="J820" s="33"/>
      <c r="K820" s="33"/>
      <c r="L820" s="33"/>
      <c r="M820" s="73"/>
    </row>
    <row r="821" spans="1:13" customFormat="1" ht="15" x14ac:dyDescent="0.25">
      <c r="A821" s="33"/>
      <c r="B821" s="33"/>
      <c r="C821" s="42"/>
      <c r="D821" s="42"/>
      <c r="E821" s="42"/>
      <c r="F821" s="42"/>
      <c r="G821" s="42"/>
      <c r="H821" s="33"/>
      <c r="I821" s="33"/>
      <c r="J821" s="33"/>
      <c r="K821" s="33"/>
      <c r="L821" s="33"/>
      <c r="M821" s="73"/>
    </row>
    <row r="822" spans="1:13" customFormat="1" ht="15" x14ac:dyDescent="0.25">
      <c r="A822" s="33"/>
      <c r="B822" s="33"/>
      <c r="C822" s="42"/>
      <c r="D822" s="42"/>
      <c r="E822" s="42"/>
      <c r="F822" s="42"/>
      <c r="G822" s="42"/>
      <c r="H822" s="33"/>
      <c r="I822" s="33"/>
      <c r="J822" s="33"/>
      <c r="K822" s="33"/>
      <c r="L822" s="33"/>
      <c r="M822" s="73"/>
    </row>
    <row r="823" spans="1:13" customFormat="1" ht="15" x14ac:dyDescent="0.25">
      <c r="A823" s="33"/>
      <c r="B823" s="33"/>
      <c r="C823" s="42"/>
      <c r="D823" s="42"/>
      <c r="E823" s="42"/>
      <c r="F823" s="42"/>
      <c r="G823" s="42"/>
      <c r="H823" s="33"/>
      <c r="I823" s="33"/>
      <c r="J823" s="33"/>
      <c r="K823" s="33"/>
      <c r="L823" s="33"/>
      <c r="M823" s="73"/>
    </row>
    <row r="824" spans="1:13" customFormat="1" ht="15" x14ac:dyDescent="0.25">
      <c r="A824" s="33"/>
      <c r="B824" s="33"/>
      <c r="C824" s="42"/>
      <c r="D824" s="42"/>
      <c r="E824" s="42"/>
      <c r="F824" s="42"/>
      <c r="G824" s="42"/>
      <c r="H824" s="33"/>
      <c r="I824" s="33"/>
      <c r="J824" s="33"/>
      <c r="K824" s="33"/>
      <c r="L824" s="33"/>
      <c r="M824" s="73"/>
    </row>
    <row r="825" spans="1:13" customFormat="1" ht="15" x14ac:dyDescent="0.25">
      <c r="A825" s="33"/>
      <c r="B825" s="33"/>
      <c r="C825" s="42"/>
      <c r="D825" s="42"/>
      <c r="E825" s="42"/>
      <c r="F825" s="42"/>
      <c r="G825" s="42"/>
      <c r="H825" s="33"/>
      <c r="I825" s="33"/>
      <c r="J825" s="33"/>
      <c r="K825" s="33"/>
      <c r="L825" s="33"/>
      <c r="M825" s="73"/>
    </row>
    <row r="826" spans="1:13" customFormat="1" ht="15" x14ac:dyDescent="0.25">
      <c r="A826" s="33"/>
      <c r="B826" s="33"/>
      <c r="C826" s="42"/>
      <c r="D826" s="42"/>
      <c r="E826" s="42"/>
      <c r="F826" s="42"/>
      <c r="G826" s="42"/>
      <c r="H826" s="33"/>
      <c r="I826" s="33"/>
      <c r="J826" s="33"/>
      <c r="K826" s="33"/>
      <c r="L826" s="33"/>
      <c r="M826" s="73"/>
    </row>
    <row r="827" spans="1:13" customFormat="1" ht="15" x14ac:dyDescent="0.25">
      <c r="A827" s="33"/>
      <c r="B827" s="33"/>
      <c r="C827" s="42"/>
      <c r="D827" s="42"/>
      <c r="E827" s="42"/>
      <c r="F827" s="42"/>
      <c r="G827" s="42"/>
      <c r="H827" s="33"/>
      <c r="I827" s="33"/>
      <c r="J827" s="33"/>
      <c r="K827" s="33"/>
      <c r="L827" s="33"/>
      <c r="M827" s="73"/>
    </row>
    <row r="828" spans="1:13" customFormat="1" ht="15" x14ac:dyDescent="0.25">
      <c r="A828" s="33"/>
      <c r="B828" s="33"/>
      <c r="C828" s="42"/>
      <c r="D828" s="42"/>
      <c r="E828" s="42"/>
      <c r="F828" s="42"/>
      <c r="G828" s="42"/>
      <c r="H828" s="33"/>
      <c r="I828" s="33"/>
      <c r="J828" s="33"/>
      <c r="K828" s="33"/>
      <c r="L828" s="33"/>
      <c r="M828" s="73"/>
    </row>
    <row r="829" spans="1:13" customFormat="1" ht="15" x14ac:dyDescent="0.25">
      <c r="A829" s="33"/>
      <c r="B829" s="33"/>
      <c r="C829" s="42"/>
      <c r="D829" s="42"/>
      <c r="E829" s="42"/>
      <c r="F829" s="42"/>
      <c r="G829" s="42"/>
      <c r="H829" s="33"/>
      <c r="I829" s="33"/>
      <c r="J829" s="33"/>
      <c r="K829" s="33"/>
      <c r="L829" s="33"/>
      <c r="M829" s="73"/>
    </row>
    <row r="830" spans="1:13" customFormat="1" ht="15" x14ac:dyDescent="0.25">
      <c r="A830" s="33"/>
      <c r="B830" s="33"/>
      <c r="C830" s="42"/>
      <c r="D830" s="42"/>
      <c r="E830" s="42"/>
      <c r="F830" s="42"/>
      <c r="G830" s="42"/>
      <c r="H830" s="33"/>
      <c r="I830" s="33"/>
      <c r="J830" s="33"/>
      <c r="K830" s="33"/>
      <c r="L830" s="33"/>
      <c r="M830" s="73"/>
    </row>
    <row r="831" spans="1:13" customFormat="1" ht="15" x14ac:dyDescent="0.25">
      <c r="A831" s="33"/>
      <c r="B831" s="33"/>
      <c r="C831" s="42"/>
      <c r="D831" s="42"/>
      <c r="E831" s="42"/>
      <c r="F831" s="42"/>
      <c r="G831" s="42"/>
      <c r="H831" s="33"/>
      <c r="I831" s="33"/>
      <c r="J831" s="33"/>
      <c r="K831" s="33"/>
      <c r="L831" s="33"/>
      <c r="M831" s="73"/>
    </row>
    <row r="832" spans="1:13" customFormat="1" ht="15" x14ac:dyDescent="0.25">
      <c r="A832" s="33"/>
      <c r="B832" s="33"/>
      <c r="C832" s="42"/>
      <c r="D832" s="42"/>
      <c r="E832" s="42"/>
      <c r="F832" s="42"/>
      <c r="G832" s="42"/>
      <c r="H832" s="33"/>
      <c r="I832" s="33"/>
      <c r="J832" s="33"/>
      <c r="K832" s="33"/>
      <c r="L832" s="33"/>
      <c r="M832" s="73"/>
    </row>
    <row r="833" spans="1:13" customFormat="1" ht="15" x14ac:dyDescent="0.25">
      <c r="A833" s="33"/>
      <c r="B833" s="33"/>
      <c r="C833" s="42"/>
      <c r="D833" s="42"/>
      <c r="E833" s="42"/>
      <c r="F833" s="42"/>
      <c r="G833" s="42"/>
      <c r="H833" s="33"/>
      <c r="I833" s="33"/>
      <c r="J833" s="33"/>
      <c r="K833" s="33"/>
      <c r="L833" s="33"/>
      <c r="M833" s="73"/>
    </row>
    <row r="834" spans="1:13" customFormat="1" ht="15" x14ac:dyDescent="0.25">
      <c r="A834" s="33"/>
      <c r="B834" s="33"/>
      <c r="C834" s="42"/>
      <c r="D834" s="42"/>
      <c r="E834" s="42"/>
      <c r="F834" s="42"/>
      <c r="G834" s="42"/>
      <c r="H834" s="33"/>
      <c r="I834" s="33"/>
      <c r="J834" s="33"/>
      <c r="K834" s="33"/>
      <c r="L834" s="33"/>
      <c r="M834" s="73"/>
    </row>
    <row r="835" spans="1:13" customFormat="1" ht="15" x14ac:dyDescent="0.25">
      <c r="A835" s="33"/>
      <c r="B835" s="33"/>
      <c r="C835" s="42"/>
      <c r="D835" s="42"/>
      <c r="E835" s="42"/>
      <c r="F835" s="42"/>
      <c r="G835" s="42"/>
      <c r="H835" s="33"/>
      <c r="I835" s="33"/>
      <c r="J835" s="33"/>
      <c r="K835" s="33"/>
      <c r="L835" s="33"/>
      <c r="M835" s="73"/>
    </row>
    <row r="836" spans="1:13" customFormat="1" ht="15" x14ac:dyDescent="0.25">
      <c r="A836" s="33"/>
      <c r="B836" s="33"/>
      <c r="C836" s="42"/>
      <c r="D836" s="42"/>
      <c r="E836" s="42"/>
      <c r="F836" s="42"/>
      <c r="G836" s="42"/>
      <c r="H836" s="33"/>
      <c r="I836" s="33"/>
      <c r="J836" s="33"/>
      <c r="K836" s="33"/>
      <c r="L836" s="33"/>
      <c r="M836" s="73"/>
    </row>
    <row r="837" spans="1:13" customFormat="1" ht="15" x14ac:dyDescent="0.25">
      <c r="A837" s="33"/>
      <c r="B837" s="33"/>
      <c r="C837" s="42"/>
      <c r="D837" s="42"/>
      <c r="E837" s="42"/>
      <c r="F837" s="42"/>
      <c r="G837" s="42"/>
      <c r="H837" s="33"/>
      <c r="I837" s="33"/>
      <c r="J837" s="33"/>
      <c r="K837" s="33"/>
      <c r="L837" s="33"/>
      <c r="M837" s="73"/>
    </row>
    <row r="838" spans="1:13" customFormat="1" ht="15" x14ac:dyDescent="0.25">
      <c r="A838" s="33"/>
      <c r="B838" s="33"/>
      <c r="C838" s="42"/>
      <c r="D838" s="42"/>
      <c r="E838" s="42"/>
      <c r="F838" s="42"/>
      <c r="G838" s="42"/>
      <c r="H838" s="33"/>
      <c r="I838" s="33"/>
      <c r="J838" s="33"/>
      <c r="K838" s="33"/>
      <c r="L838" s="33"/>
      <c r="M838" s="73"/>
    </row>
    <row r="839" spans="1:13" customFormat="1" ht="15" x14ac:dyDescent="0.25">
      <c r="A839" s="33"/>
      <c r="B839" s="33"/>
      <c r="C839" s="42"/>
      <c r="D839" s="42"/>
      <c r="E839" s="42"/>
      <c r="F839" s="42"/>
      <c r="G839" s="42"/>
      <c r="H839" s="33"/>
      <c r="I839" s="33"/>
      <c r="J839" s="33"/>
      <c r="K839" s="33"/>
      <c r="L839" s="33"/>
      <c r="M839" s="73"/>
    </row>
    <row r="840" spans="1:13" customFormat="1" ht="15" x14ac:dyDescent="0.25">
      <c r="A840" s="33"/>
      <c r="B840" s="33"/>
      <c r="C840" s="42"/>
      <c r="D840" s="42"/>
      <c r="E840" s="42"/>
      <c r="F840" s="42"/>
      <c r="G840" s="42"/>
      <c r="H840" s="33"/>
      <c r="I840" s="33"/>
      <c r="J840" s="33"/>
      <c r="K840" s="33"/>
      <c r="L840" s="33"/>
      <c r="M840" s="73"/>
    </row>
    <row r="841" spans="1:13" customFormat="1" ht="15" x14ac:dyDescent="0.25">
      <c r="A841" s="33"/>
      <c r="B841" s="33"/>
      <c r="C841" s="42"/>
      <c r="D841" s="42"/>
      <c r="E841" s="42"/>
      <c r="F841" s="42"/>
      <c r="G841" s="42"/>
      <c r="H841" s="33"/>
      <c r="I841" s="33"/>
      <c r="J841" s="33"/>
      <c r="K841" s="33"/>
      <c r="L841" s="33"/>
      <c r="M841" s="73"/>
    </row>
    <row r="842" spans="1:13" customFormat="1" ht="15" x14ac:dyDescent="0.25">
      <c r="A842" s="33"/>
      <c r="B842" s="33"/>
      <c r="C842" s="42"/>
      <c r="D842" s="42"/>
      <c r="E842" s="42"/>
      <c r="F842" s="42"/>
      <c r="G842" s="42"/>
      <c r="H842" s="33"/>
      <c r="I842" s="33"/>
      <c r="J842" s="33"/>
      <c r="K842" s="33"/>
      <c r="L842" s="33"/>
      <c r="M842" s="73"/>
    </row>
    <row r="843" spans="1:13" customFormat="1" ht="15" x14ac:dyDescent="0.25">
      <c r="A843" s="33"/>
      <c r="B843" s="33"/>
      <c r="C843" s="42"/>
      <c r="D843" s="42"/>
      <c r="E843" s="42"/>
      <c r="F843" s="42"/>
      <c r="G843" s="42"/>
      <c r="H843" s="33"/>
      <c r="I843" s="33"/>
      <c r="J843" s="33"/>
      <c r="K843" s="33"/>
      <c r="L843" s="33"/>
      <c r="M843" s="73"/>
    </row>
    <row r="844" spans="1:13" customFormat="1" ht="15" x14ac:dyDescent="0.25">
      <c r="A844" s="33"/>
      <c r="B844" s="33"/>
      <c r="C844" s="42"/>
      <c r="D844" s="42"/>
      <c r="E844" s="42"/>
      <c r="F844" s="42"/>
      <c r="G844" s="42"/>
      <c r="H844" s="33"/>
      <c r="I844" s="33"/>
      <c r="J844" s="33"/>
      <c r="K844" s="33"/>
      <c r="L844" s="33"/>
      <c r="M844" s="73"/>
    </row>
    <row r="845" spans="1:13" customFormat="1" ht="15" x14ac:dyDescent="0.25">
      <c r="A845" s="33"/>
      <c r="B845" s="33"/>
      <c r="C845" s="42"/>
      <c r="D845" s="42"/>
      <c r="E845" s="42"/>
      <c r="F845" s="42"/>
      <c r="G845" s="42"/>
      <c r="H845" s="33"/>
      <c r="I845" s="33"/>
      <c r="J845" s="33"/>
      <c r="K845" s="33"/>
      <c r="L845" s="33"/>
      <c r="M845" s="73"/>
    </row>
    <row r="846" spans="1:13" customFormat="1" ht="15" x14ac:dyDescent="0.25">
      <c r="A846" s="33"/>
      <c r="B846" s="33"/>
      <c r="C846" s="42"/>
      <c r="D846" s="42"/>
      <c r="E846" s="42"/>
      <c r="F846" s="42"/>
      <c r="G846" s="42"/>
      <c r="H846" s="33"/>
      <c r="I846" s="33"/>
      <c r="J846" s="33"/>
      <c r="K846" s="33"/>
      <c r="L846" s="33"/>
      <c r="M846" s="73"/>
    </row>
    <row r="847" spans="1:13" customFormat="1" ht="15" x14ac:dyDescent="0.25">
      <c r="A847" s="33"/>
      <c r="B847" s="33"/>
      <c r="C847" s="42"/>
      <c r="D847" s="42"/>
      <c r="E847" s="42"/>
      <c r="F847" s="42"/>
      <c r="G847" s="42"/>
      <c r="H847" s="33"/>
      <c r="I847" s="33"/>
      <c r="J847" s="33"/>
      <c r="K847" s="33"/>
      <c r="L847" s="33"/>
      <c r="M847" s="73"/>
    </row>
    <row r="848" spans="1:13" customFormat="1" ht="15" x14ac:dyDescent="0.25">
      <c r="A848" s="33"/>
      <c r="B848" s="33"/>
      <c r="C848" s="42"/>
      <c r="D848" s="42"/>
      <c r="E848" s="42"/>
      <c r="F848" s="42"/>
      <c r="G848" s="42"/>
      <c r="H848" s="33"/>
      <c r="I848" s="33"/>
      <c r="J848" s="33"/>
      <c r="K848" s="33"/>
      <c r="L848" s="33"/>
      <c r="M848" s="73"/>
    </row>
    <row r="849" spans="1:13" customFormat="1" ht="15" x14ac:dyDescent="0.25">
      <c r="A849" s="33"/>
      <c r="B849" s="33"/>
      <c r="C849" s="42"/>
      <c r="D849" s="42"/>
      <c r="E849" s="42"/>
      <c r="F849" s="42"/>
      <c r="G849" s="42"/>
      <c r="H849" s="33"/>
      <c r="I849" s="33"/>
      <c r="J849" s="33"/>
      <c r="K849" s="33"/>
      <c r="L849" s="33"/>
      <c r="M849" s="73"/>
    </row>
    <row r="850" spans="1:13" customFormat="1" ht="15" x14ac:dyDescent="0.25">
      <c r="A850" s="33"/>
      <c r="B850" s="33"/>
      <c r="C850" s="42"/>
      <c r="D850" s="42"/>
      <c r="E850" s="42"/>
      <c r="F850" s="42"/>
      <c r="G850" s="42"/>
      <c r="H850" s="33"/>
      <c r="I850" s="33"/>
      <c r="J850" s="33"/>
      <c r="K850" s="33"/>
      <c r="L850" s="33"/>
      <c r="M850" s="73"/>
    </row>
    <row r="851" spans="1:13" customFormat="1" ht="15" x14ac:dyDescent="0.25">
      <c r="A851" s="33"/>
      <c r="B851" s="33"/>
      <c r="C851" s="42"/>
      <c r="D851" s="42"/>
      <c r="E851" s="42"/>
      <c r="F851" s="42"/>
      <c r="G851" s="42"/>
      <c r="H851" s="33"/>
      <c r="I851" s="33"/>
      <c r="J851" s="33"/>
      <c r="K851" s="33"/>
      <c r="L851" s="33"/>
      <c r="M851" s="73"/>
    </row>
    <row r="852" spans="1:13" customFormat="1" ht="15" x14ac:dyDescent="0.25">
      <c r="A852" s="33"/>
      <c r="B852" s="33"/>
      <c r="C852" s="42"/>
      <c r="D852" s="42"/>
      <c r="E852" s="42"/>
      <c r="F852" s="42"/>
      <c r="G852" s="42"/>
      <c r="H852" s="33"/>
      <c r="I852" s="33"/>
      <c r="J852" s="33"/>
      <c r="K852" s="33"/>
      <c r="L852" s="33"/>
      <c r="M852" s="73"/>
    </row>
    <row r="853" spans="1:13" customFormat="1" ht="15" x14ac:dyDescent="0.25">
      <c r="A853" s="33"/>
      <c r="B853" s="33"/>
      <c r="C853" s="42"/>
      <c r="D853" s="42"/>
      <c r="E853" s="42"/>
      <c r="F853" s="42"/>
      <c r="G853" s="42"/>
      <c r="H853" s="33"/>
      <c r="I853" s="33"/>
      <c r="J853" s="33"/>
      <c r="K853" s="33"/>
      <c r="L853" s="33"/>
      <c r="M853" s="73"/>
    </row>
    <row r="854" spans="1:13" customFormat="1" ht="15" x14ac:dyDescent="0.25">
      <c r="A854" s="33"/>
      <c r="B854" s="33"/>
      <c r="C854" s="42"/>
      <c r="D854" s="42"/>
      <c r="E854" s="42"/>
      <c r="F854" s="42"/>
      <c r="G854" s="42"/>
      <c r="H854" s="33"/>
      <c r="I854" s="33"/>
      <c r="J854" s="33"/>
      <c r="K854" s="33"/>
      <c r="L854" s="33"/>
      <c r="M854" s="73"/>
    </row>
    <row r="855" spans="1:13" customFormat="1" ht="15" x14ac:dyDescent="0.25">
      <c r="A855" s="33"/>
      <c r="B855" s="33"/>
      <c r="C855" s="42"/>
      <c r="D855" s="42"/>
      <c r="E855" s="42"/>
      <c r="F855" s="42"/>
      <c r="G855" s="42"/>
      <c r="H855" s="33"/>
      <c r="I855" s="33"/>
      <c r="J855" s="33"/>
      <c r="K855" s="33"/>
      <c r="L855" s="33"/>
      <c r="M855" s="73"/>
    </row>
    <row r="856" spans="1:13" customFormat="1" ht="15" x14ac:dyDescent="0.25">
      <c r="A856" s="33"/>
      <c r="B856" s="33"/>
      <c r="C856" s="42"/>
      <c r="D856" s="42"/>
      <c r="E856" s="42"/>
      <c r="F856" s="42"/>
      <c r="G856" s="42"/>
      <c r="H856" s="33"/>
      <c r="I856" s="33"/>
      <c r="J856" s="33"/>
      <c r="K856" s="33"/>
      <c r="L856" s="33"/>
      <c r="M856" s="73"/>
    </row>
    <row r="857" spans="1:13" customFormat="1" ht="15" x14ac:dyDescent="0.25">
      <c r="A857" s="33"/>
      <c r="B857" s="33"/>
      <c r="C857" s="42"/>
      <c r="D857" s="42"/>
      <c r="E857" s="42"/>
      <c r="F857" s="42"/>
      <c r="G857" s="42"/>
      <c r="H857" s="33"/>
      <c r="I857" s="33"/>
      <c r="J857" s="33"/>
      <c r="K857" s="33"/>
      <c r="L857" s="33"/>
      <c r="M857" s="73"/>
    </row>
    <row r="858" spans="1:13" customFormat="1" ht="15" x14ac:dyDescent="0.25">
      <c r="A858" s="33"/>
      <c r="B858" s="33"/>
      <c r="C858" s="42"/>
      <c r="D858" s="42"/>
      <c r="E858" s="42"/>
      <c r="F858" s="42"/>
      <c r="G858" s="42"/>
      <c r="H858" s="33"/>
      <c r="I858" s="33"/>
      <c r="J858" s="33"/>
      <c r="K858" s="33"/>
      <c r="L858" s="33"/>
      <c r="M858" s="73"/>
    </row>
    <row r="859" spans="1:13" customFormat="1" ht="15" x14ac:dyDescent="0.25">
      <c r="A859" s="33"/>
      <c r="B859" s="33"/>
      <c r="C859" s="42"/>
      <c r="D859" s="42"/>
      <c r="E859" s="42"/>
      <c r="F859" s="42"/>
      <c r="G859" s="42"/>
      <c r="H859" s="33"/>
      <c r="I859" s="33"/>
      <c r="J859" s="33"/>
      <c r="K859" s="33"/>
      <c r="L859" s="33"/>
      <c r="M859" s="73"/>
    </row>
    <row r="860" spans="1:13" customFormat="1" ht="15" x14ac:dyDescent="0.25">
      <c r="A860" s="33"/>
      <c r="B860" s="33"/>
      <c r="C860" s="42"/>
      <c r="D860" s="42"/>
      <c r="E860" s="42"/>
      <c r="F860" s="42"/>
      <c r="G860" s="42"/>
      <c r="H860" s="33"/>
      <c r="I860" s="33"/>
      <c r="J860" s="33"/>
      <c r="K860" s="33"/>
      <c r="L860" s="33"/>
      <c r="M860" s="73"/>
    </row>
    <row r="861" spans="1:13" customFormat="1" ht="15" x14ac:dyDescent="0.25">
      <c r="A861" s="33"/>
      <c r="B861" s="33"/>
      <c r="C861" s="42"/>
      <c r="D861" s="42"/>
      <c r="E861" s="42"/>
      <c r="F861" s="42"/>
      <c r="G861" s="42"/>
      <c r="H861" s="33"/>
      <c r="I861" s="33"/>
      <c r="J861" s="33"/>
      <c r="K861" s="33"/>
      <c r="L861" s="33"/>
      <c r="M861" s="73"/>
    </row>
    <row r="862" spans="1:13" customFormat="1" ht="15" x14ac:dyDescent="0.25">
      <c r="A862" s="33"/>
      <c r="B862" s="33"/>
      <c r="C862" s="42"/>
      <c r="D862" s="42"/>
      <c r="E862" s="42"/>
      <c r="F862" s="42"/>
      <c r="G862" s="42"/>
      <c r="H862" s="33"/>
      <c r="I862" s="33"/>
      <c r="J862" s="33"/>
      <c r="K862" s="33"/>
      <c r="L862" s="33"/>
      <c r="M862" s="73"/>
    </row>
    <row r="863" spans="1:13" customFormat="1" ht="15" x14ac:dyDescent="0.25">
      <c r="A863" s="33"/>
      <c r="B863" s="33"/>
      <c r="C863" s="42"/>
      <c r="D863" s="42"/>
      <c r="E863" s="42"/>
      <c r="F863" s="42"/>
      <c r="G863" s="42"/>
      <c r="H863" s="33"/>
      <c r="I863" s="33"/>
      <c r="J863" s="33"/>
      <c r="K863" s="33"/>
      <c r="L863" s="33"/>
      <c r="M863" s="73"/>
    </row>
    <row r="864" spans="1:13" customFormat="1" ht="15" x14ac:dyDescent="0.25">
      <c r="A864" s="33"/>
      <c r="B864" s="33"/>
      <c r="C864" s="42"/>
      <c r="D864" s="42"/>
      <c r="E864" s="42"/>
      <c r="F864" s="42"/>
      <c r="G864" s="42"/>
      <c r="H864" s="33"/>
      <c r="I864" s="33"/>
      <c r="J864" s="33"/>
      <c r="K864" s="33"/>
      <c r="L864" s="33"/>
      <c r="M864" s="73"/>
    </row>
    <row r="865" spans="1:13" customFormat="1" ht="15" x14ac:dyDescent="0.25">
      <c r="A865" s="33"/>
      <c r="B865" s="33"/>
      <c r="C865" s="42"/>
      <c r="D865" s="42"/>
      <c r="E865" s="42"/>
      <c r="F865" s="42"/>
      <c r="G865" s="42"/>
      <c r="H865" s="33"/>
      <c r="I865" s="33"/>
      <c r="J865" s="33"/>
      <c r="K865" s="33"/>
      <c r="L865" s="33"/>
      <c r="M865" s="73"/>
    </row>
    <row r="866" spans="1:13" customFormat="1" ht="15" x14ac:dyDescent="0.25">
      <c r="A866" s="33"/>
      <c r="B866" s="33"/>
      <c r="C866" s="42"/>
      <c r="D866" s="42"/>
      <c r="E866" s="42"/>
      <c r="F866" s="42"/>
      <c r="G866" s="42"/>
      <c r="H866" s="33"/>
      <c r="I866" s="33"/>
      <c r="J866" s="33"/>
      <c r="K866" s="33"/>
      <c r="L866" s="33"/>
      <c r="M866" s="73"/>
    </row>
    <row r="867" spans="1:13" customFormat="1" ht="15" x14ac:dyDescent="0.25">
      <c r="A867" s="33"/>
      <c r="B867" s="33"/>
      <c r="C867" s="42"/>
      <c r="D867" s="42"/>
      <c r="E867" s="42"/>
      <c r="F867" s="42"/>
      <c r="G867" s="42"/>
      <c r="H867" s="33"/>
      <c r="I867" s="33"/>
      <c r="J867" s="33"/>
      <c r="K867" s="33"/>
      <c r="L867" s="33"/>
      <c r="M867" s="73"/>
    </row>
    <row r="868" spans="1:13" customFormat="1" ht="15" x14ac:dyDescent="0.25">
      <c r="A868" s="33"/>
      <c r="B868" s="33"/>
      <c r="C868" s="42"/>
      <c r="D868" s="42"/>
      <c r="E868" s="42"/>
      <c r="F868" s="42"/>
      <c r="G868" s="42"/>
      <c r="H868" s="33"/>
      <c r="I868" s="33"/>
      <c r="J868" s="33"/>
      <c r="K868" s="33"/>
      <c r="L868" s="33"/>
      <c r="M868" s="73"/>
    </row>
    <row r="869" spans="1:13" customFormat="1" ht="15" x14ac:dyDescent="0.25">
      <c r="A869" s="33"/>
      <c r="B869" s="33"/>
      <c r="C869" s="42"/>
      <c r="D869" s="42"/>
      <c r="E869" s="42"/>
      <c r="F869" s="42"/>
      <c r="G869" s="42"/>
      <c r="H869" s="33"/>
      <c r="I869" s="33"/>
      <c r="J869" s="33"/>
      <c r="K869" s="33"/>
      <c r="L869" s="33"/>
      <c r="M869" s="73"/>
    </row>
    <row r="870" spans="1:13" customFormat="1" ht="15" x14ac:dyDescent="0.25">
      <c r="A870" s="33"/>
      <c r="B870" s="33"/>
      <c r="C870" s="42"/>
      <c r="D870" s="42"/>
      <c r="E870" s="42"/>
      <c r="F870" s="42"/>
      <c r="G870" s="42"/>
      <c r="H870" s="33"/>
      <c r="I870" s="33"/>
      <c r="J870" s="33"/>
      <c r="K870" s="33"/>
      <c r="L870" s="33"/>
      <c r="M870" s="73"/>
    </row>
    <row r="871" spans="1:13" customFormat="1" ht="15" x14ac:dyDescent="0.25">
      <c r="A871" s="33"/>
      <c r="B871" s="33"/>
      <c r="C871" s="42"/>
      <c r="D871" s="42"/>
      <c r="E871" s="42"/>
      <c r="F871" s="42"/>
      <c r="G871" s="42"/>
      <c r="H871" s="33"/>
      <c r="I871" s="33"/>
      <c r="J871" s="33"/>
      <c r="K871" s="33"/>
      <c r="L871" s="33"/>
      <c r="M871" s="73"/>
    </row>
    <row r="872" spans="1:13" customFormat="1" ht="15" x14ac:dyDescent="0.25">
      <c r="A872" s="33"/>
      <c r="B872" s="33"/>
      <c r="C872" s="42"/>
      <c r="D872" s="42"/>
      <c r="E872" s="42"/>
      <c r="F872" s="42"/>
      <c r="G872" s="42"/>
      <c r="H872" s="33"/>
      <c r="I872" s="33"/>
      <c r="J872" s="33"/>
      <c r="K872" s="33"/>
      <c r="L872" s="33"/>
      <c r="M872" s="73"/>
    </row>
    <row r="873" spans="1:13" customFormat="1" ht="15" x14ac:dyDescent="0.25">
      <c r="A873" s="33"/>
      <c r="B873" s="33"/>
      <c r="C873" s="42"/>
      <c r="D873" s="42"/>
      <c r="E873" s="42"/>
      <c r="F873" s="42"/>
      <c r="G873" s="42"/>
      <c r="H873" s="33"/>
      <c r="I873" s="33"/>
      <c r="J873" s="33"/>
      <c r="K873" s="33"/>
      <c r="L873" s="33"/>
      <c r="M873" s="73"/>
    </row>
    <row r="874" spans="1:13" customFormat="1" ht="15" x14ac:dyDescent="0.25">
      <c r="A874" s="33"/>
      <c r="B874" s="33"/>
      <c r="C874" s="42"/>
      <c r="D874" s="42"/>
      <c r="E874" s="42"/>
      <c r="F874" s="42"/>
      <c r="G874" s="42"/>
      <c r="H874" s="33"/>
      <c r="I874" s="33"/>
      <c r="J874" s="33"/>
      <c r="K874" s="33"/>
      <c r="L874" s="33"/>
      <c r="M874" s="73"/>
    </row>
    <row r="875" spans="1:13" customFormat="1" ht="15" x14ac:dyDescent="0.25">
      <c r="A875" s="33"/>
      <c r="B875" s="33"/>
      <c r="C875" s="42"/>
      <c r="D875" s="42"/>
      <c r="E875" s="42"/>
      <c r="F875" s="42"/>
      <c r="G875" s="42"/>
      <c r="H875" s="33"/>
      <c r="I875" s="33"/>
      <c r="J875" s="33"/>
      <c r="K875" s="33"/>
      <c r="L875" s="33"/>
      <c r="M875" s="73"/>
    </row>
    <row r="876" spans="1:13" customFormat="1" ht="15" x14ac:dyDescent="0.25">
      <c r="A876" s="33"/>
      <c r="B876" s="33"/>
      <c r="C876" s="42"/>
      <c r="D876" s="42"/>
      <c r="E876" s="42"/>
      <c r="F876" s="42"/>
      <c r="G876" s="42"/>
      <c r="H876" s="33"/>
      <c r="I876" s="33"/>
      <c r="J876" s="33"/>
      <c r="K876" s="33"/>
      <c r="L876" s="33"/>
      <c r="M876" s="73"/>
    </row>
    <row r="877" spans="1:13" customFormat="1" ht="15" x14ac:dyDescent="0.25">
      <c r="A877" s="33"/>
      <c r="B877" s="33"/>
      <c r="C877" s="42"/>
      <c r="D877" s="42"/>
      <c r="E877" s="42"/>
      <c r="F877" s="42"/>
      <c r="G877" s="42"/>
      <c r="H877" s="33"/>
      <c r="I877" s="33"/>
      <c r="J877" s="33"/>
      <c r="K877" s="33"/>
      <c r="L877" s="33"/>
      <c r="M877" s="73"/>
    </row>
    <row r="878" spans="1:13" customFormat="1" ht="15" x14ac:dyDescent="0.25">
      <c r="A878" s="33"/>
      <c r="B878" s="33"/>
      <c r="C878" s="42"/>
      <c r="D878" s="42"/>
      <c r="E878" s="42"/>
      <c r="F878" s="42"/>
      <c r="G878" s="42"/>
      <c r="H878" s="33"/>
      <c r="I878" s="33"/>
      <c r="J878" s="33"/>
      <c r="K878" s="33"/>
      <c r="L878" s="33"/>
      <c r="M878" s="73"/>
    </row>
    <row r="879" spans="1:13" customFormat="1" ht="15" x14ac:dyDescent="0.25">
      <c r="A879" s="33"/>
      <c r="B879" s="33"/>
      <c r="C879" s="42"/>
      <c r="D879" s="42"/>
      <c r="E879" s="42"/>
      <c r="F879" s="42"/>
      <c r="G879" s="42"/>
      <c r="H879" s="33"/>
      <c r="I879" s="33"/>
      <c r="J879" s="33"/>
      <c r="K879" s="33"/>
      <c r="L879" s="33"/>
      <c r="M879" s="73"/>
    </row>
    <row r="880" spans="1:13" customFormat="1" ht="15" x14ac:dyDescent="0.25">
      <c r="A880" s="33"/>
      <c r="B880" s="33"/>
      <c r="C880" s="42"/>
      <c r="D880" s="42"/>
      <c r="E880" s="42"/>
      <c r="F880" s="42"/>
      <c r="G880" s="42"/>
      <c r="H880" s="33"/>
      <c r="I880" s="33"/>
      <c r="J880" s="33"/>
      <c r="K880" s="33"/>
      <c r="L880" s="33"/>
      <c r="M880" s="73"/>
    </row>
    <row r="881" spans="1:13" customFormat="1" ht="15" x14ac:dyDescent="0.25">
      <c r="A881" s="33"/>
      <c r="B881" s="33"/>
      <c r="C881" s="42"/>
      <c r="D881" s="42"/>
      <c r="E881" s="42"/>
      <c r="F881" s="42"/>
      <c r="G881" s="42"/>
      <c r="H881" s="33"/>
      <c r="I881" s="33"/>
      <c r="J881" s="33"/>
      <c r="K881" s="33"/>
      <c r="L881" s="33"/>
      <c r="M881" s="73"/>
    </row>
    <row r="882" spans="1:13" customFormat="1" ht="15" x14ac:dyDescent="0.25">
      <c r="A882" s="33"/>
      <c r="B882" s="33"/>
      <c r="C882" s="42"/>
      <c r="D882" s="42"/>
      <c r="E882" s="42"/>
      <c r="F882" s="42"/>
      <c r="G882" s="42"/>
      <c r="H882" s="33"/>
      <c r="I882" s="33"/>
      <c r="J882" s="33"/>
      <c r="K882" s="33"/>
      <c r="L882" s="33"/>
      <c r="M882" s="73"/>
    </row>
    <row r="883" spans="1:13" customFormat="1" ht="15" x14ac:dyDescent="0.25">
      <c r="A883" s="33"/>
      <c r="B883" s="33"/>
      <c r="C883" s="42"/>
      <c r="D883" s="42"/>
      <c r="E883" s="42"/>
      <c r="F883" s="42"/>
      <c r="G883" s="42"/>
      <c r="H883" s="33"/>
      <c r="I883" s="33"/>
      <c r="J883" s="33"/>
      <c r="K883" s="33"/>
      <c r="L883" s="33"/>
      <c r="M883" s="73"/>
    </row>
    <row r="884" spans="1:13" customFormat="1" ht="15" x14ac:dyDescent="0.25">
      <c r="A884" s="33"/>
      <c r="B884" s="33"/>
      <c r="C884" s="42"/>
      <c r="D884" s="42"/>
      <c r="E884" s="42"/>
      <c r="F884" s="42"/>
      <c r="G884" s="42"/>
      <c r="H884" s="33"/>
      <c r="I884" s="33"/>
      <c r="J884" s="33"/>
      <c r="K884" s="33"/>
      <c r="L884" s="33"/>
      <c r="M884" s="73"/>
    </row>
    <row r="885" spans="1:13" customFormat="1" ht="15" x14ac:dyDescent="0.25">
      <c r="A885" s="33"/>
      <c r="B885" s="33"/>
      <c r="C885" s="42"/>
      <c r="D885" s="42"/>
      <c r="E885" s="42"/>
      <c r="F885" s="42"/>
      <c r="G885" s="42"/>
      <c r="H885" s="33"/>
      <c r="I885" s="33"/>
      <c r="J885" s="33"/>
      <c r="K885" s="33"/>
      <c r="L885" s="33"/>
      <c r="M885" s="73"/>
    </row>
    <row r="886" spans="1:13" customFormat="1" ht="15" x14ac:dyDescent="0.25">
      <c r="A886" s="33"/>
      <c r="B886" s="33"/>
      <c r="C886" s="42"/>
      <c r="D886" s="42"/>
      <c r="E886" s="42"/>
      <c r="F886" s="42"/>
      <c r="G886" s="42"/>
      <c r="H886" s="33"/>
      <c r="I886" s="33"/>
      <c r="J886" s="33"/>
      <c r="K886" s="33"/>
      <c r="L886" s="33"/>
      <c r="M886" s="73"/>
    </row>
    <row r="887" spans="1:13" customFormat="1" ht="15" x14ac:dyDescent="0.25">
      <c r="A887" s="33"/>
      <c r="B887" s="33"/>
      <c r="C887" s="42"/>
      <c r="D887" s="42"/>
      <c r="E887" s="42"/>
      <c r="F887" s="42"/>
      <c r="G887" s="42"/>
      <c r="H887" s="33"/>
      <c r="I887" s="33"/>
      <c r="J887" s="33"/>
      <c r="K887" s="33"/>
      <c r="L887" s="33"/>
      <c r="M887" s="73"/>
    </row>
    <row r="888" spans="1:13" customFormat="1" ht="15" x14ac:dyDescent="0.25">
      <c r="A888" s="33"/>
      <c r="B888" s="33"/>
      <c r="C888" s="42"/>
      <c r="D888" s="42"/>
      <c r="E888" s="42"/>
      <c r="F888" s="42"/>
      <c r="G888" s="42"/>
      <c r="H888" s="33"/>
      <c r="I888" s="33"/>
      <c r="J888" s="33"/>
      <c r="K888" s="33"/>
      <c r="L888" s="33"/>
      <c r="M888" s="73"/>
    </row>
    <row r="889" spans="1:13" customFormat="1" ht="15" x14ac:dyDescent="0.25">
      <c r="A889" s="33"/>
      <c r="B889" s="33"/>
      <c r="C889" s="42"/>
      <c r="D889" s="42"/>
      <c r="E889" s="42"/>
      <c r="F889" s="42"/>
      <c r="G889" s="42"/>
      <c r="H889" s="33"/>
      <c r="I889" s="33"/>
      <c r="J889" s="33"/>
      <c r="K889" s="33"/>
      <c r="L889" s="33"/>
      <c r="M889" s="73"/>
    </row>
    <row r="890" spans="1:13" customFormat="1" ht="15" x14ac:dyDescent="0.25">
      <c r="A890" s="33"/>
      <c r="B890" s="33"/>
      <c r="C890" s="42"/>
      <c r="D890" s="42"/>
      <c r="E890" s="42"/>
      <c r="F890" s="42"/>
      <c r="G890" s="42"/>
      <c r="H890" s="33"/>
      <c r="I890" s="33"/>
      <c r="J890" s="33"/>
      <c r="K890" s="33"/>
      <c r="L890" s="33"/>
      <c r="M890" s="73"/>
    </row>
    <row r="891" spans="1:13" customFormat="1" ht="15" x14ac:dyDescent="0.25">
      <c r="A891" s="33"/>
      <c r="B891" s="33"/>
      <c r="C891" s="42"/>
      <c r="D891" s="42"/>
      <c r="E891" s="42"/>
      <c r="F891" s="42"/>
      <c r="G891" s="42"/>
      <c r="H891" s="33"/>
      <c r="I891" s="33"/>
      <c r="J891" s="33"/>
      <c r="K891" s="33"/>
      <c r="L891" s="33"/>
      <c r="M891" s="73"/>
    </row>
    <row r="892" spans="1:13" customFormat="1" ht="15" x14ac:dyDescent="0.25">
      <c r="A892" s="33"/>
      <c r="B892" s="33"/>
      <c r="C892" s="42"/>
      <c r="D892" s="42"/>
      <c r="E892" s="42"/>
      <c r="F892" s="42"/>
      <c r="G892" s="42"/>
      <c r="H892" s="33"/>
      <c r="I892" s="33"/>
      <c r="J892" s="33"/>
      <c r="K892" s="33"/>
      <c r="L892" s="33"/>
      <c r="M892" s="73"/>
    </row>
    <row r="893" spans="1:13" customFormat="1" ht="15" x14ac:dyDescent="0.25">
      <c r="A893" s="33"/>
      <c r="B893" s="33"/>
      <c r="C893" s="42"/>
      <c r="D893" s="42"/>
      <c r="E893" s="42"/>
      <c r="F893" s="42"/>
      <c r="G893" s="42"/>
      <c r="H893" s="33"/>
      <c r="I893" s="33"/>
      <c r="J893" s="33"/>
      <c r="K893" s="33"/>
      <c r="L893" s="33"/>
      <c r="M893" s="73"/>
    </row>
    <row r="894" spans="1:13" customFormat="1" ht="15" x14ac:dyDescent="0.25">
      <c r="A894" s="33"/>
      <c r="B894" s="33"/>
      <c r="C894" s="42"/>
      <c r="D894" s="42"/>
      <c r="E894" s="42"/>
      <c r="F894" s="42"/>
      <c r="G894" s="42"/>
      <c r="H894" s="33"/>
      <c r="I894" s="33"/>
      <c r="J894" s="33"/>
      <c r="K894" s="33"/>
      <c r="L894" s="33"/>
      <c r="M894" s="73"/>
    </row>
    <row r="895" spans="1:13" customFormat="1" ht="15" x14ac:dyDescent="0.25">
      <c r="A895" s="33"/>
      <c r="B895" s="33"/>
      <c r="C895" s="42"/>
      <c r="D895" s="42"/>
      <c r="E895" s="42"/>
      <c r="F895" s="42"/>
      <c r="G895" s="42"/>
      <c r="H895" s="33"/>
      <c r="I895" s="33"/>
      <c r="J895" s="33"/>
      <c r="K895" s="33"/>
      <c r="L895" s="33"/>
      <c r="M895" s="73"/>
    </row>
    <row r="896" spans="1:13" customFormat="1" ht="15" x14ac:dyDescent="0.25">
      <c r="A896" s="33"/>
      <c r="B896" s="33"/>
      <c r="C896" s="42"/>
      <c r="D896" s="42"/>
      <c r="E896" s="42"/>
      <c r="F896" s="42"/>
      <c r="G896" s="42"/>
      <c r="H896" s="33"/>
      <c r="I896" s="33"/>
      <c r="J896" s="33"/>
      <c r="K896" s="33"/>
      <c r="L896" s="33"/>
      <c r="M896" s="73"/>
    </row>
    <row r="897" spans="1:13" customFormat="1" ht="15" x14ac:dyDescent="0.25">
      <c r="A897" s="33"/>
      <c r="B897" s="33"/>
      <c r="C897" s="42"/>
      <c r="D897" s="42"/>
      <c r="E897" s="42"/>
      <c r="F897" s="42"/>
      <c r="G897" s="42"/>
      <c r="H897" s="33"/>
      <c r="I897" s="33"/>
      <c r="J897" s="33"/>
      <c r="K897" s="33"/>
      <c r="L897" s="33"/>
      <c r="M897" s="73"/>
    </row>
    <row r="898" spans="1:13" customFormat="1" ht="15" x14ac:dyDescent="0.25">
      <c r="A898" s="33"/>
      <c r="B898" s="33"/>
      <c r="C898" s="42"/>
      <c r="D898" s="42"/>
      <c r="E898" s="42"/>
      <c r="F898" s="42"/>
      <c r="G898" s="42"/>
      <c r="H898" s="33"/>
      <c r="I898" s="33"/>
      <c r="J898" s="33"/>
      <c r="K898" s="33"/>
      <c r="L898" s="33"/>
      <c r="M898" s="73"/>
    </row>
    <row r="899" spans="1:13" customFormat="1" ht="15" x14ac:dyDescent="0.25">
      <c r="A899" s="33"/>
      <c r="B899" s="33"/>
      <c r="C899" s="42"/>
      <c r="D899" s="42"/>
      <c r="E899" s="42"/>
      <c r="F899" s="42"/>
      <c r="G899" s="42"/>
      <c r="H899" s="33"/>
      <c r="I899" s="33"/>
      <c r="J899" s="33"/>
      <c r="K899" s="33"/>
      <c r="L899" s="33"/>
      <c r="M899" s="73"/>
    </row>
    <row r="900" spans="1:13" customFormat="1" ht="15" x14ac:dyDescent="0.25">
      <c r="A900" s="33"/>
      <c r="B900" s="33"/>
      <c r="C900" s="42"/>
      <c r="D900" s="42"/>
      <c r="E900" s="42"/>
      <c r="F900" s="42"/>
      <c r="G900" s="42"/>
      <c r="H900" s="33"/>
      <c r="I900" s="33"/>
      <c r="J900" s="33"/>
      <c r="K900" s="33"/>
      <c r="L900" s="33"/>
      <c r="M900" s="73"/>
    </row>
    <row r="901" spans="1:13" customFormat="1" ht="15" x14ac:dyDescent="0.25">
      <c r="A901" s="33"/>
      <c r="B901" s="33"/>
      <c r="C901" s="42"/>
      <c r="D901" s="42"/>
      <c r="E901" s="42"/>
      <c r="F901" s="42"/>
      <c r="G901" s="42"/>
      <c r="H901" s="33"/>
      <c r="I901" s="33"/>
      <c r="J901" s="33"/>
      <c r="K901" s="33"/>
      <c r="L901" s="33"/>
      <c r="M901" s="73"/>
    </row>
    <row r="902" spans="1:13" customFormat="1" ht="15" x14ac:dyDescent="0.25">
      <c r="A902" s="33"/>
      <c r="B902" s="33"/>
      <c r="C902" s="42"/>
      <c r="D902" s="42"/>
      <c r="E902" s="42"/>
      <c r="F902" s="42"/>
      <c r="G902" s="42"/>
      <c r="H902" s="33"/>
      <c r="I902" s="33"/>
      <c r="J902" s="33"/>
      <c r="K902" s="33"/>
      <c r="L902" s="33"/>
      <c r="M902" s="73"/>
    </row>
    <row r="903" spans="1:13" customFormat="1" ht="15" x14ac:dyDescent="0.25">
      <c r="A903" s="33"/>
      <c r="B903" s="33"/>
      <c r="C903" s="42"/>
      <c r="D903" s="42"/>
      <c r="E903" s="42"/>
      <c r="F903" s="42"/>
      <c r="G903" s="42"/>
      <c r="H903" s="33"/>
      <c r="I903" s="33"/>
      <c r="J903" s="33"/>
      <c r="K903" s="33"/>
      <c r="L903" s="33"/>
      <c r="M903" s="73"/>
    </row>
    <row r="904" spans="1:13" customFormat="1" ht="15" x14ac:dyDescent="0.25">
      <c r="A904" s="33"/>
      <c r="B904" s="33"/>
      <c r="C904" s="42"/>
      <c r="D904" s="42"/>
      <c r="E904" s="42"/>
      <c r="F904" s="42"/>
      <c r="G904" s="42"/>
      <c r="H904" s="33"/>
      <c r="I904" s="33"/>
      <c r="J904" s="33"/>
      <c r="K904" s="33"/>
      <c r="L904" s="33"/>
      <c r="M904" s="73"/>
    </row>
    <row r="905" spans="1:13" customFormat="1" ht="15" x14ac:dyDescent="0.25">
      <c r="A905" s="33"/>
      <c r="B905" s="33"/>
      <c r="C905" s="42"/>
      <c r="D905" s="42"/>
      <c r="E905" s="42"/>
      <c r="F905" s="42"/>
      <c r="G905" s="42"/>
      <c r="H905" s="33"/>
      <c r="I905" s="33"/>
      <c r="J905" s="33"/>
      <c r="K905" s="33"/>
      <c r="L905" s="33"/>
      <c r="M905" s="73"/>
    </row>
    <row r="906" spans="1:13" customFormat="1" ht="15" x14ac:dyDescent="0.25">
      <c r="A906" s="33"/>
      <c r="B906" s="33"/>
      <c r="C906" s="42"/>
      <c r="D906" s="42"/>
      <c r="E906" s="42"/>
      <c r="F906" s="42"/>
      <c r="G906" s="42"/>
      <c r="H906" s="33"/>
      <c r="I906" s="33"/>
      <c r="J906" s="33"/>
      <c r="K906" s="33"/>
      <c r="L906" s="33"/>
      <c r="M906" s="73"/>
    </row>
    <row r="907" spans="1:13" customFormat="1" ht="15" x14ac:dyDescent="0.25">
      <c r="A907" s="33"/>
      <c r="B907" s="33"/>
      <c r="C907" s="42"/>
      <c r="D907" s="42"/>
      <c r="E907" s="42"/>
      <c r="F907" s="42"/>
      <c r="G907" s="42"/>
      <c r="H907" s="33"/>
      <c r="I907" s="33"/>
      <c r="J907" s="33"/>
      <c r="K907" s="33"/>
      <c r="L907" s="33"/>
      <c r="M907" s="73"/>
    </row>
    <row r="908" spans="1:13" customFormat="1" ht="15" x14ac:dyDescent="0.25">
      <c r="A908" s="33"/>
      <c r="B908" s="33"/>
      <c r="C908" s="42"/>
      <c r="D908" s="42"/>
      <c r="E908" s="42"/>
      <c r="F908" s="42"/>
      <c r="G908" s="42"/>
      <c r="H908" s="33"/>
      <c r="I908" s="33"/>
      <c r="J908" s="33"/>
      <c r="K908" s="33"/>
      <c r="L908" s="33"/>
      <c r="M908" s="73"/>
    </row>
    <row r="909" spans="1:13" customFormat="1" ht="15" x14ac:dyDescent="0.25">
      <c r="A909" s="33"/>
      <c r="B909" s="33"/>
      <c r="C909" s="42"/>
      <c r="D909" s="42"/>
      <c r="E909" s="42"/>
      <c r="F909" s="42"/>
      <c r="G909" s="42"/>
      <c r="H909" s="33"/>
      <c r="I909" s="33"/>
      <c r="J909" s="33"/>
      <c r="K909" s="33"/>
      <c r="L909" s="33"/>
      <c r="M909" s="73"/>
    </row>
    <row r="910" spans="1:13" customFormat="1" ht="15" x14ac:dyDescent="0.25">
      <c r="A910" s="33"/>
      <c r="B910" s="33"/>
      <c r="C910" s="42"/>
      <c r="D910" s="42"/>
      <c r="E910" s="42"/>
      <c r="F910" s="42"/>
      <c r="G910" s="42"/>
      <c r="H910" s="33"/>
      <c r="I910" s="33"/>
      <c r="J910" s="33"/>
      <c r="K910" s="33"/>
      <c r="L910" s="33"/>
      <c r="M910" s="73"/>
    </row>
    <row r="911" spans="1:13" customFormat="1" ht="15" x14ac:dyDescent="0.25">
      <c r="A911" s="33"/>
      <c r="B911" s="33"/>
      <c r="C911" s="42"/>
      <c r="D911" s="42"/>
      <c r="E911" s="42"/>
      <c r="F911" s="42"/>
      <c r="G911" s="42"/>
      <c r="H911" s="33"/>
      <c r="I911" s="33"/>
      <c r="J911" s="33"/>
      <c r="K911" s="33"/>
      <c r="L911" s="33"/>
      <c r="M911" s="73"/>
    </row>
    <row r="912" spans="1:13" customFormat="1" ht="15" x14ac:dyDescent="0.25">
      <c r="A912" s="33"/>
      <c r="B912" s="33"/>
      <c r="C912" s="42"/>
      <c r="D912" s="42"/>
      <c r="E912" s="42"/>
      <c r="F912" s="42"/>
      <c r="G912" s="42"/>
      <c r="H912" s="33"/>
      <c r="I912" s="33"/>
      <c r="J912" s="33"/>
      <c r="K912" s="33"/>
      <c r="L912" s="33"/>
      <c r="M912" s="73"/>
    </row>
    <row r="913" spans="1:13" customFormat="1" ht="15" x14ac:dyDescent="0.25">
      <c r="A913" s="33"/>
      <c r="B913" s="33"/>
      <c r="C913" s="42"/>
      <c r="D913" s="42"/>
      <c r="E913" s="42"/>
      <c r="F913" s="42"/>
      <c r="G913" s="42"/>
      <c r="H913" s="33"/>
      <c r="I913" s="33"/>
      <c r="J913" s="33"/>
      <c r="K913" s="33"/>
      <c r="L913" s="33"/>
      <c r="M913" s="73"/>
    </row>
    <row r="914" spans="1:13" customFormat="1" ht="15" x14ac:dyDescent="0.25">
      <c r="A914" s="33"/>
      <c r="B914" s="33"/>
      <c r="C914" s="42"/>
      <c r="D914" s="42"/>
      <c r="E914" s="42"/>
      <c r="F914" s="42"/>
      <c r="G914" s="42"/>
      <c r="H914" s="33"/>
      <c r="I914" s="33"/>
      <c r="J914" s="33"/>
      <c r="K914" s="33"/>
      <c r="L914" s="33"/>
      <c r="M914" s="73"/>
    </row>
    <row r="915" spans="1:13" customFormat="1" ht="15" x14ac:dyDescent="0.25">
      <c r="A915" s="33"/>
      <c r="B915" s="33"/>
      <c r="C915" s="42"/>
      <c r="D915" s="42"/>
      <c r="E915" s="42"/>
      <c r="F915" s="42"/>
      <c r="G915" s="42"/>
      <c r="H915" s="33"/>
      <c r="I915" s="33"/>
      <c r="J915" s="33"/>
      <c r="K915" s="33"/>
      <c r="L915" s="33"/>
      <c r="M915" s="73"/>
    </row>
    <row r="916" spans="1:13" customFormat="1" ht="15" x14ac:dyDescent="0.25">
      <c r="A916" s="33"/>
      <c r="B916" s="33"/>
      <c r="C916" s="42"/>
      <c r="D916" s="42"/>
      <c r="E916" s="42"/>
      <c r="F916" s="42"/>
      <c r="G916" s="42"/>
      <c r="H916" s="33"/>
      <c r="I916" s="33"/>
      <c r="J916" s="33"/>
      <c r="K916" s="33"/>
      <c r="L916" s="33"/>
      <c r="M916" s="73"/>
    </row>
    <row r="917" spans="1:13" customFormat="1" ht="15" x14ac:dyDescent="0.25">
      <c r="A917" s="33"/>
      <c r="B917" s="33"/>
      <c r="C917" s="42"/>
      <c r="D917" s="42"/>
      <c r="E917" s="42"/>
      <c r="F917" s="42"/>
      <c r="G917" s="42"/>
      <c r="H917" s="33"/>
      <c r="I917" s="33"/>
      <c r="J917" s="33"/>
      <c r="K917" s="33"/>
      <c r="L917" s="33"/>
      <c r="M917" s="73"/>
    </row>
    <row r="918" spans="1:13" customFormat="1" ht="15" x14ac:dyDescent="0.25">
      <c r="A918" s="33"/>
      <c r="B918" s="33"/>
      <c r="C918" s="42"/>
      <c r="D918" s="42"/>
      <c r="E918" s="42"/>
      <c r="F918" s="42"/>
      <c r="G918" s="42"/>
      <c r="H918" s="33"/>
      <c r="I918" s="33"/>
      <c r="J918" s="33"/>
      <c r="K918" s="33"/>
      <c r="L918" s="33"/>
      <c r="M918" s="73"/>
    </row>
    <row r="919" spans="1:13" customFormat="1" ht="15" x14ac:dyDescent="0.25">
      <c r="A919" s="33"/>
      <c r="B919" s="33"/>
      <c r="C919" s="42"/>
      <c r="D919" s="42"/>
      <c r="E919" s="42"/>
      <c r="F919" s="42"/>
      <c r="G919" s="42"/>
      <c r="H919" s="33"/>
      <c r="I919" s="33"/>
      <c r="J919" s="33"/>
      <c r="K919" s="33"/>
      <c r="L919" s="33"/>
      <c r="M919" s="73"/>
    </row>
    <row r="920" spans="1:13" customFormat="1" ht="15" x14ac:dyDescent="0.25">
      <c r="A920" s="33"/>
      <c r="B920" s="33"/>
      <c r="C920" s="42"/>
      <c r="D920" s="42"/>
      <c r="E920" s="42"/>
      <c r="F920" s="42"/>
      <c r="G920" s="42"/>
      <c r="H920" s="33"/>
      <c r="I920" s="33"/>
      <c r="J920" s="33"/>
      <c r="K920" s="33"/>
      <c r="L920" s="33"/>
      <c r="M920" s="73"/>
    </row>
    <row r="921" spans="1:13" customFormat="1" ht="15" x14ac:dyDescent="0.25">
      <c r="A921" s="33"/>
      <c r="B921" s="33"/>
      <c r="C921" s="42"/>
      <c r="D921" s="42"/>
      <c r="E921" s="42"/>
      <c r="F921" s="42"/>
      <c r="G921" s="42"/>
      <c r="H921" s="33"/>
      <c r="I921" s="33"/>
      <c r="J921" s="33"/>
      <c r="K921" s="33"/>
      <c r="L921" s="33"/>
      <c r="M921" s="73"/>
    </row>
    <row r="922" spans="1:13" customFormat="1" ht="15" x14ac:dyDescent="0.25">
      <c r="A922" s="33"/>
      <c r="B922" s="33"/>
      <c r="C922" s="42"/>
      <c r="D922" s="42"/>
      <c r="E922" s="42"/>
      <c r="F922" s="42"/>
      <c r="G922" s="42"/>
      <c r="H922" s="33"/>
      <c r="I922" s="33"/>
      <c r="J922" s="33"/>
      <c r="K922" s="33"/>
      <c r="L922" s="33"/>
      <c r="M922" s="73"/>
    </row>
    <row r="923" spans="1:13" customFormat="1" ht="15" x14ac:dyDescent="0.25">
      <c r="A923" s="33"/>
      <c r="B923" s="33"/>
      <c r="C923" s="42"/>
      <c r="D923" s="42"/>
      <c r="E923" s="42"/>
      <c r="F923" s="42"/>
      <c r="G923" s="42"/>
      <c r="H923" s="33"/>
      <c r="I923" s="33"/>
      <c r="J923" s="33"/>
      <c r="K923" s="33"/>
      <c r="L923" s="33"/>
      <c r="M923" s="73"/>
    </row>
    <row r="924" spans="1:13" customFormat="1" ht="15" x14ac:dyDescent="0.25">
      <c r="A924" s="33"/>
      <c r="B924" s="33"/>
      <c r="C924" s="42"/>
      <c r="D924" s="42"/>
      <c r="E924" s="42"/>
      <c r="F924" s="42"/>
      <c r="G924" s="42"/>
      <c r="H924" s="33"/>
      <c r="I924" s="33"/>
      <c r="J924" s="33"/>
      <c r="K924" s="33"/>
      <c r="L924" s="33"/>
      <c r="M924" s="73"/>
    </row>
    <row r="925" spans="1:13" customFormat="1" ht="15" x14ac:dyDescent="0.25">
      <c r="A925" s="33"/>
      <c r="B925" s="33"/>
      <c r="C925" s="42"/>
      <c r="D925" s="42"/>
      <c r="E925" s="42"/>
      <c r="F925" s="42"/>
      <c r="G925" s="42"/>
      <c r="H925" s="33"/>
      <c r="I925" s="33"/>
      <c r="J925" s="33"/>
      <c r="K925" s="33"/>
      <c r="L925" s="33"/>
      <c r="M925" s="73"/>
    </row>
    <row r="926" spans="1:13" customFormat="1" ht="15" x14ac:dyDescent="0.25">
      <c r="A926" s="33"/>
      <c r="B926" s="33"/>
      <c r="C926" s="42"/>
      <c r="D926" s="42"/>
      <c r="E926" s="42"/>
      <c r="F926" s="42"/>
      <c r="G926" s="42"/>
      <c r="H926" s="33"/>
      <c r="I926" s="33"/>
      <c r="J926" s="33"/>
      <c r="K926" s="33"/>
      <c r="L926" s="33"/>
      <c r="M926" s="73"/>
    </row>
    <row r="927" spans="1:13" customFormat="1" ht="15" x14ac:dyDescent="0.25">
      <c r="A927" s="33"/>
      <c r="B927" s="33"/>
      <c r="C927" s="42"/>
      <c r="D927" s="42"/>
      <c r="E927" s="42"/>
      <c r="F927" s="42"/>
      <c r="G927" s="42"/>
      <c r="H927" s="33"/>
      <c r="I927" s="33"/>
      <c r="J927" s="33"/>
      <c r="K927" s="33"/>
      <c r="L927" s="33"/>
      <c r="M927" s="73"/>
    </row>
    <row r="928" spans="1:13" customFormat="1" ht="15" x14ac:dyDescent="0.25">
      <c r="A928" s="33"/>
      <c r="B928" s="33"/>
      <c r="C928" s="42"/>
      <c r="D928" s="42"/>
      <c r="E928" s="42"/>
      <c r="F928" s="42"/>
      <c r="G928" s="42"/>
      <c r="H928" s="33"/>
      <c r="I928" s="33"/>
      <c r="J928" s="33"/>
      <c r="K928" s="33"/>
      <c r="L928" s="33"/>
      <c r="M928" s="73"/>
    </row>
    <row r="929" spans="1:13" customFormat="1" ht="15" x14ac:dyDescent="0.25">
      <c r="A929" s="33"/>
      <c r="B929" s="33"/>
      <c r="C929" s="42"/>
      <c r="D929" s="42"/>
      <c r="E929" s="42"/>
      <c r="F929" s="42"/>
      <c r="G929" s="42"/>
      <c r="H929" s="33"/>
      <c r="I929" s="33"/>
      <c r="J929" s="33"/>
      <c r="K929" s="33"/>
      <c r="L929" s="33"/>
      <c r="M929" s="73"/>
    </row>
    <row r="930" spans="1:13" customFormat="1" ht="15" x14ac:dyDescent="0.25">
      <c r="A930" s="33"/>
      <c r="B930" s="33"/>
      <c r="C930" s="42"/>
      <c r="D930" s="42"/>
      <c r="E930" s="42"/>
      <c r="F930" s="42"/>
      <c r="G930" s="42"/>
      <c r="H930" s="33"/>
      <c r="I930" s="33"/>
      <c r="J930" s="33"/>
      <c r="K930" s="33"/>
      <c r="L930" s="33"/>
      <c r="M930" s="73"/>
    </row>
    <row r="931" spans="1:13" customFormat="1" ht="15" x14ac:dyDescent="0.25">
      <c r="A931" s="33"/>
      <c r="B931" s="33"/>
      <c r="C931" s="42"/>
      <c r="D931" s="42"/>
      <c r="E931" s="42"/>
      <c r="F931" s="42"/>
      <c r="G931" s="42"/>
      <c r="H931" s="33"/>
      <c r="I931" s="33"/>
      <c r="J931" s="33"/>
      <c r="K931" s="33"/>
      <c r="L931" s="33"/>
      <c r="M931" s="73"/>
    </row>
    <row r="932" spans="1:13" customFormat="1" ht="15" x14ac:dyDescent="0.25">
      <c r="A932" s="33"/>
      <c r="B932" s="33"/>
      <c r="C932" s="42"/>
      <c r="D932" s="42"/>
      <c r="E932" s="42"/>
      <c r="F932" s="42"/>
      <c r="G932" s="42"/>
      <c r="H932" s="33"/>
      <c r="I932" s="33"/>
      <c r="J932" s="33"/>
      <c r="K932" s="33"/>
      <c r="L932" s="33"/>
      <c r="M932" s="73"/>
    </row>
    <row r="933" spans="1:13" customFormat="1" ht="15" x14ac:dyDescent="0.25">
      <c r="A933" s="33"/>
      <c r="B933" s="33"/>
      <c r="C933" s="42"/>
      <c r="D933" s="42"/>
      <c r="E933" s="42"/>
      <c r="F933" s="42"/>
      <c r="G933" s="42"/>
      <c r="H933" s="33"/>
      <c r="I933" s="33"/>
      <c r="J933" s="33"/>
      <c r="K933" s="33"/>
      <c r="L933" s="33"/>
      <c r="M933" s="73"/>
    </row>
    <row r="934" spans="1:13" customFormat="1" ht="15" x14ac:dyDescent="0.25">
      <c r="A934" s="33"/>
      <c r="B934" s="33"/>
      <c r="C934" s="42"/>
      <c r="D934" s="42"/>
      <c r="E934" s="42"/>
      <c r="F934" s="42"/>
      <c r="G934" s="42"/>
      <c r="H934" s="33"/>
      <c r="I934" s="33"/>
      <c r="J934" s="33"/>
      <c r="K934" s="33"/>
      <c r="L934" s="33"/>
      <c r="M934" s="73"/>
    </row>
    <row r="935" spans="1:13" customFormat="1" ht="15" x14ac:dyDescent="0.25">
      <c r="A935" s="33"/>
      <c r="B935" s="33"/>
      <c r="C935" s="42"/>
      <c r="D935" s="42"/>
      <c r="E935" s="42"/>
      <c r="F935" s="42"/>
      <c r="G935" s="42"/>
      <c r="H935" s="33"/>
      <c r="I935" s="33"/>
      <c r="J935" s="33"/>
      <c r="K935" s="33"/>
      <c r="L935" s="33"/>
      <c r="M935" s="73"/>
    </row>
    <row r="936" spans="1:13" customFormat="1" ht="15" x14ac:dyDescent="0.25">
      <c r="A936" s="33"/>
      <c r="B936" s="33"/>
      <c r="C936" s="42"/>
      <c r="D936" s="42"/>
      <c r="E936" s="42"/>
      <c r="F936" s="42"/>
      <c r="G936" s="42"/>
      <c r="H936" s="33"/>
      <c r="I936" s="33"/>
      <c r="J936" s="33"/>
      <c r="K936" s="33"/>
      <c r="L936" s="33"/>
      <c r="M936" s="73"/>
    </row>
    <row r="937" spans="1:13" customFormat="1" ht="15" x14ac:dyDescent="0.25">
      <c r="A937" s="33"/>
      <c r="B937" s="33"/>
      <c r="C937" s="42"/>
      <c r="D937" s="42"/>
      <c r="E937" s="42"/>
      <c r="F937" s="42"/>
      <c r="G937" s="42"/>
      <c r="H937" s="33"/>
      <c r="I937" s="33"/>
      <c r="J937" s="33"/>
      <c r="K937" s="33"/>
      <c r="L937" s="33"/>
      <c r="M937" s="73"/>
    </row>
    <row r="938" spans="1:13" customFormat="1" ht="15" x14ac:dyDescent="0.25">
      <c r="A938" s="33"/>
      <c r="B938" s="33"/>
      <c r="C938" s="42"/>
      <c r="D938" s="42"/>
      <c r="E938" s="42"/>
      <c r="F938" s="42"/>
      <c r="G938" s="42"/>
      <c r="H938" s="33"/>
      <c r="I938" s="33"/>
      <c r="J938" s="33"/>
      <c r="K938" s="33"/>
      <c r="L938" s="33"/>
      <c r="M938" s="73"/>
    </row>
    <row r="939" spans="1:13" customFormat="1" ht="15" x14ac:dyDescent="0.25">
      <c r="A939" s="33"/>
      <c r="B939" s="33"/>
      <c r="C939" s="42"/>
      <c r="D939" s="42"/>
      <c r="E939" s="42"/>
      <c r="F939" s="42"/>
      <c r="G939" s="42"/>
      <c r="H939" s="33"/>
      <c r="I939" s="33"/>
      <c r="J939" s="33"/>
      <c r="K939" s="33"/>
      <c r="L939" s="33"/>
      <c r="M939" s="73"/>
    </row>
    <row r="940" spans="1:13" customFormat="1" ht="15" x14ac:dyDescent="0.25">
      <c r="A940" s="33"/>
      <c r="B940" s="33"/>
      <c r="C940" s="42"/>
      <c r="D940" s="42"/>
      <c r="E940" s="42"/>
      <c r="F940" s="42"/>
      <c r="G940" s="42"/>
      <c r="H940" s="33"/>
      <c r="I940" s="33"/>
      <c r="J940" s="33"/>
      <c r="K940" s="33"/>
      <c r="L940" s="33"/>
      <c r="M940" s="73"/>
    </row>
    <row r="941" spans="1:13" customFormat="1" ht="15" x14ac:dyDescent="0.25">
      <c r="A941" s="33"/>
      <c r="B941" s="33"/>
      <c r="C941" s="42"/>
      <c r="D941" s="42"/>
      <c r="E941" s="42"/>
      <c r="F941" s="42"/>
      <c r="G941" s="42"/>
      <c r="H941" s="33"/>
      <c r="I941" s="33"/>
      <c r="J941" s="33"/>
      <c r="K941" s="33"/>
      <c r="L941" s="33"/>
      <c r="M941" s="73"/>
    </row>
    <row r="942" spans="1:13" customFormat="1" ht="15" x14ac:dyDescent="0.25">
      <c r="A942" s="33"/>
      <c r="B942" s="33"/>
      <c r="C942" s="42"/>
      <c r="D942" s="42"/>
      <c r="E942" s="42"/>
      <c r="F942" s="42"/>
      <c r="G942" s="42"/>
      <c r="H942" s="33"/>
      <c r="I942" s="33"/>
      <c r="J942" s="33"/>
      <c r="K942" s="33"/>
      <c r="L942" s="33"/>
      <c r="M942" s="73"/>
    </row>
    <row r="943" spans="1:13" customFormat="1" ht="15" x14ac:dyDescent="0.25">
      <c r="A943" s="33"/>
      <c r="B943" s="33"/>
      <c r="C943" s="42"/>
      <c r="D943" s="42"/>
      <c r="E943" s="42"/>
      <c r="F943" s="42"/>
      <c r="G943" s="42"/>
      <c r="H943" s="33"/>
      <c r="I943" s="33"/>
      <c r="J943" s="33"/>
      <c r="K943" s="33"/>
      <c r="L943" s="33"/>
      <c r="M943" s="73"/>
    </row>
    <row r="944" spans="1:13" customFormat="1" ht="15" x14ac:dyDescent="0.25">
      <c r="A944" s="33"/>
      <c r="B944" s="33"/>
      <c r="C944" s="42"/>
      <c r="D944" s="42"/>
      <c r="E944" s="42"/>
      <c r="F944" s="42"/>
      <c r="G944" s="42"/>
      <c r="H944" s="33"/>
      <c r="I944" s="33"/>
      <c r="J944" s="33"/>
      <c r="K944" s="33"/>
      <c r="L944" s="33"/>
      <c r="M944" s="73"/>
    </row>
    <row r="945" spans="1:13" customFormat="1" ht="15" x14ac:dyDescent="0.25">
      <c r="A945" s="33"/>
      <c r="B945" s="33"/>
      <c r="C945" s="42"/>
      <c r="D945" s="42"/>
      <c r="E945" s="42"/>
      <c r="F945" s="42"/>
      <c r="G945" s="42"/>
      <c r="H945" s="33"/>
      <c r="I945" s="33"/>
      <c r="J945" s="33"/>
      <c r="K945" s="33"/>
      <c r="L945" s="33"/>
      <c r="M945" s="73"/>
    </row>
    <row r="946" spans="1:13" customFormat="1" ht="15" x14ac:dyDescent="0.25">
      <c r="A946" s="33"/>
      <c r="B946" s="33"/>
      <c r="C946" s="42"/>
      <c r="D946" s="42"/>
      <c r="E946" s="42"/>
      <c r="F946" s="42"/>
      <c r="G946" s="42"/>
      <c r="H946" s="33"/>
      <c r="I946" s="33"/>
      <c r="J946" s="33"/>
      <c r="K946" s="33"/>
      <c r="L946" s="33"/>
      <c r="M946" s="73"/>
    </row>
    <row r="947" spans="1:13" customFormat="1" ht="15" x14ac:dyDescent="0.25">
      <c r="A947" s="33"/>
      <c r="B947" s="33"/>
      <c r="C947" s="42"/>
      <c r="D947" s="42"/>
      <c r="E947" s="42"/>
      <c r="F947" s="42"/>
      <c r="G947" s="42"/>
      <c r="H947" s="33"/>
      <c r="I947" s="33"/>
      <c r="J947" s="33"/>
      <c r="K947" s="33"/>
      <c r="L947" s="33"/>
      <c r="M947" s="73"/>
    </row>
    <row r="948" spans="1:13" customFormat="1" ht="15" x14ac:dyDescent="0.25">
      <c r="A948" s="33"/>
      <c r="B948" s="33"/>
      <c r="C948" s="42"/>
      <c r="D948" s="42"/>
      <c r="E948" s="42"/>
      <c r="F948" s="42"/>
      <c r="G948" s="42"/>
      <c r="H948" s="33"/>
      <c r="I948" s="33"/>
      <c r="J948" s="33"/>
      <c r="K948" s="33"/>
      <c r="L948" s="33"/>
      <c r="M948" s="73"/>
    </row>
    <row r="949" spans="1:13" customFormat="1" ht="15" x14ac:dyDescent="0.25">
      <c r="A949" s="33"/>
      <c r="B949" s="33"/>
      <c r="C949" s="42"/>
      <c r="D949" s="42"/>
      <c r="E949" s="42"/>
      <c r="F949" s="42"/>
      <c r="G949" s="42"/>
      <c r="H949" s="33"/>
      <c r="I949" s="33"/>
      <c r="J949" s="33"/>
      <c r="K949" s="33"/>
      <c r="L949" s="33"/>
      <c r="M949" s="73"/>
    </row>
    <row r="950" spans="1:13" customFormat="1" ht="15" x14ac:dyDescent="0.25">
      <c r="A950" s="33"/>
      <c r="B950" s="33"/>
      <c r="C950" s="42"/>
      <c r="D950" s="42"/>
      <c r="E950" s="42"/>
      <c r="F950" s="42"/>
      <c r="G950" s="42"/>
      <c r="H950" s="33"/>
      <c r="I950" s="33"/>
      <c r="J950" s="33"/>
      <c r="K950" s="33"/>
      <c r="L950" s="33"/>
      <c r="M950" s="73"/>
    </row>
    <row r="951" spans="1:13" customFormat="1" ht="15" x14ac:dyDescent="0.25">
      <c r="A951" s="33"/>
      <c r="B951" s="33"/>
      <c r="C951" s="42"/>
      <c r="D951" s="42"/>
      <c r="E951" s="42"/>
      <c r="F951" s="42"/>
      <c r="G951" s="42"/>
      <c r="H951" s="33"/>
      <c r="I951" s="33"/>
      <c r="J951" s="33"/>
      <c r="K951" s="33"/>
      <c r="L951" s="33"/>
      <c r="M951" s="73"/>
    </row>
    <row r="952" spans="1:13" customFormat="1" ht="15" x14ac:dyDescent="0.25">
      <c r="A952" s="33"/>
      <c r="B952" s="33"/>
      <c r="C952" s="42"/>
      <c r="D952" s="42"/>
      <c r="E952" s="42"/>
      <c r="F952" s="42"/>
      <c r="G952" s="42"/>
      <c r="H952" s="33"/>
      <c r="I952" s="33"/>
      <c r="J952" s="33"/>
      <c r="K952" s="33"/>
      <c r="L952" s="33"/>
      <c r="M952" s="73"/>
    </row>
    <row r="953" spans="1:13" customFormat="1" ht="15" x14ac:dyDescent="0.25">
      <c r="A953" s="33"/>
      <c r="B953" s="33"/>
      <c r="C953" s="42"/>
      <c r="D953" s="42"/>
      <c r="E953" s="42"/>
      <c r="F953" s="42"/>
      <c r="G953" s="42"/>
      <c r="H953" s="33"/>
      <c r="I953" s="33"/>
      <c r="J953" s="33"/>
      <c r="K953" s="33"/>
      <c r="L953" s="33"/>
      <c r="M953" s="73"/>
    </row>
    <row r="954" spans="1:13" customFormat="1" ht="15" x14ac:dyDescent="0.25">
      <c r="A954" s="33"/>
      <c r="B954" s="33"/>
      <c r="C954" s="42"/>
      <c r="D954" s="42"/>
      <c r="E954" s="42"/>
      <c r="F954" s="42"/>
      <c r="G954" s="42"/>
      <c r="H954" s="33"/>
      <c r="I954" s="33"/>
      <c r="J954" s="33"/>
      <c r="K954" s="33"/>
      <c r="L954" s="33"/>
      <c r="M954" s="73"/>
    </row>
    <row r="955" spans="1:13" customFormat="1" ht="15" x14ac:dyDescent="0.25">
      <c r="A955" s="33"/>
      <c r="B955" s="33"/>
      <c r="C955" s="42"/>
      <c r="D955" s="42"/>
      <c r="E955" s="42"/>
      <c r="F955" s="42"/>
      <c r="G955" s="42"/>
      <c r="H955" s="33"/>
      <c r="I955" s="33"/>
      <c r="J955" s="33"/>
      <c r="K955" s="33"/>
      <c r="L955" s="33"/>
      <c r="M955" s="73"/>
    </row>
    <row r="956" spans="1:13" customFormat="1" ht="15" x14ac:dyDescent="0.25">
      <c r="A956" s="33"/>
      <c r="B956" s="33"/>
      <c r="C956" s="42"/>
      <c r="D956" s="42"/>
      <c r="E956" s="42"/>
      <c r="F956" s="42"/>
      <c r="G956" s="42"/>
      <c r="H956" s="33"/>
      <c r="I956" s="33"/>
      <c r="J956" s="33"/>
      <c r="K956" s="33"/>
      <c r="L956" s="33"/>
      <c r="M956" s="73"/>
    </row>
    <row r="957" spans="1:13" customFormat="1" ht="15" x14ac:dyDescent="0.25">
      <c r="A957" s="33"/>
      <c r="B957" s="33"/>
      <c r="C957" s="42"/>
      <c r="D957" s="42"/>
      <c r="E957" s="42"/>
      <c r="F957" s="42"/>
      <c r="G957" s="42"/>
      <c r="H957" s="33"/>
      <c r="I957" s="33"/>
      <c r="J957" s="33"/>
      <c r="K957" s="33"/>
      <c r="L957" s="33"/>
      <c r="M957" s="73"/>
    </row>
    <row r="958" spans="1:13" customFormat="1" ht="15" x14ac:dyDescent="0.25">
      <c r="A958" s="33"/>
      <c r="B958" s="33"/>
      <c r="C958" s="42"/>
      <c r="D958" s="42"/>
      <c r="E958" s="42"/>
      <c r="F958" s="42"/>
      <c r="G958" s="42"/>
      <c r="H958" s="33"/>
      <c r="I958" s="33"/>
      <c r="J958" s="33"/>
      <c r="K958" s="33"/>
      <c r="L958" s="33"/>
      <c r="M958" s="73"/>
    </row>
    <row r="959" spans="1:13" customFormat="1" ht="15" x14ac:dyDescent="0.25">
      <c r="A959" s="33"/>
      <c r="B959" s="33"/>
      <c r="C959" s="42"/>
      <c r="D959" s="42"/>
      <c r="E959" s="42"/>
      <c r="F959" s="42"/>
      <c r="G959" s="42"/>
      <c r="H959" s="33"/>
      <c r="I959" s="33"/>
      <c r="J959" s="33"/>
      <c r="K959" s="33"/>
      <c r="L959" s="33"/>
      <c r="M959" s="73"/>
    </row>
    <row r="960" spans="1:13" customFormat="1" ht="15" x14ac:dyDescent="0.25">
      <c r="A960" s="33"/>
      <c r="B960" s="33"/>
      <c r="C960" s="42"/>
      <c r="D960" s="42"/>
      <c r="E960" s="42"/>
      <c r="F960" s="42"/>
      <c r="G960" s="42"/>
      <c r="H960" s="33"/>
      <c r="I960" s="33"/>
      <c r="J960" s="33"/>
      <c r="K960" s="33"/>
      <c r="L960" s="33"/>
      <c r="M960" s="73"/>
    </row>
    <row r="961" spans="1:13" customFormat="1" ht="15" x14ac:dyDescent="0.25">
      <c r="A961" s="33"/>
      <c r="B961" s="33"/>
      <c r="C961" s="42"/>
      <c r="D961" s="42"/>
      <c r="E961" s="42"/>
      <c r="F961" s="42"/>
      <c r="G961" s="42"/>
      <c r="H961" s="33"/>
      <c r="I961" s="33"/>
      <c r="J961" s="33"/>
      <c r="K961" s="33"/>
      <c r="L961" s="33"/>
      <c r="M961" s="73"/>
    </row>
    <row r="962" spans="1:13" customFormat="1" ht="15" x14ac:dyDescent="0.25">
      <c r="A962" s="33"/>
      <c r="B962" s="33"/>
      <c r="C962" s="42"/>
      <c r="D962" s="42"/>
      <c r="E962" s="42"/>
      <c r="F962" s="42"/>
      <c r="G962" s="42"/>
      <c r="H962" s="33"/>
      <c r="I962" s="33"/>
      <c r="J962" s="33"/>
      <c r="K962" s="33"/>
      <c r="L962" s="33"/>
      <c r="M962" s="73"/>
    </row>
    <row r="963" spans="1:13" customFormat="1" ht="15" x14ac:dyDescent="0.25">
      <c r="A963" s="33"/>
      <c r="B963" s="33"/>
      <c r="C963" s="42"/>
      <c r="D963" s="42"/>
      <c r="E963" s="42"/>
      <c r="F963" s="42"/>
      <c r="G963" s="42"/>
      <c r="H963" s="33"/>
      <c r="I963" s="33"/>
      <c r="J963" s="33"/>
      <c r="K963" s="33"/>
      <c r="L963" s="33"/>
      <c r="M963" s="73"/>
    </row>
    <row r="964" spans="1:13" customFormat="1" ht="15" x14ac:dyDescent="0.25">
      <c r="A964" s="33"/>
      <c r="B964" s="33"/>
      <c r="C964" s="42"/>
      <c r="D964" s="42"/>
      <c r="E964" s="42"/>
      <c r="F964" s="42"/>
      <c r="G964" s="42"/>
      <c r="H964" s="33"/>
      <c r="I964" s="33"/>
      <c r="J964" s="33"/>
      <c r="K964" s="33"/>
      <c r="L964" s="33"/>
      <c r="M964" s="73"/>
    </row>
    <row r="965" spans="1:13" customFormat="1" ht="15" x14ac:dyDescent="0.25">
      <c r="A965" s="33"/>
      <c r="B965" s="33"/>
      <c r="C965" s="42"/>
      <c r="D965" s="42"/>
      <c r="E965" s="42"/>
      <c r="F965" s="42"/>
      <c r="G965" s="42"/>
      <c r="H965" s="33"/>
      <c r="I965" s="33"/>
      <c r="J965" s="33"/>
      <c r="K965" s="33"/>
      <c r="L965" s="33"/>
      <c r="M965" s="73"/>
    </row>
    <row r="966" spans="1:13" customFormat="1" ht="15" x14ac:dyDescent="0.25">
      <c r="A966" s="33"/>
      <c r="B966" s="33"/>
      <c r="C966" s="42"/>
      <c r="D966" s="42"/>
      <c r="E966" s="42"/>
      <c r="F966" s="42"/>
      <c r="G966" s="42"/>
      <c r="H966" s="33"/>
      <c r="I966" s="33"/>
      <c r="J966" s="33"/>
      <c r="K966" s="33"/>
      <c r="L966" s="33"/>
      <c r="M966" s="73"/>
    </row>
    <row r="967" spans="1:13" customFormat="1" ht="15" x14ac:dyDescent="0.25">
      <c r="A967" s="33"/>
      <c r="B967" s="33"/>
      <c r="C967" s="42"/>
      <c r="D967" s="42"/>
      <c r="E967" s="42"/>
      <c r="F967" s="42"/>
      <c r="G967" s="42"/>
      <c r="H967" s="33"/>
      <c r="I967" s="33"/>
      <c r="J967" s="33"/>
      <c r="K967" s="33"/>
      <c r="L967" s="33"/>
      <c r="M967" s="73"/>
    </row>
    <row r="968" spans="1:13" customFormat="1" ht="15" x14ac:dyDescent="0.25">
      <c r="A968" s="33"/>
      <c r="B968" s="33"/>
      <c r="C968" s="42"/>
      <c r="D968" s="42"/>
      <c r="E968" s="42"/>
      <c r="F968" s="42"/>
      <c r="G968" s="42"/>
      <c r="H968" s="33"/>
      <c r="I968" s="33"/>
      <c r="J968" s="33"/>
      <c r="K968" s="33"/>
      <c r="L968" s="33"/>
      <c r="M968" s="73"/>
    </row>
    <row r="969" spans="1:13" customFormat="1" ht="15" x14ac:dyDescent="0.25">
      <c r="A969" s="33"/>
      <c r="B969" s="33"/>
      <c r="C969" s="42"/>
      <c r="D969" s="42"/>
      <c r="E969" s="42"/>
      <c r="F969" s="42"/>
      <c r="G969" s="42"/>
      <c r="H969" s="33"/>
      <c r="I969" s="33"/>
      <c r="J969" s="33"/>
      <c r="K969" s="33"/>
      <c r="L969" s="33"/>
      <c r="M969" s="73"/>
    </row>
    <row r="970" spans="1:13" customFormat="1" ht="15" x14ac:dyDescent="0.25">
      <c r="A970" s="33"/>
      <c r="B970" s="33"/>
      <c r="C970" s="42"/>
      <c r="D970" s="42"/>
      <c r="E970" s="42"/>
      <c r="F970" s="42"/>
      <c r="G970" s="42"/>
      <c r="H970" s="33"/>
      <c r="I970" s="33"/>
      <c r="J970" s="33"/>
      <c r="K970" s="33"/>
      <c r="L970" s="33"/>
      <c r="M970" s="73"/>
    </row>
    <row r="971" spans="1:13" customFormat="1" ht="15" x14ac:dyDescent="0.25">
      <c r="A971" s="33"/>
      <c r="B971" s="33"/>
      <c r="C971" s="42"/>
      <c r="D971" s="42"/>
      <c r="E971" s="42"/>
      <c r="F971" s="42"/>
      <c r="G971" s="42"/>
      <c r="H971" s="33"/>
      <c r="I971" s="33"/>
      <c r="J971" s="33"/>
      <c r="K971" s="33"/>
      <c r="L971" s="33"/>
      <c r="M971" s="73"/>
    </row>
    <row r="972" spans="1:13" customFormat="1" ht="15" x14ac:dyDescent="0.25">
      <c r="A972" s="33"/>
      <c r="B972" s="33"/>
      <c r="C972" s="42"/>
      <c r="D972" s="42"/>
      <c r="E972" s="42"/>
      <c r="F972" s="42"/>
      <c r="G972" s="42"/>
      <c r="H972" s="33"/>
      <c r="I972" s="33"/>
      <c r="J972" s="33"/>
      <c r="K972" s="33"/>
      <c r="L972" s="33"/>
      <c r="M972" s="73"/>
    </row>
    <row r="973" spans="1:13" customFormat="1" ht="15" x14ac:dyDescent="0.25">
      <c r="A973" s="33"/>
      <c r="B973" s="33"/>
      <c r="C973" s="42"/>
      <c r="D973" s="42"/>
      <c r="E973" s="42"/>
      <c r="F973" s="42"/>
      <c r="G973" s="42"/>
      <c r="H973" s="33"/>
      <c r="I973" s="33"/>
      <c r="J973" s="33"/>
      <c r="K973" s="33"/>
      <c r="L973" s="33"/>
      <c r="M973" s="73"/>
    </row>
    <row r="974" spans="1:13" customFormat="1" ht="15" x14ac:dyDescent="0.25">
      <c r="A974" s="33"/>
      <c r="B974" s="33"/>
      <c r="C974" s="42"/>
      <c r="D974" s="42"/>
      <c r="E974" s="42"/>
      <c r="F974" s="42"/>
      <c r="G974" s="42"/>
      <c r="H974" s="33"/>
      <c r="I974" s="33"/>
      <c r="J974" s="33"/>
      <c r="K974" s="33"/>
      <c r="L974" s="33"/>
      <c r="M974" s="73"/>
    </row>
    <row r="975" spans="1:13" customFormat="1" ht="15" x14ac:dyDescent="0.25">
      <c r="A975" s="33"/>
      <c r="B975" s="33"/>
      <c r="C975" s="42"/>
      <c r="D975" s="42"/>
      <c r="E975" s="42"/>
      <c r="F975" s="42"/>
      <c r="G975" s="42"/>
      <c r="H975" s="33"/>
      <c r="I975" s="33"/>
      <c r="J975" s="33"/>
      <c r="K975" s="33"/>
      <c r="L975" s="33"/>
      <c r="M975" s="73"/>
    </row>
    <row r="976" spans="1:13" customFormat="1" ht="15" x14ac:dyDescent="0.25">
      <c r="A976" s="33"/>
      <c r="B976" s="33"/>
      <c r="C976" s="42"/>
      <c r="D976" s="42"/>
      <c r="E976" s="42"/>
      <c r="F976" s="42"/>
      <c r="G976" s="42"/>
      <c r="H976" s="33"/>
      <c r="I976" s="33"/>
      <c r="J976" s="33"/>
      <c r="K976" s="33"/>
      <c r="L976" s="33"/>
      <c r="M976" s="73"/>
    </row>
    <row r="977" spans="1:13" customFormat="1" ht="15" x14ac:dyDescent="0.25">
      <c r="A977" s="33"/>
      <c r="B977" s="33"/>
      <c r="C977" s="42"/>
      <c r="D977" s="42"/>
      <c r="E977" s="42"/>
      <c r="F977" s="42"/>
      <c r="G977" s="42"/>
      <c r="H977" s="33"/>
      <c r="I977" s="33"/>
      <c r="J977" s="33"/>
      <c r="K977" s="33"/>
      <c r="L977" s="33"/>
      <c r="M977" s="73"/>
    </row>
    <row r="978" spans="1:13" customFormat="1" ht="15" x14ac:dyDescent="0.25">
      <c r="A978" s="33"/>
      <c r="B978" s="33"/>
      <c r="C978" s="42"/>
      <c r="D978" s="42"/>
      <c r="E978" s="42"/>
      <c r="F978" s="42"/>
      <c r="G978" s="42"/>
      <c r="H978" s="33"/>
      <c r="I978" s="33"/>
      <c r="J978" s="33"/>
      <c r="K978" s="33"/>
      <c r="L978" s="33"/>
      <c r="M978" s="73"/>
    </row>
    <row r="979" spans="1:13" customFormat="1" ht="15" x14ac:dyDescent="0.25">
      <c r="A979" s="33"/>
      <c r="B979" s="33"/>
      <c r="C979" s="42"/>
      <c r="D979" s="42"/>
      <c r="E979" s="42"/>
      <c r="F979" s="42"/>
      <c r="G979" s="42"/>
      <c r="H979" s="33"/>
      <c r="I979" s="33"/>
      <c r="J979" s="33"/>
      <c r="K979" s="33"/>
      <c r="L979" s="33"/>
      <c r="M979" s="73"/>
    </row>
    <row r="980" spans="1:13" customFormat="1" ht="15" x14ac:dyDescent="0.25">
      <c r="A980" s="33"/>
      <c r="B980" s="33"/>
      <c r="C980" s="42"/>
      <c r="D980" s="42"/>
      <c r="E980" s="42"/>
      <c r="F980" s="42"/>
      <c r="G980" s="42"/>
      <c r="H980" s="33"/>
      <c r="I980" s="33"/>
      <c r="J980" s="33"/>
      <c r="K980" s="33"/>
      <c r="L980" s="33"/>
      <c r="M980" s="73"/>
    </row>
    <row r="981" spans="1:13" customFormat="1" ht="15" x14ac:dyDescent="0.25">
      <c r="A981" s="33"/>
      <c r="B981" s="33"/>
      <c r="C981" s="42"/>
      <c r="D981" s="42"/>
      <c r="E981" s="42"/>
      <c r="F981" s="42"/>
      <c r="G981" s="42"/>
      <c r="H981" s="33"/>
      <c r="I981" s="33"/>
      <c r="J981" s="33"/>
      <c r="K981" s="33"/>
      <c r="L981" s="33"/>
      <c r="M981" s="73"/>
    </row>
    <row r="982" spans="1:13" customFormat="1" ht="15" x14ac:dyDescent="0.25">
      <c r="A982" s="33"/>
      <c r="B982" s="33"/>
      <c r="C982" s="42"/>
      <c r="D982" s="42"/>
      <c r="E982" s="42"/>
      <c r="F982" s="42"/>
      <c r="G982" s="42"/>
      <c r="H982" s="33"/>
      <c r="I982" s="33"/>
      <c r="J982" s="33"/>
      <c r="K982" s="33"/>
      <c r="L982" s="33"/>
      <c r="M982" s="73"/>
    </row>
    <row r="983" spans="1:13" customFormat="1" ht="15" x14ac:dyDescent="0.25">
      <c r="A983" s="33"/>
      <c r="B983" s="33"/>
      <c r="C983" s="42"/>
      <c r="D983" s="42"/>
      <c r="E983" s="42"/>
      <c r="F983" s="42"/>
      <c r="G983" s="42"/>
      <c r="H983" s="33"/>
      <c r="I983" s="33"/>
      <c r="J983" s="33"/>
      <c r="K983" s="33"/>
      <c r="L983" s="33"/>
      <c r="M983" s="73"/>
    </row>
    <row r="984" spans="1:13" customFormat="1" ht="15" x14ac:dyDescent="0.25">
      <c r="A984" s="33"/>
      <c r="B984" s="33"/>
      <c r="C984" s="42"/>
      <c r="D984" s="42"/>
      <c r="E984" s="42"/>
      <c r="F984" s="42"/>
      <c r="G984" s="42"/>
      <c r="H984" s="33"/>
      <c r="I984" s="33"/>
      <c r="J984" s="33"/>
      <c r="K984" s="33"/>
      <c r="L984" s="33"/>
      <c r="M984" s="73"/>
    </row>
    <row r="985" spans="1:13" customFormat="1" ht="15" x14ac:dyDescent="0.25">
      <c r="A985" s="33"/>
      <c r="B985" s="33"/>
      <c r="C985" s="42"/>
      <c r="D985" s="42"/>
      <c r="E985" s="42"/>
      <c r="F985" s="42"/>
      <c r="G985" s="42"/>
      <c r="H985" s="33"/>
      <c r="I985" s="33"/>
      <c r="J985" s="33"/>
      <c r="K985" s="33"/>
      <c r="L985" s="33"/>
      <c r="M985" s="73"/>
    </row>
    <row r="986" spans="1:13" customFormat="1" ht="15" x14ac:dyDescent="0.25">
      <c r="A986" s="33"/>
      <c r="B986" s="33"/>
      <c r="C986" s="42"/>
      <c r="D986" s="42"/>
      <c r="E986" s="42"/>
      <c r="F986" s="42"/>
      <c r="G986" s="42"/>
      <c r="H986" s="33"/>
      <c r="I986" s="33"/>
      <c r="J986" s="33"/>
      <c r="K986" s="33"/>
      <c r="L986" s="33"/>
      <c r="M986" s="73"/>
    </row>
    <row r="987" spans="1:13" customFormat="1" ht="15" x14ac:dyDescent="0.25">
      <c r="A987" s="33"/>
      <c r="B987" s="33"/>
      <c r="C987" s="42"/>
      <c r="D987" s="42"/>
      <c r="E987" s="42"/>
      <c r="F987" s="42"/>
      <c r="G987" s="42"/>
      <c r="H987" s="33"/>
      <c r="I987" s="33"/>
      <c r="J987" s="33"/>
      <c r="K987" s="33"/>
      <c r="L987" s="33"/>
      <c r="M987" s="73"/>
    </row>
    <row r="988" spans="1:13" customFormat="1" ht="15" x14ac:dyDescent="0.25">
      <c r="A988" s="33"/>
      <c r="B988" s="33"/>
      <c r="C988" s="42"/>
      <c r="D988" s="42"/>
      <c r="E988" s="42"/>
      <c r="F988" s="42"/>
      <c r="G988" s="42"/>
      <c r="H988" s="33"/>
      <c r="I988" s="33"/>
      <c r="J988" s="33"/>
      <c r="K988" s="33"/>
      <c r="L988" s="33"/>
      <c r="M988" s="73"/>
    </row>
    <row r="989" spans="1:13" customFormat="1" ht="15" x14ac:dyDescent="0.25">
      <c r="A989" s="33"/>
      <c r="B989" s="33"/>
      <c r="C989" s="42"/>
      <c r="D989" s="42"/>
      <c r="E989" s="42"/>
      <c r="F989" s="42"/>
      <c r="G989" s="42"/>
      <c r="H989" s="33"/>
      <c r="I989" s="33"/>
      <c r="J989" s="33"/>
      <c r="K989" s="33"/>
      <c r="L989" s="33"/>
      <c r="M989" s="73"/>
    </row>
    <row r="990" spans="1:13" customFormat="1" ht="15" x14ac:dyDescent="0.25">
      <c r="A990" s="33"/>
      <c r="B990" s="33"/>
      <c r="C990" s="42"/>
      <c r="D990" s="42"/>
      <c r="E990" s="42"/>
      <c r="F990" s="42"/>
      <c r="G990" s="42"/>
      <c r="H990" s="33"/>
      <c r="I990" s="33"/>
      <c r="J990" s="33"/>
      <c r="K990" s="33"/>
      <c r="L990" s="33"/>
      <c r="M990" s="73"/>
    </row>
    <row r="991" spans="1:13" customFormat="1" ht="15" x14ac:dyDescent="0.25">
      <c r="A991" s="33"/>
      <c r="B991" s="33"/>
      <c r="C991" s="42"/>
      <c r="D991" s="42"/>
      <c r="E991" s="42"/>
      <c r="F991" s="42"/>
      <c r="G991" s="42"/>
      <c r="H991" s="33"/>
      <c r="I991" s="33"/>
      <c r="J991" s="33"/>
      <c r="K991" s="33"/>
      <c r="L991" s="33"/>
      <c r="M991" s="73"/>
    </row>
    <row r="992" spans="1:13" customFormat="1" ht="15" x14ac:dyDescent="0.25">
      <c r="A992" s="33"/>
      <c r="B992" s="33"/>
      <c r="C992" s="42"/>
      <c r="D992" s="42"/>
      <c r="E992" s="42"/>
      <c r="F992" s="42"/>
      <c r="G992" s="42"/>
      <c r="H992" s="33"/>
      <c r="I992" s="33"/>
      <c r="J992" s="33"/>
      <c r="K992" s="33"/>
      <c r="L992" s="33"/>
      <c r="M992" s="73"/>
    </row>
    <row r="993" spans="1:13" customFormat="1" ht="15" x14ac:dyDescent="0.25">
      <c r="A993" s="33"/>
      <c r="B993" s="33"/>
      <c r="C993" s="42"/>
      <c r="D993" s="42"/>
      <c r="E993" s="42"/>
      <c r="F993" s="42"/>
      <c r="G993" s="42"/>
      <c r="H993" s="33"/>
      <c r="I993" s="33"/>
      <c r="J993" s="33"/>
      <c r="K993" s="33"/>
      <c r="L993" s="33"/>
      <c r="M993" s="73"/>
    </row>
    <row r="994" spans="1:13" customFormat="1" ht="15" x14ac:dyDescent="0.25">
      <c r="A994" s="33"/>
      <c r="B994" s="33"/>
      <c r="C994" s="42"/>
      <c r="D994" s="42"/>
      <c r="E994" s="42"/>
      <c r="F994" s="42"/>
      <c r="G994" s="42"/>
      <c r="H994" s="33"/>
      <c r="I994" s="33"/>
      <c r="J994" s="33"/>
      <c r="K994" s="33"/>
      <c r="L994" s="33"/>
      <c r="M994" s="73"/>
    </row>
    <row r="995" spans="1:13" customFormat="1" ht="15" x14ac:dyDescent="0.25">
      <c r="A995" s="33"/>
      <c r="B995" s="33"/>
      <c r="C995" s="42"/>
      <c r="D995" s="42"/>
      <c r="E995" s="42"/>
      <c r="F995" s="42"/>
      <c r="G995" s="42"/>
      <c r="H995" s="33"/>
      <c r="I995" s="33"/>
      <c r="J995" s="33"/>
      <c r="K995" s="33"/>
      <c r="L995" s="33"/>
      <c r="M995" s="73"/>
    </row>
    <row r="996" spans="1:13" customFormat="1" ht="15" x14ac:dyDescent="0.25">
      <c r="A996" s="33"/>
      <c r="B996" s="33"/>
      <c r="C996" s="42"/>
      <c r="D996" s="42"/>
      <c r="E996" s="42"/>
      <c r="F996" s="42"/>
      <c r="G996" s="42"/>
      <c r="H996" s="33"/>
      <c r="I996" s="33"/>
      <c r="J996" s="33"/>
      <c r="K996" s="33"/>
      <c r="L996" s="33"/>
      <c r="M996" s="73"/>
    </row>
    <row r="997" spans="1:13" customFormat="1" ht="15" x14ac:dyDescent="0.25">
      <c r="A997" s="33"/>
      <c r="B997" s="33"/>
      <c r="C997" s="42"/>
      <c r="D997" s="42"/>
      <c r="E997" s="42"/>
      <c r="F997" s="42"/>
      <c r="G997" s="42"/>
      <c r="H997" s="33"/>
      <c r="I997" s="33"/>
      <c r="J997" s="33"/>
      <c r="K997" s="33"/>
      <c r="L997" s="33"/>
      <c r="M997" s="73"/>
    </row>
    <row r="998" spans="1:13" customFormat="1" ht="15" x14ac:dyDescent="0.25">
      <c r="A998" s="33"/>
      <c r="B998" s="33"/>
      <c r="C998" s="42"/>
      <c r="D998" s="42"/>
      <c r="E998" s="42"/>
      <c r="F998" s="42"/>
      <c r="G998" s="42"/>
      <c r="H998" s="33"/>
      <c r="I998" s="33"/>
      <c r="J998" s="33"/>
      <c r="K998" s="33"/>
      <c r="L998" s="33"/>
      <c r="M998" s="73"/>
    </row>
    <row r="999" spans="1:13" customFormat="1" ht="15" x14ac:dyDescent="0.25">
      <c r="A999" s="33"/>
      <c r="B999" s="33"/>
      <c r="C999" s="42"/>
      <c r="D999" s="42"/>
      <c r="E999" s="42"/>
      <c r="F999" s="42"/>
      <c r="G999" s="42"/>
      <c r="H999" s="33"/>
      <c r="I999" s="33"/>
      <c r="J999" s="33"/>
      <c r="K999" s="33"/>
      <c r="L999" s="33"/>
      <c r="M999" s="73"/>
    </row>
    <row r="1000" spans="1:13" customFormat="1" ht="15" x14ac:dyDescent="0.25">
      <c r="A1000" s="33"/>
      <c r="B1000" s="33"/>
      <c r="C1000" s="42"/>
      <c r="D1000" s="42"/>
      <c r="E1000" s="42"/>
      <c r="F1000" s="42"/>
      <c r="G1000" s="42"/>
      <c r="H1000" s="33"/>
      <c r="I1000" s="33"/>
      <c r="J1000" s="33"/>
      <c r="K1000" s="33"/>
      <c r="L1000" s="33"/>
      <c r="M1000" s="73"/>
    </row>
    <row r="1001" spans="1:13" customFormat="1" ht="15" x14ac:dyDescent="0.25">
      <c r="A1001" s="33"/>
      <c r="B1001" s="33"/>
      <c r="C1001" s="42"/>
      <c r="D1001" s="42"/>
      <c r="E1001" s="42"/>
      <c r="F1001" s="42"/>
      <c r="G1001" s="42"/>
      <c r="H1001" s="33"/>
      <c r="I1001" s="33"/>
      <c r="J1001" s="33"/>
      <c r="K1001" s="33"/>
      <c r="L1001" s="33"/>
      <c r="M1001" s="73"/>
    </row>
    <row r="1002" spans="1:13" customFormat="1" ht="15" x14ac:dyDescent="0.25">
      <c r="A1002" s="33"/>
      <c r="B1002" s="33"/>
      <c r="C1002" s="42"/>
      <c r="D1002" s="42"/>
      <c r="E1002" s="42"/>
      <c r="F1002" s="42"/>
      <c r="G1002" s="42"/>
      <c r="H1002" s="33"/>
      <c r="I1002" s="33"/>
      <c r="J1002" s="33"/>
      <c r="K1002" s="33"/>
      <c r="L1002" s="33"/>
      <c r="M1002" s="73"/>
    </row>
    <row r="1003" spans="1:13" customFormat="1" ht="15" x14ac:dyDescent="0.25">
      <c r="A1003" s="33"/>
      <c r="B1003" s="33"/>
      <c r="C1003" s="42"/>
      <c r="D1003" s="42"/>
      <c r="E1003" s="42"/>
      <c r="F1003" s="42"/>
      <c r="G1003" s="42"/>
      <c r="H1003" s="33"/>
      <c r="I1003" s="33"/>
      <c r="J1003" s="33"/>
      <c r="K1003" s="33"/>
      <c r="L1003" s="33"/>
      <c r="M1003" s="73"/>
    </row>
    <row r="1004" spans="1:13" customFormat="1" ht="15" x14ac:dyDescent="0.25">
      <c r="A1004" s="33"/>
      <c r="B1004" s="33"/>
      <c r="C1004" s="42"/>
      <c r="D1004" s="42"/>
      <c r="E1004" s="42"/>
      <c r="F1004" s="42"/>
      <c r="G1004" s="42"/>
      <c r="H1004" s="33"/>
      <c r="I1004" s="33"/>
      <c r="J1004" s="33"/>
      <c r="K1004" s="33"/>
      <c r="L1004" s="33"/>
      <c r="M1004" s="73"/>
    </row>
    <row r="1005" spans="1:13" customFormat="1" ht="15" x14ac:dyDescent="0.25">
      <c r="A1005" s="33"/>
      <c r="B1005" s="33"/>
      <c r="C1005" s="42"/>
      <c r="D1005" s="42"/>
      <c r="E1005" s="42"/>
      <c r="F1005" s="42"/>
      <c r="G1005" s="42"/>
      <c r="H1005" s="33"/>
      <c r="I1005" s="33"/>
      <c r="J1005" s="33"/>
      <c r="K1005" s="33"/>
      <c r="L1005" s="33"/>
      <c r="M1005" s="73"/>
    </row>
    <row r="1006" spans="1:13" customFormat="1" ht="15" x14ac:dyDescent="0.25">
      <c r="A1006" s="33"/>
      <c r="B1006" s="33"/>
      <c r="C1006" s="42"/>
      <c r="D1006" s="42"/>
      <c r="E1006" s="42"/>
      <c r="F1006" s="42"/>
      <c r="G1006" s="42"/>
      <c r="H1006" s="33"/>
      <c r="I1006" s="33"/>
      <c r="J1006" s="33"/>
      <c r="K1006" s="33"/>
      <c r="L1006" s="33"/>
      <c r="M1006" s="73"/>
    </row>
    <row r="1007" spans="1:13" customFormat="1" ht="15" x14ac:dyDescent="0.25">
      <c r="A1007" s="33"/>
      <c r="B1007" s="33"/>
      <c r="C1007" s="42"/>
      <c r="D1007" s="42"/>
      <c r="E1007" s="42"/>
      <c r="F1007" s="42"/>
      <c r="G1007" s="42"/>
      <c r="H1007" s="33"/>
      <c r="I1007" s="33"/>
      <c r="J1007" s="33"/>
      <c r="K1007" s="33"/>
      <c r="L1007" s="33"/>
      <c r="M1007" s="73"/>
    </row>
    <row r="1008" spans="1:13" customFormat="1" ht="15" x14ac:dyDescent="0.25">
      <c r="A1008" s="33"/>
      <c r="B1008" s="33"/>
      <c r="C1008" s="42"/>
      <c r="D1008" s="42"/>
      <c r="E1008" s="42"/>
      <c r="F1008" s="42"/>
      <c r="G1008" s="42"/>
      <c r="H1008" s="33"/>
      <c r="I1008" s="33"/>
      <c r="J1008" s="33"/>
      <c r="K1008" s="33"/>
      <c r="L1008" s="33"/>
      <c r="M1008" s="73"/>
    </row>
    <row r="1009" spans="1:13" customFormat="1" ht="15" x14ac:dyDescent="0.25">
      <c r="A1009" s="33"/>
      <c r="B1009" s="33"/>
      <c r="C1009" s="42"/>
      <c r="D1009" s="42"/>
      <c r="E1009" s="42"/>
      <c r="F1009" s="42"/>
      <c r="G1009" s="42"/>
      <c r="H1009" s="33"/>
      <c r="I1009" s="33"/>
      <c r="J1009" s="33"/>
      <c r="K1009" s="33"/>
      <c r="L1009" s="33"/>
      <c r="M1009" s="73"/>
    </row>
    <row r="1010" spans="1:13" customFormat="1" ht="15" x14ac:dyDescent="0.25">
      <c r="A1010" s="33"/>
      <c r="B1010" s="33"/>
      <c r="C1010" s="42"/>
      <c r="D1010" s="42"/>
      <c r="E1010" s="42"/>
      <c r="F1010" s="42"/>
      <c r="G1010" s="42"/>
      <c r="H1010" s="33"/>
      <c r="I1010" s="33"/>
      <c r="J1010" s="33"/>
      <c r="K1010" s="33"/>
      <c r="L1010" s="33"/>
      <c r="M1010" s="73"/>
    </row>
    <row r="1011" spans="1:13" customFormat="1" ht="15" x14ac:dyDescent="0.25">
      <c r="A1011" s="33"/>
      <c r="B1011" s="33"/>
      <c r="C1011" s="42"/>
      <c r="D1011" s="42"/>
      <c r="E1011" s="42"/>
      <c r="F1011" s="42"/>
      <c r="G1011" s="42"/>
      <c r="H1011" s="33"/>
      <c r="I1011" s="33"/>
      <c r="J1011" s="33"/>
      <c r="K1011" s="33"/>
      <c r="L1011" s="33"/>
      <c r="M1011" s="73"/>
    </row>
    <row r="1012" spans="1:13" customFormat="1" ht="15" x14ac:dyDescent="0.25">
      <c r="A1012" s="33"/>
      <c r="B1012" s="33"/>
      <c r="C1012" s="42"/>
      <c r="D1012" s="42"/>
      <c r="E1012" s="42"/>
      <c r="F1012" s="42"/>
      <c r="G1012" s="42"/>
      <c r="H1012" s="33"/>
      <c r="I1012" s="33"/>
      <c r="J1012" s="33"/>
      <c r="K1012" s="33"/>
      <c r="L1012" s="33"/>
      <c r="M1012" s="73"/>
    </row>
    <row r="1013" spans="1:13" customFormat="1" ht="15" x14ac:dyDescent="0.25">
      <c r="A1013" s="33"/>
      <c r="B1013" s="33"/>
      <c r="C1013" s="42"/>
      <c r="D1013" s="42"/>
      <c r="E1013" s="42"/>
      <c r="F1013" s="42"/>
      <c r="G1013" s="42"/>
      <c r="H1013" s="33"/>
      <c r="I1013" s="33"/>
      <c r="J1013" s="33"/>
      <c r="K1013" s="33"/>
      <c r="L1013" s="33"/>
      <c r="M1013" s="73"/>
    </row>
    <row r="1014" spans="1:13" customFormat="1" ht="15" x14ac:dyDescent="0.25">
      <c r="A1014" s="33"/>
      <c r="B1014" s="33"/>
      <c r="C1014" s="42"/>
      <c r="D1014" s="42"/>
      <c r="E1014" s="42"/>
      <c r="F1014" s="42"/>
      <c r="G1014" s="42"/>
      <c r="H1014" s="33"/>
      <c r="I1014" s="33"/>
      <c r="J1014" s="33"/>
      <c r="K1014" s="33"/>
      <c r="L1014" s="33"/>
      <c r="M1014" s="73"/>
    </row>
    <row r="1015" spans="1:13" customFormat="1" ht="15" x14ac:dyDescent="0.25">
      <c r="A1015" s="33"/>
      <c r="B1015" s="33"/>
      <c r="C1015" s="42"/>
      <c r="D1015" s="42"/>
      <c r="E1015" s="42"/>
      <c r="F1015" s="42"/>
      <c r="G1015" s="42"/>
      <c r="H1015" s="33"/>
      <c r="I1015" s="33"/>
      <c r="J1015" s="33"/>
      <c r="K1015" s="33"/>
      <c r="L1015" s="33"/>
      <c r="M1015" s="73"/>
    </row>
    <row r="1016" spans="1:13" customFormat="1" ht="15" x14ac:dyDescent="0.25">
      <c r="A1016" s="33"/>
      <c r="B1016" s="33"/>
      <c r="C1016" s="42"/>
      <c r="D1016" s="42"/>
      <c r="E1016" s="42"/>
      <c r="F1016" s="42"/>
      <c r="G1016" s="42"/>
      <c r="H1016" s="33"/>
      <c r="I1016" s="33"/>
      <c r="J1016" s="33"/>
      <c r="K1016" s="33"/>
      <c r="L1016" s="33"/>
      <c r="M1016" s="73"/>
    </row>
    <row r="1017" spans="1:13" customFormat="1" ht="15" x14ac:dyDescent="0.25">
      <c r="A1017" s="33"/>
      <c r="B1017" s="33"/>
      <c r="C1017" s="42"/>
      <c r="D1017" s="42"/>
      <c r="E1017" s="42"/>
      <c r="F1017" s="42"/>
      <c r="G1017" s="42"/>
      <c r="H1017" s="33"/>
      <c r="I1017" s="33"/>
      <c r="J1017" s="33"/>
      <c r="K1017" s="33"/>
      <c r="L1017" s="33"/>
      <c r="M1017" s="73"/>
    </row>
    <row r="1018" spans="1:13" customFormat="1" ht="15" x14ac:dyDescent="0.25">
      <c r="A1018" s="33"/>
      <c r="B1018" s="33"/>
      <c r="C1018" s="42"/>
      <c r="D1018" s="42"/>
      <c r="E1018" s="42"/>
      <c r="F1018" s="42"/>
      <c r="G1018" s="42"/>
      <c r="H1018" s="33"/>
      <c r="I1018" s="33"/>
      <c r="J1018" s="33"/>
      <c r="K1018" s="33"/>
      <c r="L1018" s="33"/>
      <c r="M1018" s="73"/>
    </row>
    <row r="1019" spans="1:13" customFormat="1" ht="15" x14ac:dyDescent="0.25">
      <c r="A1019" s="33"/>
      <c r="B1019" s="33"/>
      <c r="C1019" s="42"/>
      <c r="D1019" s="42"/>
      <c r="E1019" s="42"/>
      <c r="F1019" s="42"/>
      <c r="G1019" s="42"/>
      <c r="H1019" s="33"/>
      <c r="I1019" s="33"/>
      <c r="J1019" s="33"/>
      <c r="K1019" s="33"/>
      <c r="L1019" s="33"/>
      <c r="M1019" s="73"/>
    </row>
    <row r="1020" spans="1:13" customFormat="1" ht="15" x14ac:dyDescent="0.25">
      <c r="A1020" s="33"/>
      <c r="B1020" s="33"/>
      <c r="C1020" s="42"/>
      <c r="D1020" s="42"/>
      <c r="E1020" s="42"/>
      <c r="F1020" s="42"/>
      <c r="G1020" s="42"/>
      <c r="H1020" s="33"/>
      <c r="I1020" s="33"/>
      <c r="J1020" s="33"/>
      <c r="K1020" s="33"/>
      <c r="L1020" s="33"/>
      <c r="M1020" s="73"/>
    </row>
    <row r="1021" spans="1:13" customFormat="1" ht="15" x14ac:dyDescent="0.25">
      <c r="A1021" s="33"/>
      <c r="B1021" s="33"/>
      <c r="C1021" s="42"/>
      <c r="D1021" s="42"/>
      <c r="E1021" s="42"/>
      <c r="F1021" s="42"/>
      <c r="G1021" s="42"/>
      <c r="H1021" s="33"/>
      <c r="I1021" s="33"/>
      <c r="J1021" s="33"/>
      <c r="K1021" s="33"/>
      <c r="L1021" s="33"/>
      <c r="M1021" s="73"/>
    </row>
    <row r="1022" spans="1:13" customFormat="1" ht="15" x14ac:dyDescent="0.25">
      <c r="A1022" s="33"/>
      <c r="B1022" s="33"/>
      <c r="C1022" s="42"/>
      <c r="D1022" s="42"/>
      <c r="E1022" s="42"/>
      <c r="F1022" s="42"/>
      <c r="G1022" s="42"/>
      <c r="H1022" s="33"/>
      <c r="I1022" s="33"/>
      <c r="J1022" s="33"/>
      <c r="K1022" s="33"/>
      <c r="L1022" s="33"/>
      <c r="M1022" s="73"/>
    </row>
    <row r="1023" spans="1:13" customFormat="1" ht="15" x14ac:dyDescent="0.25">
      <c r="A1023" s="33"/>
      <c r="B1023" s="33"/>
      <c r="C1023" s="42"/>
      <c r="D1023" s="42"/>
      <c r="E1023" s="42"/>
      <c r="F1023" s="42"/>
      <c r="G1023" s="42"/>
      <c r="H1023" s="33"/>
      <c r="I1023" s="33"/>
      <c r="J1023" s="33"/>
      <c r="K1023" s="33"/>
      <c r="L1023" s="33"/>
      <c r="M1023" s="73"/>
    </row>
    <row r="1024" spans="1:13" customFormat="1" ht="15" x14ac:dyDescent="0.25">
      <c r="A1024" s="33"/>
      <c r="B1024" s="33"/>
      <c r="C1024" s="42"/>
      <c r="D1024" s="42"/>
      <c r="E1024" s="42"/>
      <c r="F1024" s="42"/>
      <c r="G1024" s="42"/>
      <c r="H1024" s="33"/>
      <c r="I1024" s="33"/>
      <c r="J1024" s="33"/>
      <c r="K1024" s="33"/>
      <c r="L1024" s="33"/>
      <c r="M1024" s="73"/>
    </row>
    <row r="1025" spans="1:13" customFormat="1" ht="15" x14ac:dyDescent="0.25">
      <c r="A1025" s="33"/>
      <c r="B1025" s="33"/>
      <c r="C1025" s="42"/>
      <c r="D1025" s="42"/>
      <c r="E1025" s="42"/>
      <c r="F1025" s="42"/>
      <c r="G1025" s="42"/>
      <c r="H1025" s="33"/>
      <c r="I1025" s="33"/>
      <c r="J1025" s="33"/>
      <c r="K1025" s="33"/>
      <c r="L1025" s="33"/>
      <c r="M1025" s="73"/>
    </row>
    <row r="1026" spans="1:13" customFormat="1" ht="15" x14ac:dyDescent="0.25">
      <c r="A1026" s="33"/>
      <c r="B1026" s="33"/>
      <c r="C1026" s="42"/>
      <c r="D1026" s="42"/>
      <c r="E1026" s="42"/>
      <c r="F1026" s="42"/>
      <c r="G1026" s="42"/>
      <c r="H1026" s="33"/>
      <c r="I1026" s="33"/>
      <c r="J1026" s="33"/>
      <c r="K1026" s="33"/>
      <c r="L1026" s="33"/>
      <c r="M1026" s="73"/>
    </row>
    <row r="1027" spans="1:13" customFormat="1" ht="15" x14ac:dyDescent="0.25">
      <c r="A1027" s="33"/>
      <c r="B1027" s="33"/>
      <c r="C1027" s="42"/>
      <c r="D1027" s="42"/>
      <c r="E1027" s="42"/>
      <c r="F1027" s="42"/>
      <c r="G1027" s="42"/>
      <c r="H1027" s="33"/>
      <c r="I1027" s="33"/>
      <c r="J1027" s="33"/>
      <c r="K1027" s="33"/>
      <c r="L1027" s="33"/>
      <c r="M1027" s="73"/>
    </row>
    <row r="1028" spans="1:13" customFormat="1" ht="15" x14ac:dyDescent="0.25">
      <c r="A1028" s="33"/>
      <c r="B1028" s="33"/>
      <c r="C1028" s="42"/>
      <c r="D1028" s="42"/>
      <c r="E1028" s="42"/>
      <c r="F1028" s="42"/>
      <c r="G1028" s="42"/>
      <c r="H1028" s="33"/>
      <c r="I1028" s="33"/>
      <c r="J1028" s="33"/>
      <c r="K1028" s="33"/>
      <c r="L1028" s="33"/>
      <c r="M1028" s="73"/>
    </row>
    <row r="1029" spans="1:13" customFormat="1" ht="15" x14ac:dyDescent="0.25">
      <c r="A1029" s="33"/>
      <c r="B1029" s="33"/>
      <c r="C1029" s="42"/>
      <c r="D1029" s="42"/>
      <c r="E1029" s="42"/>
      <c r="F1029" s="42"/>
      <c r="G1029" s="42"/>
      <c r="H1029" s="33"/>
      <c r="I1029" s="33"/>
      <c r="J1029" s="33"/>
      <c r="K1029" s="33"/>
      <c r="L1029" s="33"/>
      <c r="M1029" s="73"/>
    </row>
    <row r="1030" spans="1:13" customFormat="1" ht="15" x14ac:dyDescent="0.25">
      <c r="A1030" s="33"/>
      <c r="B1030" s="33"/>
      <c r="C1030" s="42"/>
      <c r="D1030" s="42"/>
      <c r="E1030" s="42"/>
      <c r="F1030" s="42"/>
      <c r="G1030" s="42"/>
      <c r="H1030" s="33"/>
      <c r="I1030" s="33"/>
      <c r="J1030" s="33"/>
      <c r="K1030" s="33"/>
      <c r="L1030" s="33"/>
      <c r="M1030" s="73"/>
    </row>
    <row r="1031" spans="1:13" customFormat="1" ht="15" x14ac:dyDescent="0.25">
      <c r="A1031" s="33"/>
      <c r="B1031" s="33"/>
      <c r="C1031" s="42"/>
      <c r="D1031" s="42"/>
      <c r="E1031" s="42"/>
      <c r="F1031" s="42"/>
      <c r="G1031" s="42"/>
      <c r="H1031" s="33"/>
      <c r="I1031" s="33"/>
      <c r="J1031" s="33"/>
      <c r="K1031" s="33"/>
      <c r="L1031" s="33"/>
      <c r="M1031" s="73"/>
    </row>
    <row r="1032" spans="1:13" customFormat="1" ht="15" x14ac:dyDescent="0.25">
      <c r="A1032" s="33"/>
      <c r="B1032" s="33"/>
      <c r="C1032" s="42"/>
      <c r="D1032" s="42"/>
      <c r="E1032" s="42"/>
      <c r="F1032" s="42"/>
      <c r="G1032" s="42"/>
      <c r="H1032" s="33"/>
      <c r="I1032" s="33"/>
      <c r="J1032" s="33"/>
      <c r="K1032" s="33"/>
      <c r="L1032" s="33"/>
      <c r="M1032" s="73"/>
    </row>
    <row r="1033" spans="1:13" customFormat="1" ht="15" x14ac:dyDescent="0.25">
      <c r="A1033" s="33"/>
      <c r="B1033" s="33"/>
      <c r="C1033" s="42"/>
      <c r="D1033" s="42"/>
      <c r="E1033" s="42"/>
      <c r="F1033" s="42"/>
      <c r="G1033" s="42"/>
      <c r="H1033" s="33"/>
      <c r="I1033" s="33"/>
      <c r="J1033" s="33"/>
      <c r="K1033" s="33"/>
      <c r="L1033" s="33"/>
      <c r="M1033" s="73"/>
    </row>
    <row r="1034" spans="1:13" customFormat="1" ht="15" x14ac:dyDescent="0.25">
      <c r="A1034" s="33"/>
      <c r="B1034" s="33"/>
      <c r="C1034" s="42"/>
      <c r="D1034" s="42"/>
      <c r="E1034" s="42"/>
      <c r="F1034" s="42"/>
      <c r="G1034" s="42"/>
      <c r="H1034" s="33"/>
      <c r="I1034" s="33"/>
      <c r="J1034" s="33"/>
      <c r="K1034" s="33"/>
      <c r="L1034" s="33"/>
      <c r="M1034" s="73"/>
    </row>
    <row r="1035" spans="1:13" customFormat="1" ht="15" x14ac:dyDescent="0.25">
      <c r="A1035" s="33"/>
      <c r="B1035" s="33"/>
      <c r="C1035" s="42"/>
      <c r="D1035" s="42"/>
      <c r="E1035" s="42"/>
      <c r="F1035" s="42"/>
      <c r="G1035" s="42"/>
      <c r="H1035" s="33"/>
      <c r="I1035" s="33"/>
      <c r="J1035" s="33"/>
      <c r="K1035" s="33"/>
      <c r="L1035" s="33"/>
      <c r="M1035" s="73"/>
    </row>
    <row r="1036" spans="1:13" customFormat="1" ht="15" x14ac:dyDescent="0.25">
      <c r="A1036" s="33"/>
      <c r="B1036" s="33"/>
      <c r="C1036" s="42"/>
      <c r="D1036" s="42"/>
      <c r="E1036" s="42"/>
      <c r="F1036" s="42"/>
      <c r="G1036" s="42"/>
      <c r="H1036" s="33"/>
      <c r="I1036" s="33"/>
      <c r="J1036" s="33"/>
      <c r="K1036" s="33"/>
      <c r="L1036" s="33"/>
      <c r="M1036" s="73"/>
    </row>
    <row r="1037" spans="1:13" customFormat="1" ht="15" x14ac:dyDescent="0.25">
      <c r="A1037" s="33"/>
      <c r="B1037" s="33"/>
      <c r="C1037" s="42"/>
      <c r="D1037" s="42"/>
      <c r="E1037" s="42"/>
      <c r="F1037" s="42"/>
      <c r="G1037" s="42"/>
      <c r="H1037" s="33"/>
      <c r="I1037" s="33"/>
      <c r="J1037" s="33"/>
      <c r="K1037" s="33"/>
      <c r="L1037" s="33"/>
      <c r="M1037" s="73"/>
    </row>
    <row r="1038" spans="1:13" customFormat="1" ht="15" x14ac:dyDescent="0.25">
      <c r="A1038" s="33"/>
      <c r="B1038" s="33"/>
      <c r="C1038" s="42"/>
      <c r="D1038" s="42"/>
      <c r="E1038" s="42"/>
      <c r="F1038" s="42"/>
      <c r="G1038" s="42"/>
      <c r="H1038" s="33"/>
      <c r="I1038" s="33"/>
      <c r="J1038" s="33"/>
      <c r="K1038" s="33"/>
      <c r="L1038" s="33"/>
      <c r="M1038" s="73"/>
    </row>
    <row r="1039" spans="1:13" customFormat="1" ht="15" x14ac:dyDescent="0.25">
      <c r="A1039" s="33"/>
      <c r="B1039" s="33"/>
      <c r="C1039" s="42"/>
      <c r="D1039" s="42"/>
      <c r="E1039" s="42"/>
      <c r="F1039" s="42"/>
      <c r="G1039" s="42"/>
      <c r="H1039" s="33"/>
      <c r="I1039" s="33"/>
      <c r="J1039" s="33"/>
      <c r="K1039" s="33"/>
      <c r="L1039" s="33"/>
      <c r="M1039" s="73"/>
    </row>
    <row r="1040" spans="1:13" customFormat="1" ht="15" x14ac:dyDescent="0.25">
      <c r="A1040" s="33"/>
      <c r="B1040" s="33"/>
      <c r="C1040" s="42"/>
      <c r="D1040" s="42"/>
      <c r="E1040" s="42"/>
      <c r="F1040" s="42"/>
      <c r="G1040" s="42"/>
      <c r="H1040" s="33"/>
      <c r="I1040" s="33"/>
      <c r="J1040" s="33"/>
      <c r="K1040" s="33"/>
      <c r="L1040" s="33"/>
      <c r="M1040" s="73"/>
    </row>
    <row r="1041" spans="1:13" customFormat="1" ht="15" x14ac:dyDescent="0.25">
      <c r="A1041" s="33"/>
      <c r="B1041" s="33"/>
      <c r="C1041" s="42"/>
      <c r="D1041" s="42"/>
      <c r="E1041" s="42"/>
      <c r="F1041" s="42"/>
      <c r="G1041" s="42"/>
      <c r="H1041" s="33"/>
      <c r="I1041" s="33"/>
      <c r="J1041" s="33"/>
      <c r="K1041" s="33"/>
      <c r="L1041" s="33"/>
      <c r="M1041" s="73"/>
    </row>
    <row r="1042" spans="1:13" customFormat="1" ht="15" x14ac:dyDescent="0.25">
      <c r="A1042" s="33"/>
      <c r="B1042" s="33"/>
      <c r="C1042" s="42"/>
      <c r="D1042" s="42"/>
      <c r="E1042" s="42"/>
      <c r="F1042" s="42"/>
      <c r="G1042" s="42"/>
      <c r="H1042" s="33"/>
      <c r="I1042" s="33"/>
      <c r="J1042" s="33"/>
      <c r="K1042" s="33"/>
      <c r="L1042" s="33"/>
      <c r="M1042" s="73"/>
    </row>
    <row r="1043" spans="1:13" customFormat="1" ht="15" x14ac:dyDescent="0.25">
      <c r="A1043" s="33"/>
      <c r="B1043" s="33"/>
      <c r="C1043" s="42"/>
      <c r="D1043" s="42"/>
      <c r="E1043" s="42"/>
      <c r="F1043" s="42"/>
      <c r="G1043" s="42"/>
      <c r="H1043" s="33"/>
      <c r="I1043" s="33"/>
      <c r="J1043" s="33"/>
      <c r="K1043" s="33"/>
      <c r="L1043" s="33"/>
      <c r="M1043" s="73"/>
    </row>
    <row r="1044" spans="1:13" customFormat="1" ht="15" x14ac:dyDescent="0.25">
      <c r="A1044" s="33"/>
      <c r="B1044" s="33"/>
      <c r="C1044" s="42"/>
      <c r="D1044" s="42"/>
      <c r="E1044" s="42"/>
      <c r="F1044" s="42"/>
      <c r="G1044" s="42"/>
      <c r="H1044" s="33"/>
      <c r="I1044" s="33"/>
      <c r="J1044" s="33"/>
      <c r="K1044" s="33"/>
      <c r="L1044" s="33"/>
      <c r="M1044" s="73"/>
    </row>
    <row r="1045" spans="1:13" customFormat="1" ht="15" x14ac:dyDescent="0.25">
      <c r="A1045" s="33"/>
      <c r="B1045" s="33"/>
      <c r="C1045" s="42"/>
      <c r="D1045" s="42"/>
      <c r="E1045" s="42"/>
      <c r="F1045" s="42"/>
      <c r="G1045" s="42"/>
      <c r="H1045" s="33"/>
      <c r="I1045" s="33"/>
      <c r="J1045" s="33"/>
      <c r="K1045" s="33"/>
      <c r="L1045" s="33"/>
      <c r="M1045" s="73"/>
    </row>
    <row r="1046" spans="1:13" customFormat="1" ht="15" x14ac:dyDescent="0.25">
      <c r="A1046" s="33"/>
      <c r="B1046" s="33"/>
      <c r="C1046" s="42"/>
      <c r="D1046" s="42"/>
      <c r="E1046" s="42"/>
      <c r="F1046" s="42"/>
      <c r="G1046" s="42"/>
      <c r="H1046" s="33"/>
      <c r="I1046" s="33"/>
      <c r="J1046" s="33"/>
      <c r="K1046" s="33"/>
      <c r="L1046" s="33"/>
      <c r="M1046" s="73"/>
    </row>
    <row r="1047" spans="1:13" customFormat="1" ht="15" x14ac:dyDescent="0.25">
      <c r="A1047" s="33"/>
      <c r="B1047" s="33"/>
      <c r="C1047" s="42"/>
      <c r="D1047" s="42"/>
      <c r="E1047" s="42"/>
      <c r="F1047" s="42"/>
      <c r="G1047" s="42"/>
      <c r="H1047" s="33"/>
      <c r="I1047" s="33"/>
      <c r="J1047" s="33"/>
      <c r="K1047" s="33"/>
      <c r="L1047" s="33"/>
      <c r="M1047" s="73"/>
    </row>
    <row r="1048" spans="1:13" customFormat="1" ht="15" x14ac:dyDescent="0.25">
      <c r="A1048" s="33"/>
      <c r="B1048" s="33"/>
      <c r="C1048" s="42"/>
      <c r="D1048" s="42"/>
      <c r="E1048" s="42"/>
      <c r="F1048" s="42"/>
      <c r="G1048" s="42"/>
      <c r="H1048" s="33"/>
      <c r="I1048" s="33"/>
      <c r="J1048" s="33"/>
      <c r="K1048" s="33"/>
      <c r="L1048" s="33"/>
      <c r="M1048" s="73"/>
    </row>
    <row r="1049" spans="1:13" customFormat="1" ht="15" x14ac:dyDescent="0.25">
      <c r="A1049" s="33"/>
      <c r="B1049" s="33"/>
      <c r="C1049" s="42"/>
      <c r="D1049" s="42"/>
      <c r="E1049" s="42"/>
      <c r="F1049" s="42"/>
      <c r="G1049" s="42"/>
      <c r="H1049" s="33"/>
      <c r="I1049" s="33"/>
      <c r="J1049" s="33"/>
      <c r="K1049" s="33"/>
      <c r="L1049" s="33"/>
      <c r="M1049" s="73"/>
    </row>
    <row r="1050" spans="1:13" customFormat="1" ht="15" x14ac:dyDescent="0.25">
      <c r="A1050" s="33"/>
      <c r="B1050" s="33"/>
      <c r="C1050" s="42"/>
      <c r="D1050" s="42"/>
      <c r="E1050" s="42"/>
      <c r="F1050" s="42"/>
      <c r="G1050" s="42"/>
      <c r="H1050" s="33"/>
      <c r="I1050" s="33"/>
      <c r="J1050" s="33"/>
      <c r="K1050" s="33"/>
      <c r="L1050" s="33"/>
      <c r="M1050" s="73"/>
    </row>
    <row r="1051" spans="1:13" customFormat="1" ht="15" x14ac:dyDescent="0.25">
      <c r="A1051" s="33"/>
      <c r="B1051" s="33"/>
      <c r="C1051" s="42"/>
      <c r="D1051" s="42"/>
      <c r="E1051" s="42"/>
      <c r="F1051" s="42"/>
      <c r="G1051" s="42"/>
      <c r="H1051" s="33"/>
      <c r="I1051" s="33"/>
      <c r="J1051" s="33"/>
      <c r="K1051" s="33"/>
      <c r="L1051" s="33"/>
      <c r="M1051" s="73"/>
    </row>
    <row r="1052" spans="1:13" customFormat="1" ht="15" x14ac:dyDescent="0.25">
      <c r="A1052" s="33"/>
      <c r="B1052" s="33"/>
      <c r="C1052" s="42"/>
      <c r="D1052" s="42"/>
      <c r="E1052" s="42"/>
      <c r="F1052" s="42"/>
      <c r="G1052" s="42"/>
      <c r="H1052" s="33"/>
      <c r="I1052" s="33"/>
      <c r="J1052" s="33"/>
      <c r="K1052" s="33"/>
      <c r="L1052" s="33"/>
      <c r="M1052" s="73"/>
    </row>
    <row r="1053" spans="1:13" customFormat="1" ht="15" x14ac:dyDescent="0.25">
      <c r="A1053" s="33"/>
      <c r="B1053" s="33"/>
      <c r="C1053" s="42"/>
      <c r="D1053" s="42"/>
      <c r="E1053" s="42"/>
      <c r="F1053" s="42"/>
      <c r="G1053" s="42"/>
      <c r="H1053" s="33"/>
      <c r="I1053" s="33"/>
      <c r="J1053" s="33"/>
      <c r="K1053" s="33"/>
      <c r="L1053" s="33"/>
      <c r="M1053" s="73"/>
    </row>
    <row r="1054" spans="1:13" customFormat="1" ht="15" x14ac:dyDescent="0.25">
      <c r="A1054" s="33"/>
      <c r="B1054" s="33"/>
      <c r="C1054" s="42"/>
      <c r="D1054" s="42"/>
      <c r="E1054" s="42"/>
      <c r="F1054" s="42"/>
      <c r="G1054" s="42"/>
      <c r="H1054" s="33"/>
      <c r="I1054" s="33"/>
      <c r="J1054" s="33"/>
      <c r="K1054" s="33"/>
      <c r="L1054" s="33"/>
      <c r="M1054" s="73"/>
    </row>
    <row r="1055" spans="1:13" customFormat="1" ht="15" x14ac:dyDescent="0.25">
      <c r="A1055" s="33"/>
      <c r="B1055" s="33"/>
      <c r="C1055" s="42"/>
      <c r="D1055" s="42"/>
      <c r="E1055" s="42"/>
      <c r="F1055" s="42"/>
      <c r="G1055" s="42"/>
      <c r="H1055" s="33"/>
      <c r="I1055" s="33"/>
      <c r="J1055" s="33"/>
      <c r="K1055" s="33"/>
      <c r="L1055" s="33"/>
      <c r="M1055" s="73"/>
    </row>
    <row r="1056" spans="1:13" customFormat="1" ht="15" x14ac:dyDescent="0.25">
      <c r="A1056" s="33"/>
      <c r="B1056" s="33"/>
      <c r="C1056" s="42"/>
      <c r="D1056" s="42"/>
      <c r="E1056" s="42"/>
      <c r="F1056" s="42"/>
      <c r="G1056" s="42"/>
      <c r="H1056" s="33"/>
      <c r="I1056" s="33"/>
      <c r="J1056" s="33"/>
      <c r="K1056" s="33"/>
      <c r="L1056" s="33"/>
      <c r="M1056" s="73"/>
    </row>
    <row r="1057" spans="1:13" customFormat="1" ht="15" x14ac:dyDescent="0.25">
      <c r="A1057" s="33"/>
      <c r="B1057" s="33"/>
      <c r="C1057" s="42"/>
      <c r="D1057" s="42"/>
      <c r="E1057" s="42"/>
      <c r="F1057" s="42"/>
      <c r="G1057" s="42"/>
      <c r="H1057" s="33"/>
      <c r="I1057" s="33"/>
      <c r="J1057" s="33"/>
      <c r="K1057" s="33"/>
      <c r="L1057" s="33"/>
      <c r="M1057" s="73"/>
    </row>
    <row r="1058" spans="1:13" customFormat="1" ht="15" x14ac:dyDescent="0.25">
      <c r="A1058" s="33"/>
      <c r="B1058" s="33"/>
      <c r="C1058" s="42"/>
      <c r="D1058" s="42"/>
      <c r="E1058" s="42"/>
      <c r="F1058" s="42"/>
      <c r="G1058" s="42"/>
      <c r="H1058" s="33"/>
      <c r="I1058" s="33"/>
      <c r="J1058" s="33"/>
      <c r="K1058" s="33"/>
      <c r="L1058" s="33"/>
      <c r="M1058" s="73"/>
    </row>
    <row r="1059" spans="1:13" customFormat="1" ht="15" x14ac:dyDescent="0.25">
      <c r="A1059" s="33"/>
      <c r="B1059" s="33"/>
      <c r="C1059" s="42"/>
      <c r="D1059" s="42"/>
      <c r="E1059" s="42"/>
      <c r="F1059" s="42"/>
      <c r="G1059" s="42"/>
      <c r="H1059" s="33"/>
      <c r="I1059" s="33"/>
      <c r="J1059" s="33"/>
      <c r="K1059" s="33"/>
      <c r="L1059" s="33"/>
      <c r="M1059" s="73"/>
    </row>
    <row r="1060" spans="1:13" customFormat="1" ht="15" x14ac:dyDescent="0.25">
      <c r="A1060" s="33"/>
      <c r="B1060" s="33"/>
      <c r="C1060" s="42"/>
      <c r="D1060" s="42"/>
      <c r="E1060" s="42"/>
      <c r="F1060" s="42"/>
      <c r="G1060" s="42"/>
      <c r="H1060" s="33"/>
      <c r="I1060" s="33"/>
      <c r="J1060" s="33"/>
      <c r="K1060" s="33"/>
      <c r="L1060" s="33"/>
      <c r="M1060" s="73"/>
    </row>
    <row r="1061" spans="1:13" customFormat="1" ht="15" x14ac:dyDescent="0.25">
      <c r="A1061" s="33"/>
      <c r="B1061" s="33"/>
      <c r="C1061" s="42"/>
      <c r="D1061" s="42"/>
      <c r="E1061" s="42"/>
      <c r="F1061" s="42"/>
      <c r="G1061" s="42"/>
      <c r="H1061" s="33"/>
      <c r="I1061" s="33"/>
      <c r="J1061" s="33"/>
      <c r="K1061" s="33"/>
      <c r="L1061" s="33"/>
      <c r="M1061" s="73"/>
    </row>
    <row r="1062" spans="1:13" customFormat="1" ht="15" x14ac:dyDescent="0.25">
      <c r="A1062" s="33"/>
      <c r="B1062" s="33"/>
      <c r="C1062" s="42"/>
      <c r="D1062" s="42"/>
      <c r="E1062" s="42"/>
      <c r="F1062" s="42"/>
      <c r="G1062" s="42"/>
      <c r="H1062" s="33"/>
      <c r="I1062" s="33"/>
      <c r="J1062" s="33"/>
      <c r="K1062" s="33"/>
      <c r="L1062" s="33"/>
      <c r="M1062" s="73"/>
    </row>
    <row r="1063" spans="1:13" customFormat="1" ht="15" x14ac:dyDescent="0.25">
      <c r="A1063" s="33"/>
      <c r="B1063" s="33"/>
      <c r="C1063" s="42"/>
      <c r="D1063" s="42"/>
      <c r="E1063" s="42"/>
      <c r="F1063" s="42"/>
      <c r="G1063" s="42"/>
      <c r="H1063" s="33"/>
      <c r="I1063" s="33"/>
      <c r="J1063" s="33"/>
      <c r="K1063" s="33"/>
      <c r="L1063" s="33"/>
      <c r="M1063" s="73"/>
    </row>
    <row r="1064" spans="1:13" customFormat="1" ht="15" x14ac:dyDescent="0.25">
      <c r="A1064" s="33"/>
      <c r="B1064" s="33"/>
      <c r="C1064" s="42"/>
      <c r="D1064" s="42"/>
      <c r="E1064" s="42"/>
      <c r="F1064" s="42"/>
      <c r="G1064" s="42"/>
      <c r="H1064" s="33"/>
      <c r="I1064" s="33"/>
      <c r="J1064" s="33"/>
      <c r="K1064" s="33"/>
      <c r="L1064" s="33"/>
      <c r="M1064" s="73"/>
    </row>
    <row r="1065" spans="1:13" customFormat="1" ht="15" x14ac:dyDescent="0.25">
      <c r="A1065" s="33"/>
      <c r="B1065" s="33"/>
      <c r="C1065" s="42"/>
      <c r="D1065" s="42"/>
      <c r="E1065" s="42"/>
      <c r="F1065" s="42"/>
      <c r="G1065" s="42"/>
      <c r="H1065" s="33"/>
      <c r="I1065" s="33"/>
      <c r="J1065" s="33"/>
      <c r="K1065" s="33"/>
      <c r="L1065" s="33"/>
      <c r="M1065" s="73"/>
    </row>
    <row r="1066" spans="1:13" customFormat="1" ht="15" x14ac:dyDescent="0.25">
      <c r="A1066" s="33"/>
      <c r="B1066" s="33"/>
      <c r="C1066" s="42"/>
      <c r="D1066" s="42"/>
      <c r="E1066" s="42"/>
      <c r="F1066" s="42"/>
      <c r="G1066" s="42"/>
      <c r="H1066" s="33"/>
      <c r="I1066" s="33"/>
      <c r="J1066" s="33"/>
      <c r="K1066" s="33"/>
      <c r="L1066" s="33"/>
      <c r="M1066" s="73"/>
    </row>
    <row r="1067" spans="1:13" customFormat="1" ht="15" x14ac:dyDescent="0.25">
      <c r="A1067" s="33"/>
      <c r="B1067" s="33"/>
      <c r="C1067" s="42"/>
      <c r="D1067" s="42"/>
      <c r="E1067" s="42"/>
      <c r="F1067" s="42"/>
      <c r="G1067" s="42"/>
      <c r="H1067" s="33"/>
      <c r="I1067" s="33"/>
      <c r="J1067" s="33"/>
      <c r="K1067" s="33"/>
      <c r="L1067" s="33"/>
      <c r="M1067" s="73"/>
    </row>
    <row r="1068" spans="1:13" customFormat="1" ht="15" x14ac:dyDescent="0.25">
      <c r="A1068" s="33"/>
      <c r="B1068" s="33"/>
      <c r="C1068" s="42"/>
      <c r="D1068" s="42"/>
      <c r="E1068" s="42"/>
      <c r="F1068" s="42"/>
      <c r="G1068" s="42"/>
      <c r="H1068" s="33"/>
      <c r="I1068" s="33"/>
      <c r="J1068" s="33"/>
      <c r="K1068" s="33"/>
      <c r="L1068" s="33"/>
      <c r="M1068" s="73"/>
    </row>
    <row r="1069" spans="1:13" customFormat="1" ht="15" x14ac:dyDescent="0.25">
      <c r="A1069" s="33"/>
      <c r="B1069" s="33"/>
      <c r="C1069" s="42"/>
      <c r="D1069" s="42"/>
      <c r="E1069" s="42"/>
      <c r="F1069" s="42"/>
      <c r="G1069" s="42"/>
      <c r="H1069" s="33"/>
      <c r="I1069" s="33"/>
      <c r="J1069" s="33"/>
      <c r="K1069" s="33"/>
      <c r="L1069" s="33"/>
      <c r="M1069" s="73"/>
    </row>
    <row r="1070" spans="1:13" customFormat="1" ht="15" x14ac:dyDescent="0.25">
      <c r="A1070" s="33"/>
      <c r="B1070" s="33"/>
      <c r="C1070" s="42"/>
      <c r="D1070" s="42"/>
      <c r="E1070" s="42"/>
      <c r="F1070" s="42"/>
      <c r="G1070" s="42"/>
      <c r="H1070" s="33"/>
      <c r="I1070" s="33"/>
      <c r="J1070" s="33"/>
      <c r="K1070" s="33"/>
      <c r="L1070" s="33"/>
      <c r="M1070" s="73"/>
    </row>
    <row r="1071" spans="1:13" customFormat="1" ht="15" x14ac:dyDescent="0.25">
      <c r="A1071" s="33"/>
      <c r="B1071" s="33"/>
      <c r="C1071" s="42"/>
      <c r="D1071" s="42"/>
      <c r="E1071" s="42"/>
      <c r="F1071" s="42"/>
      <c r="G1071" s="42"/>
      <c r="H1071" s="33"/>
      <c r="I1071" s="33"/>
      <c r="J1071" s="33"/>
      <c r="K1071" s="33"/>
      <c r="L1071" s="33"/>
      <c r="M1071" s="73"/>
    </row>
    <row r="1072" spans="1:13" customFormat="1" ht="15" x14ac:dyDescent="0.25">
      <c r="A1072" s="33"/>
      <c r="B1072" s="33"/>
      <c r="C1072" s="42"/>
      <c r="D1072" s="42"/>
      <c r="E1072" s="42"/>
      <c r="F1072" s="42"/>
      <c r="G1072" s="42"/>
      <c r="H1072" s="33"/>
      <c r="I1072" s="33"/>
      <c r="J1072" s="33"/>
      <c r="K1072" s="33"/>
      <c r="L1072" s="33"/>
      <c r="M1072" s="73"/>
    </row>
    <row r="1073" spans="1:13" customFormat="1" ht="15" x14ac:dyDescent="0.25">
      <c r="A1073" s="33"/>
      <c r="B1073" s="33"/>
      <c r="C1073" s="42"/>
      <c r="D1073" s="42"/>
      <c r="E1073" s="42"/>
      <c r="F1073" s="42"/>
      <c r="G1073" s="42"/>
      <c r="H1073" s="33"/>
      <c r="I1073" s="33"/>
      <c r="J1073" s="33"/>
      <c r="K1073" s="33"/>
      <c r="L1073" s="33"/>
      <c r="M1073" s="73"/>
    </row>
    <row r="1074" spans="1:13" customFormat="1" ht="15" x14ac:dyDescent="0.25">
      <c r="A1074" s="33"/>
      <c r="B1074" s="33"/>
      <c r="C1074" s="42"/>
      <c r="D1074" s="42"/>
      <c r="E1074" s="42"/>
      <c r="F1074" s="42"/>
      <c r="G1074" s="42"/>
      <c r="H1074" s="33"/>
      <c r="I1074" s="33"/>
      <c r="J1074" s="33"/>
      <c r="K1074" s="33"/>
      <c r="L1074" s="33"/>
      <c r="M1074" s="73"/>
    </row>
    <row r="1075" spans="1:13" customFormat="1" ht="15" x14ac:dyDescent="0.25">
      <c r="A1075" s="33"/>
      <c r="B1075" s="33"/>
      <c r="C1075" s="42"/>
      <c r="D1075" s="42"/>
      <c r="E1075" s="42"/>
      <c r="F1075" s="42"/>
      <c r="G1075" s="42"/>
      <c r="H1075" s="33"/>
      <c r="I1075" s="33"/>
      <c r="J1075" s="33"/>
      <c r="K1075" s="33"/>
      <c r="L1075" s="33"/>
      <c r="M1075" s="73"/>
    </row>
    <row r="1076" spans="1:13" customFormat="1" ht="15" x14ac:dyDescent="0.25">
      <c r="A1076" s="33"/>
      <c r="B1076" s="33"/>
      <c r="C1076" s="42"/>
      <c r="D1076" s="42"/>
      <c r="E1076" s="42"/>
      <c r="F1076" s="42"/>
      <c r="G1076" s="42"/>
      <c r="H1076" s="33"/>
      <c r="I1076" s="33"/>
      <c r="J1076" s="33"/>
      <c r="K1076" s="33"/>
      <c r="L1076" s="33"/>
      <c r="M1076" s="73"/>
    </row>
    <row r="1077" spans="1:13" customFormat="1" ht="15" x14ac:dyDescent="0.25">
      <c r="A1077" s="33"/>
      <c r="B1077" s="33"/>
      <c r="C1077" s="42"/>
      <c r="D1077" s="42"/>
      <c r="E1077" s="42"/>
      <c r="F1077" s="42"/>
      <c r="G1077" s="42"/>
      <c r="H1077" s="33"/>
      <c r="I1077" s="33"/>
      <c r="J1077" s="33"/>
      <c r="K1077" s="33"/>
      <c r="L1077" s="33"/>
      <c r="M1077" s="73"/>
    </row>
    <row r="1078" spans="1:13" customFormat="1" ht="15" x14ac:dyDescent="0.25">
      <c r="A1078" s="33"/>
      <c r="B1078" s="33"/>
      <c r="C1078" s="42"/>
      <c r="D1078" s="42"/>
      <c r="E1078" s="42"/>
      <c r="F1078" s="42"/>
      <c r="G1078" s="42"/>
      <c r="H1078" s="33"/>
      <c r="I1078" s="33"/>
      <c r="J1078" s="33"/>
      <c r="K1078" s="33"/>
      <c r="L1078" s="33"/>
      <c r="M1078" s="73"/>
    </row>
    <row r="1079" spans="1:13" customFormat="1" ht="15" x14ac:dyDescent="0.25">
      <c r="A1079" s="33"/>
      <c r="B1079" s="33"/>
      <c r="C1079" s="42"/>
      <c r="D1079" s="42"/>
      <c r="E1079" s="42"/>
      <c r="F1079" s="42"/>
      <c r="G1079" s="42"/>
      <c r="H1079" s="33"/>
      <c r="I1079" s="33"/>
      <c r="J1079" s="33"/>
      <c r="K1079" s="33"/>
      <c r="L1079" s="33"/>
      <c r="M1079" s="73"/>
    </row>
    <row r="1080" spans="1:13" customFormat="1" ht="15" x14ac:dyDescent="0.25">
      <c r="A1080" s="33"/>
      <c r="B1080" s="33"/>
      <c r="C1080" s="42"/>
      <c r="D1080" s="42"/>
      <c r="E1080" s="42"/>
      <c r="F1080" s="42"/>
      <c r="G1080" s="42"/>
      <c r="H1080" s="33"/>
      <c r="I1080" s="33"/>
      <c r="J1080" s="33"/>
      <c r="K1080" s="33"/>
      <c r="L1080" s="33"/>
      <c r="M1080" s="73"/>
    </row>
    <row r="1081" spans="1:13" customFormat="1" ht="15" x14ac:dyDescent="0.25">
      <c r="A1081" s="33"/>
      <c r="B1081" s="33"/>
      <c r="C1081" s="42"/>
      <c r="D1081" s="42"/>
      <c r="E1081" s="42"/>
      <c r="F1081" s="42"/>
      <c r="G1081" s="42"/>
      <c r="H1081" s="33"/>
      <c r="I1081" s="33"/>
      <c r="J1081" s="33"/>
      <c r="K1081" s="33"/>
      <c r="L1081" s="33"/>
      <c r="M1081" s="73"/>
    </row>
    <row r="1082" spans="1:13" customFormat="1" ht="15" x14ac:dyDescent="0.25">
      <c r="A1082" s="33"/>
      <c r="B1082" s="33"/>
      <c r="C1082" s="42"/>
      <c r="D1082" s="42"/>
      <c r="E1082" s="42"/>
      <c r="F1082" s="42"/>
      <c r="G1082" s="42"/>
      <c r="H1082" s="33"/>
      <c r="I1082" s="33"/>
      <c r="J1082" s="33"/>
      <c r="K1082" s="33"/>
      <c r="L1082" s="33"/>
      <c r="M1082" s="73"/>
    </row>
    <row r="1083" spans="1:13" customFormat="1" ht="15" x14ac:dyDescent="0.25">
      <c r="A1083" s="33"/>
      <c r="B1083" s="33"/>
      <c r="C1083" s="42"/>
      <c r="D1083" s="42"/>
      <c r="E1083" s="42"/>
      <c r="F1083" s="42"/>
      <c r="G1083" s="42"/>
      <c r="H1083" s="33"/>
      <c r="I1083" s="33"/>
      <c r="J1083" s="33"/>
      <c r="K1083" s="33"/>
      <c r="L1083" s="33"/>
      <c r="M1083" s="73"/>
    </row>
    <row r="1084" spans="1:13" customFormat="1" ht="15" x14ac:dyDescent="0.25">
      <c r="A1084" s="33"/>
      <c r="B1084" s="33"/>
      <c r="C1084" s="42"/>
      <c r="D1084" s="42"/>
      <c r="E1084" s="42"/>
      <c r="F1084" s="42"/>
      <c r="G1084" s="42"/>
      <c r="H1084" s="33"/>
      <c r="I1084" s="33"/>
      <c r="J1084" s="33"/>
      <c r="K1084" s="33"/>
      <c r="L1084" s="33"/>
      <c r="M1084" s="73"/>
    </row>
    <row r="1085" spans="1:13" customFormat="1" ht="15" x14ac:dyDescent="0.25">
      <c r="A1085" s="33"/>
      <c r="B1085" s="33"/>
      <c r="C1085" s="42"/>
      <c r="D1085" s="42"/>
      <c r="E1085" s="42"/>
      <c r="F1085" s="42"/>
      <c r="G1085" s="42"/>
      <c r="H1085" s="33"/>
      <c r="I1085" s="33"/>
      <c r="J1085" s="33"/>
      <c r="K1085" s="33"/>
      <c r="L1085" s="33"/>
      <c r="M1085" s="73"/>
    </row>
    <row r="1086" spans="1:13" customFormat="1" ht="15" x14ac:dyDescent="0.25">
      <c r="A1086" s="33"/>
      <c r="B1086" s="33"/>
      <c r="C1086" s="42"/>
      <c r="D1086" s="42"/>
      <c r="E1086" s="42"/>
      <c r="F1086" s="42"/>
      <c r="G1086" s="42"/>
      <c r="H1086" s="33"/>
      <c r="I1086" s="33"/>
      <c r="J1086" s="33"/>
      <c r="K1086" s="33"/>
      <c r="L1086" s="33"/>
      <c r="M1086" s="73"/>
    </row>
    <row r="1087" spans="1:13" customFormat="1" ht="15" x14ac:dyDescent="0.25">
      <c r="A1087" s="33"/>
      <c r="B1087" s="33"/>
      <c r="C1087" s="42"/>
      <c r="D1087" s="42"/>
      <c r="E1087" s="42"/>
      <c r="F1087" s="42"/>
      <c r="G1087" s="42"/>
      <c r="H1087" s="33"/>
      <c r="I1087" s="33"/>
      <c r="J1087" s="33"/>
      <c r="K1087" s="33"/>
      <c r="L1087" s="33"/>
      <c r="M1087" s="73"/>
    </row>
    <row r="1088" spans="1:13" customFormat="1" ht="15" x14ac:dyDescent="0.25">
      <c r="A1088" s="33"/>
      <c r="B1088" s="33"/>
      <c r="C1088" s="42"/>
      <c r="D1088" s="42"/>
      <c r="E1088" s="42"/>
      <c r="F1088" s="42"/>
      <c r="G1088" s="42"/>
      <c r="H1088" s="33"/>
      <c r="I1088" s="33"/>
      <c r="J1088" s="33"/>
      <c r="K1088" s="33"/>
      <c r="L1088" s="33"/>
      <c r="M1088" s="73"/>
    </row>
    <row r="1089" spans="1:13" customFormat="1" ht="15" x14ac:dyDescent="0.25">
      <c r="A1089" s="33"/>
      <c r="B1089" s="33"/>
      <c r="C1089" s="42"/>
      <c r="D1089" s="42"/>
      <c r="E1089" s="42"/>
      <c r="F1089" s="42"/>
      <c r="G1089" s="42"/>
      <c r="H1089" s="33"/>
      <c r="I1089" s="33"/>
      <c r="J1089" s="33"/>
      <c r="K1089" s="33"/>
      <c r="L1089" s="33"/>
      <c r="M1089" s="73"/>
    </row>
    <row r="1090" spans="1:13" customFormat="1" ht="15" x14ac:dyDescent="0.25">
      <c r="A1090" s="33"/>
      <c r="B1090" s="33"/>
      <c r="C1090" s="42"/>
      <c r="D1090" s="42"/>
      <c r="E1090" s="42"/>
      <c r="F1090" s="42"/>
      <c r="G1090" s="42"/>
      <c r="H1090" s="33"/>
      <c r="I1090" s="33"/>
      <c r="J1090" s="33"/>
      <c r="K1090" s="33"/>
      <c r="L1090" s="33"/>
      <c r="M1090" s="73"/>
    </row>
    <row r="1091" spans="1:13" customFormat="1" ht="15" x14ac:dyDescent="0.25">
      <c r="A1091" s="33"/>
      <c r="B1091" s="33"/>
      <c r="C1091" s="42"/>
      <c r="D1091" s="42"/>
      <c r="E1091" s="42"/>
      <c r="F1091" s="42"/>
      <c r="G1091" s="42"/>
      <c r="H1091" s="33"/>
      <c r="I1091" s="33"/>
      <c r="J1091" s="33"/>
      <c r="K1091" s="33"/>
      <c r="L1091" s="33"/>
      <c r="M1091" s="73"/>
    </row>
    <row r="1092" spans="1:13" customFormat="1" ht="15" x14ac:dyDescent="0.25">
      <c r="A1092" s="33"/>
      <c r="B1092" s="33"/>
      <c r="C1092" s="42"/>
      <c r="D1092" s="42"/>
      <c r="E1092" s="42"/>
      <c r="F1092" s="42"/>
      <c r="G1092" s="42"/>
      <c r="H1092" s="33"/>
      <c r="I1092" s="33"/>
      <c r="J1092" s="33"/>
      <c r="K1092" s="33"/>
      <c r="L1092" s="33"/>
      <c r="M1092" s="73"/>
    </row>
    <row r="1093" spans="1:13" customFormat="1" ht="15" x14ac:dyDescent="0.25">
      <c r="A1093" s="33"/>
      <c r="B1093" s="33"/>
      <c r="C1093" s="42"/>
      <c r="D1093" s="42"/>
      <c r="E1093" s="42"/>
      <c r="F1093" s="42"/>
      <c r="G1093" s="42"/>
      <c r="H1093" s="33"/>
      <c r="I1093" s="33"/>
      <c r="J1093" s="33"/>
      <c r="K1093" s="33"/>
      <c r="L1093" s="33"/>
      <c r="M1093" s="73"/>
    </row>
    <row r="1094" spans="1:13" customFormat="1" ht="15" x14ac:dyDescent="0.25">
      <c r="A1094" s="33"/>
      <c r="B1094" s="33"/>
      <c r="C1094" s="42"/>
      <c r="D1094" s="42"/>
      <c r="E1094" s="42"/>
      <c r="F1094" s="42"/>
      <c r="G1094" s="42"/>
      <c r="H1094" s="33"/>
      <c r="I1094" s="33"/>
      <c r="J1094" s="33"/>
      <c r="K1094" s="33"/>
      <c r="L1094" s="33"/>
      <c r="M1094" s="73"/>
    </row>
    <row r="1095" spans="1:13" customFormat="1" ht="15" x14ac:dyDescent="0.25">
      <c r="A1095" s="33"/>
      <c r="B1095" s="33"/>
      <c r="C1095" s="42"/>
      <c r="D1095" s="42"/>
      <c r="E1095" s="42"/>
      <c r="F1095" s="42"/>
      <c r="G1095" s="42"/>
      <c r="H1095" s="33"/>
      <c r="I1095" s="33"/>
      <c r="J1095" s="33"/>
      <c r="K1095" s="33"/>
      <c r="L1095" s="33"/>
      <c r="M1095" s="73"/>
    </row>
    <row r="1096" spans="1:13" customFormat="1" ht="15" x14ac:dyDescent="0.25">
      <c r="A1096" s="33"/>
      <c r="B1096" s="33"/>
      <c r="C1096" s="42"/>
      <c r="D1096" s="42"/>
      <c r="E1096" s="42"/>
      <c r="F1096" s="42"/>
      <c r="G1096" s="42"/>
      <c r="H1096" s="33"/>
      <c r="I1096" s="33"/>
      <c r="J1096" s="33"/>
      <c r="K1096" s="33"/>
      <c r="L1096" s="33"/>
      <c r="M1096" s="73"/>
    </row>
    <row r="1097" spans="1:13" customFormat="1" ht="15" x14ac:dyDescent="0.25">
      <c r="A1097" s="33"/>
      <c r="B1097" s="33"/>
      <c r="C1097" s="42"/>
      <c r="D1097" s="42"/>
      <c r="E1097" s="42"/>
      <c r="F1097" s="42"/>
      <c r="G1097" s="42"/>
      <c r="H1097" s="33"/>
      <c r="I1097" s="33"/>
      <c r="J1097" s="33"/>
      <c r="K1097" s="33"/>
      <c r="L1097" s="33"/>
      <c r="M1097" s="73"/>
    </row>
    <row r="1098" spans="1:13" customFormat="1" ht="15" x14ac:dyDescent="0.25">
      <c r="A1098" s="33"/>
      <c r="B1098" s="33"/>
      <c r="C1098" s="42"/>
      <c r="D1098" s="42"/>
      <c r="E1098" s="42"/>
      <c r="F1098" s="42"/>
      <c r="G1098" s="42"/>
      <c r="H1098" s="33"/>
      <c r="I1098" s="33"/>
      <c r="J1098" s="33"/>
      <c r="K1098" s="33"/>
      <c r="L1098" s="33"/>
      <c r="M1098" s="73"/>
    </row>
    <row r="1099" spans="1:13" customFormat="1" ht="15" x14ac:dyDescent="0.25">
      <c r="A1099" s="33"/>
      <c r="B1099" s="33"/>
      <c r="C1099" s="42"/>
      <c r="D1099" s="42"/>
      <c r="E1099" s="42"/>
      <c r="F1099" s="42"/>
      <c r="G1099" s="42"/>
      <c r="H1099" s="33"/>
      <c r="I1099" s="33"/>
      <c r="J1099" s="33"/>
      <c r="K1099" s="33"/>
      <c r="L1099" s="33"/>
      <c r="M1099" s="73"/>
    </row>
    <row r="1100" spans="1:13" customFormat="1" ht="15" x14ac:dyDescent="0.25">
      <c r="A1100" s="33"/>
      <c r="B1100" s="33"/>
      <c r="C1100" s="42"/>
      <c r="D1100" s="42"/>
      <c r="E1100" s="42"/>
      <c r="F1100" s="42"/>
      <c r="G1100" s="42"/>
      <c r="H1100" s="33"/>
      <c r="I1100" s="33"/>
      <c r="J1100" s="33"/>
      <c r="K1100" s="33"/>
      <c r="L1100" s="33"/>
      <c r="M1100" s="73"/>
    </row>
    <row r="1101" spans="1:13" customFormat="1" ht="15" x14ac:dyDescent="0.25">
      <c r="A1101" s="33"/>
      <c r="B1101" s="33"/>
      <c r="C1101" s="42"/>
      <c r="D1101" s="42"/>
      <c r="E1101" s="42"/>
      <c r="F1101" s="42"/>
      <c r="G1101" s="42"/>
      <c r="H1101" s="33"/>
      <c r="I1101" s="33"/>
      <c r="J1101" s="33"/>
      <c r="K1101" s="33"/>
      <c r="L1101" s="33"/>
      <c r="M1101" s="73"/>
    </row>
    <row r="1102" spans="1:13" customFormat="1" ht="15" x14ac:dyDescent="0.25">
      <c r="A1102" s="33"/>
      <c r="B1102" s="33"/>
      <c r="C1102" s="42"/>
      <c r="D1102" s="42"/>
      <c r="E1102" s="42"/>
      <c r="F1102" s="42"/>
      <c r="G1102" s="42"/>
      <c r="H1102" s="33"/>
      <c r="I1102" s="33"/>
      <c r="J1102" s="33"/>
      <c r="K1102" s="33"/>
      <c r="L1102" s="33"/>
      <c r="M1102" s="73"/>
    </row>
    <row r="1103" spans="1:13" customFormat="1" ht="15" x14ac:dyDescent="0.25">
      <c r="A1103" s="33"/>
      <c r="B1103" s="33"/>
      <c r="C1103" s="42"/>
      <c r="D1103" s="42"/>
      <c r="E1103" s="42"/>
      <c r="F1103" s="42"/>
      <c r="G1103" s="42"/>
      <c r="H1103" s="33"/>
      <c r="I1103" s="33"/>
      <c r="J1103" s="33"/>
      <c r="K1103" s="33"/>
      <c r="L1103" s="33"/>
      <c r="M1103" s="73"/>
    </row>
    <row r="1104" spans="1:13" customFormat="1" ht="15" x14ac:dyDescent="0.25">
      <c r="A1104" s="33"/>
      <c r="B1104" s="33"/>
      <c r="C1104" s="42"/>
      <c r="D1104" s="42"/>
      <c r="E1104" s="42"/>
      <c r="F1104" s="42"/>
      <c r="G1104" s="42"/>
      <c r="H1104" s="33"/>
      <c r="I1104" s="33"/>
      <c r="J1104" s="33"/>
      <c r="K1104" s="33"/>
      <c r="L1104" s="33"/>
      <c r="M1104" s="73"/>
    </row>
    <row r="1105" spans="1:13" customFormat="1" ht="15" x14ac:dyDescent="0.25">
      <c r="A1105" s="33"/>
      <c r="B1105" s="33"/>
      <c r="C1105" s="42"/>
      <c r="D1105" s="42"/>
      <c r="E1105" s="42"/>
      <c r="F1105" s="42"/>
      <c r="G1105" s="42"/>
      <c r="H1105" s="33"/>
      <c r="I1105" s="33"/>
      <c r="J1105" s="33"/>
      <c r="K1105" s="33"/>
      <c r="L1105" s="33"/>
      <c r="M1105" s="73"/>
    </row>
    <row r="1106" spans="1:13" customFormat="1" ht="15" x14ac:dyDescent="0.25">
      <c r="A1106" s="33"/>
      <c r="B1106" s="33"/>
      <c r="C1106" s="42"/>
      <c r="D1106" s="42"/>
      <c r="E1106" s="42"/>
      <c r="F1106" s="42"/>
      <c r="G1106" s="42"/>
      <c r="H1106" s="33"/>
      <c r="I1106" s="33"/>
      <c r="J1106" s="33"/>
      <c r="K1106" s="33"/>
      <c r="L1106" s="33"/>
      <c r="M1106" s="73"/>
    </row>
    <row r="1107" spans="1:13" customFormat="1" ht="15" x14ac:dyDescent="0.25">
      <c r="A1107" s="33"/>
      <c r="B1107" s="33"/>
      <c r="C1107" s="42"/>
      <c r="D1107" s="42"/>
      <c r="E1107" s="42"/>
      <c r="F1107" s="42"/>
      <c r="G1107" s="42"/>
      <c r="H1107" s="33"/>
      <c r="I1107" s="33"/>
      <c r="J1107" s="33"/>
      <c r="K1107" s="33"/>
      <c r="L1107" s="33"/>
      <c r="M1107" s="73"/>
    </row>
    <row r="1108" spans="1:13" customFormat="1" ht="15" x14ac:dyDescent="0.25">
      <c r="A1108" s="33"/>
      <c r="B1108" s="33"/>
      <c r="C1108" s="42"/>
      <c r="D1108" s="42"/>
      <c r="E1108" s="42"/>
      <c r="F1108" s="42"/>
      <c r="G1108" s="42"/>
      <c r="H1108" s="33"/>
      <c r="I1108" s="33"/>
      <c r="J1108" s="33"/>
      <c r="K1108" s="33"/>
      <c r="L1108" s="33"/>
      <c r="M1108" s="73"/>
    </row>
    <row r="1109" spans="1:13" customFormat="1" ht="15" x14ac:dyDescent="0.25">
      <c r="A1109" s="33"/>
      <c r="B1109" s="33"/>
      <c r="C1109" s="42"/>
      <c r="D1109" s="42"/>
      <c r="E1109" s="42"/>
      <c r="F1109" s="42"/>
      <c r="G1109" s="42"/>
      <c r="H1109" s="33"/>
      <c r="I1109" s="33"/>
      <c r="J1109" s="33"/>
      <c r="K1109" s="33"/>
      <c r="L1109" s="33"/>
      <c r="M1109" s="73"/>
    </row>
    <row r="1110" spans="1:13" customFormat="1" ht="15" x14ac:dyDescent="0.25">
      <c r="A1110" s="33"/>
      <c r="B1110" s="33"/>
      <c r="C1110" s="42"/>
      <c r="D1110" s="42"/>
      <c r="E1110" s="42"/>
      <c r="F1110" s="42"/>
      <c r="G1110" s="42"/>
      <c r="H1110" s="33"/>
      <c r="I1110" s="33"/>
      <c r="J1110" s="33"/>
      <c r="K1110" s="33"/>
      <c r="L1110" s="33"/>
      <c r="M1110" s="73"/>
    </row>
    <row r="1111" spans="1:13" customFormat="1" ht="15" x14ac:dyDescent="0.25">
      <c r="A1111" s="33"/>
      <c r="B1111" s="33"/>
      <c r="C1111" s="42"/>
      <c r="D1111" s="42"/>
      <c r="E1111" s="42"/>
      <c r="F1111" s="42"/>
      <c r="G1111" s="42"/>
      <c r="H1111" s="33"/>
      <c r="I1111" s="33"/>
      <c r="J1111" s="33"/>
      <c r="K1111" s="33"/>
      <c r="L1111" s="33"/>
      <c r="M1111" s="73"/>
    </row>
    <row r="1112" spans="1:13" customFormat="1" ht="15" x14ac:dyDescent="0.25">
      <c r="A1112" s="33"/>
      <c r="B1112" s="33"/>
      <c r="C1112" s="42"/>
      <c r="D1112" s="42"/>
      <c r="E1112" s="42"/>
      <c r="F1112" s="42"/>
      <c r="G1112" s="42"/>
      <c r="H1112" s="33"/>
      <c r="I1112" s="33"/>
      <c r="J1112" s="33"/>
      <c r="K1112" s="33"/>
      <c r="L1112" s="33"/>
      <c r="M1112" s="73"/>
    </row>
    <row r="1113" spans="1:13" customFormat="1" ht="15" x14ac:dyDescent="0.25">
      <c r="A1113" s="33"/>
      <c r="B1113" s="33"/>
      <c r="C1113" s="42"/>
      <c r="D1113" s="42"/>
      <c r="E1113" s="42"/>
      <c r="F1113" s="42"/>
      <c r="G1113" s="42"/>
      <c r="H1113" s="33"/>
      <c r="I1113" s="33"/>
      <c r="J1113" s="33"/>
      <c r="K1113" s="33"/>
      <c r="L1113" s="33"/>
      <c r="M1113" s="73"/>
    </row>
    <row r="1114" spans="1:13" customFormat="1" ht="15" x14ac:dyDescent="0.25">
      <c r="A1114" s="33"/>
      <c r="B1114" s="33"/>
      <c r="C1114" s="42"/>
      <c r="D1114" s="42"/>
      <c r="E1114" s="42"/>
      <c r="F1114" s="42"/>
      <c r="G1114" s="42"/>
      <c r="H1114" s="33"/>
      <c r="I1114" s="33"/>
      <c r="J1114" s="33"/>
      <c r="K1114" s="33"/>
      <c r="L1114" s="33"/>
      <c r="M1114" s="73"/>
    </row>
    <row r="1115" spans="1:13" customFormat="1" ht="15" x14ac:dyDescent="0.25">
      <c r="A1115" s="33"/>
      <c r="B1115" s="33"/>
      <c r="C1115" s="42"/>
      <c r="D1115" s="42"/>
      <c r="E1115" s="42"/>
      <c r="F1115" s="42"/>
      <c r="G1115" s="42"/>
      <c r="H1115" s="33"/>
      <c r="I1115" s="33"/>
      <c r="J1115" s="33"/>
      <c r="K1115" s="33"/>
      <c r="L1115" s="33"/>
      <c r="M1115" s="73"/>
    </row>
    <row r="1116" spans="1:13" customFormat="1" ht="15" x14ac:dyDescent="0.25">
      <c r="A1116" s="33"/>
      <c r="B1116" s="33"/>
      <c r="C1116" s="42"/>
      <c r="D1116" s="42"/>
      <c r="E1116" s="42"/>
      <c r="F1116" s="42"/>
      <c r="G1116" s="42"/>
      <c r="H1116" s="33"/>
      <c r="I1116" s="33"/>
      <c r="J1116" s="33"/>
      <c r="K1116" s="33"/>
      <c r="L1116" s="33"/>
      <c r="M1116" s="73"/>
    </row>
    <row r="1117" spans="1:13" customFormat="1" ht="15" x14ac:dyDescent="0.25">
      <c r="A1117" s="33"/>
      <c r="B1117" s="33"/>
      <c r="C1117" s="42"/>
      <c r="D1117" s="42"/>
      <c r="E1117" s="42"/>
      <c r="F1117" s="42"/>
      <c r="G1117" s="42"/>
      <c r="H1117" s="33"/>
      <c r="I1117" s="33"/>
      <c r="J1117" s="33"/>
      <c r="K1117" s="33"/>
      <c r="L1117" s="33"/>
      <c r="M1117" s="73"/>
    </row>
    <row r="1118" spans="1:13" customFormat="1" ht="15" x14ac:dyDescent="0.25">
      <c r="A1118" s="33"/>
      <c r="B1118" s="33"/>
      <c r="C1118" s="42"/>
      <c r="D1118" s="42"/>
      <c r="E1118" s="42"/>
      <c r="F1118" s="42"/>
      <c r="G1118" s="42"/>
      <c r="H1118" s="33"/>
      <c r="I1118" s="33"/>
      <c r="J1118" s="33"/>
      <c r="K1118" s="33"/>
      <c r="L1118" s="33"/>
      <c r="M1118" s="73"/>
    </row>
    <row r="1119" spans="1:13" customFormat="1" ht="15" x14ac:dyDescent="0.25">
      <c r="A1119" s="33"/>
      <c r="B1119" s="33"/>
      <c r="C1119" s="42"/>
      <c r="D1119" s="42"/>
      <c r="E1119" s="42"/>
      <c r="F1119" s="42"/>
      <c r="G1119" s="42"/>
      <c r="H1119" s="33"/>
      <c r="I1119" s="33"/>
      <c r="J1119" s="33"/>
      <c r="K1119" s="33"/>
      <c r="L1119" s="33"/>
      <c r="M1119" s="73"/>
    </row>
    <row r="1120" spans="1:13" customFormat="1" ht="15" x14ac:dyDescent="0.25">
      <c r="A1120" s="33"/>
      <c r="B1120" s="33"/>
      <c r="C1120" s="42"/>
      <c r="D1120" s="42"/>
      <c r="E1120" s="42"/>
      <c r="F1120" s="42"/>
      <c r="G1120" s="42"/>
      <c r="H1120" s="33"/>
      <c r="I1120" s="33"/>
      <c r="J1120" s="33"/>
      <c r="K1120" s="33"/>
      <c r="L1120" s="33"/>
      <c r="M1120" s="73"/>
    </row>
    <row r="1121" spans="1:13" customFormat="1" ht="15" x14ac:dyDescent="0.25">
      <c r="A1121" s="33"/>
      <c r="B1121" s="33"/>
      <c r="C1121" s="42"/>
      <c r="D1121" s="42"/>
      <c r="E1121" s="42"/>
      <c r="F1121" s="42"/>
      <c r="G1121" s="42"/>
      <c r="H1121" s="33"/>
      <c r="I1121" s="33"/>
      <c r="J1121" s="33"/>
      <c r="K1121" s="33"/>
      <c r="L1121" s="33"/>
      <c r="M1121" s="73"/>
    </row>
    <row r="1122" spans="1:13" customFormat="1" ht="15" x14ac:dyDescent="0.25">
      <c r="A1122" s="33"/>
      <c r="B1122" s="33"/>
      <c r="C1122" s="42"/>
      <c r="D1122" s="42"/>
      <c r="E1122" s="42"/>
      <c r="F1122" s="42"/>
      <c r="G1122" s="42"/>
      <c r="H1122" s="33"/>
      <c r="I1122" s="33"/>
      <c r="J1122" s="33"/>
      <c r="K1122" s="33"/>
      <c r="L1122" s="33"/>
      <c r="M1122" s="73"/>
    </row>
    <row r="1123" spans="1:13" customFormat="1" ht="15" x14ac:dyDescent="0.25">
      <c r="A1123" s="33"/>
      <c r="B1123" s="33"/>
      <c r="C1123" s="42"/>
      <c r="D1123" s="42"/>
      <c r="E1123" s="42"/>
      <c r="F1123" s="42"/>
      <c r="G1123" s="42"/>
      <c r="H1123" s="33"/>
      <c r="I1123" s="33"/>
      <c r="J1123" s="33"/>
      <c r="K1123" s="33"/>
      <c r="L1123" s="33"/>
      <c r="M1123" s="73"/>
    </row>
    <row r="1124" spans="1:13" customFormat="1" ht="15" x14ac:dyDescent="0.25">
      <c r="A1124" s="33"/>
      <c r="B1124" s="33"/>
      <c r="C1124" s="42"/>
      <c r="D1124" s="42"/>
      <c r="E1124" s="42"/>
      <c r="F1124" s="42"/>
      <c r="G1124" s="42"/>
      <c r="H1124" s="33"/>
      <c r="I1124" s="33"/>
      <c r="J1124" s="33"/>
      <c r="K1124" s="33"/>
      <c r="L1124" s="33"/>
      <c r="M1124" s="73"/>
    </row>
    <row r="1125" spans="1:13" customFormat="1" ht="15" x14ac:dyDescent="0.25">
      <c r="A1125" s="33"/>
      <c r="B1125" s="33"/>
      <c r="C1125" s="42"/>
      <c r="D1125" s="42"/>
      <c r="E1125" s="42"/>
      <c r="F1125" s="42"/>
      <c r="G1125" s="42"/>
      <c r="H1125" s="33"/>
      <c r="I1125" s="33"/>
      <c r="J1125" s="33"/>
      <c r="K1125" s="33"/>
      <c r="L1125" s="33"/>
      <c r="M1125" s="73"/>
    </row>
    <row r="1126" spans="1:13" customFormat="1" ht="15" x14ac:dyDescent="0.25">
      <c r="A1126" s="33"/>
      <c r="B1126" s="33"/>
      <c r="C1126" s="42"/>
      <c r="D1126" s="42"/>
      <c r="E1126" s="42"/>
      <c r="F1126" s="42"/>
      <c r="G1126" s="42"/>
      <c r="H1126" s="33"/>
      <c r="I1126" s="33"/>
      <c r="J1126" s="33"/>
      <c r="K1126" s="33"/>
      <c r="L1126" s="33"/>
      <c r="M1126" s="73"/>
    </row>
    <row r="1127" spans="1:13" customFormat="1" ht="15" x14ac:dyDescent="0.25">
      <c r="A1127" s="33"/>
      <c r="B1127" s="33"/>
      <c r="C1127" s="42"/>
      <c r="D1127" s="42"/>
      <c r="E1127" s="42"/>
      <c r="F1127" s="42"/>
      <c r="G1127" s="42"/>
      <c r="H1127" s="33"/>
      <c r="I1127" s="33"/>
      <c r="J1127" s="33"/>
      <c r="K1127" s="33"/>
      <c r="L1127" s="33"/>
      <c r="M1127" s="73"/>
    </row>
    <row r="1128" spans="1:13" customFormat="1" ht="15" x14ac:dyDescent="0.25">
      <c r="A1128" s="33"/>
      <c r="B1128" s="33"/>
      <c r="C1128" s="42"/>
      <c r="D1128" s="42"/>
      <c r="E1128" s="42"/>
      <c r="F1128" s="42"/>
      <c r="G1128" s="42"/>
      <c r="H1128" s="33"/>
      <c r="I1128" s="33"/>
      <c r="J1128" s="33"/>
      <c r="K1128" s="33"/>
      <c r="L1128" s="33"/>
      <c r="M1128" s="73"/>
    </row>
    <row r="1129" spans="1:13" customFormat="1" ht="15" x14ac:dyDescent="0.25">
      <c r="A1129" s="33"/>
      <c r="B1129" s="33"/>
      <c r="C1129" s="42"/>
      <c r="D1129" s="42"/>
      <c r="E1129" s="42"/>
      <c r="F1129" s="42"/>
      <c r="G1129" s="42"/>
      <c r="H1129" s="33"/>
      <c r="I1129" s="33"/>
      <c r="J1129" s="33"/>
      <c r="K1129" s="33"/>
      <c r="L1129" s="33"/>
      <c r="M1129" s="73"/>
    </row>
    <row r="1130" spans="1:13" customFormat="1" ht="15" x14ac:dyDescent="0.25">
      <c r="A1130" s="33"/>
      <c r="B1130" s="33"/>
      <c r="C1130" s="42"/>
      <c r="D1130" s="42"/>
      <c r="E1130" s="42"/>
      <c r="F1130" s="42"/>
      <c r="G1130" s="42"/>
      <c r="H1130" s="33"/>
      <c r="I1130" s="33"/>
      <c r="J1130" s="33"/>
      <c r="K1130" s="33"/>
      <c r="L1130" s="33"/>
      <c r="M1130" s="73"/>
    </row>
    <row r="1131" spans="1:13" customFormat="1" ht="15" x14ac:dyDescent="0.25">
      <c r="A1131" s="33"/>
      <c r="B1131" s="33"/>
      <c r="C1131" s="42"/>
      <c r="D1131" s="42"/>
      <c r="E1131" s="42"/>
      <c r="F1131" s="42"/>
      <c r="G1131" s="42"/>
      <c r="H1131" s="33"/>
      <c r="I1131" s="33"/>
      <c r="J1131" s="33"/>
      <c r="K1131" s="33"/>
      <c r="L1131" s="33"/>
      <c r="M1131" s="73"/>
    </row>
    <row r="1132" spans="1:13" customFormat="1" ht="15" x14ac:dyDescent="0.25">
      <c r="A1132" s="33"/>
      <c r="B1132" s="33"/>
      <c r="C1132" s="42"/>
      <c r="D1132" s="42"/>
      <c r="E1132" s="42"/>
      <c r="F1132" s="42"/>
      <c r="G1132" s="42"/>
      <c r="H1132" s="33"/>
      <c r="I1132" s="33"/>
      <c r="J1132" s="33"/>
      <c r="K1132" s="33"/>
      <c r="L1132" s="33"/>
      <c r="M1132" s="73"/>
    </row>
    <row r="1133" spans="1:13" customFormat="1" ht="15" x14ac:dyDescent="0.25">
      <c r="A1133" s="33"/>
      <c r="B1133" s="33"/>
      <c r="C1133" s="42"/>
      <c r="D1133" s="42"/>
      <c r="E1133" s="42"/>
      <c r="F1133" s="42"/>
      <c r="G1133" s="42"/>
      <c r="H1133" s="33"/>
      <c r="I1133" s="33"/>
      <c r="J1133" s="33"/>
      <c r="K1133" s="33"/>
      <c r="L1133" s="33"/>
      <c r="M1133" s="73"/>
    </row>
    <row r="1134" spans="1:13" customFormat="1" ht="15" x14ac:dyDescent="0.25">
      <c r="A1134" s="33"/>
      <c r="B1134" s="33"/>
      <c r="C1134" s="42"/>
      <c r="D1134" s="42"/>
      <c r="E1134" s="42"/>
      <c r="F1134" s="42"/>
      <c r="G1134" s="42"/>
      <c r="H1134" s="33"/>
      <c r="I1134" s="33"/>
      <c r="J1134" s="33"/>
      <c r="K1134" s="33"/>
      <c r="L1134" s="33"/>
      <c r="M1134" s="73"/>
    </row>
    <row r="1135" spans="1:13" customFormat="1" ht="15" x14ac:dyDescent="0.25">
      <c r="A1135" s="33"/>
      <c r="B1135" s="33"/>
      <c r="C1135" s="42"/>
      <c r="D1135" s="42"/>
      <c r="E1135" s="42"/>
      <c r="F1135" s="42"/>
      <c r="G1135" s="42"/>
      <c r="H1135" s="33"/>
      <c r="I1135" s="33"/>
      <c r="J1135" s="33"/>
      <c r="K1135" s="33"/>
      <c r="L1135" s="33"/>
      <c r="M1135" s="73"/>
    </row>
    <row r="1136" spans="1:13" customFormat="1" ht="15" x14ac:dyDescent="0.25">
      <c r="A1136" s="33"/>
      <c r="B1136" s="33"/>
      <c r="C1136" s="42"/>
      <c r="D1136" s="42"/>
      <c r="E1136" s="42"/>
      <c r="F1136" s="42"/>
      <c r="G1136" s="42"/>
      <c r="H1136" s="33"/>
      <c r="I1136" s="33"/>
      <c r="J1136" s="33"/>
      <c r="K1136" s="33"/>
      <c r="L1136" s="33"/>
      <c r="M1136" s="73"/>
    </row>
    <row r="1137" spans="1:13" customFormat="1" ht="15" x14ac:dyDescent="0.25">
      <c r="A1137" s="33"/>
      <c r="B1137" s="33"/>
      <c r="C1137" s="42"/>
      <c r="D1137" s="42"/>
      <c r="E1137" s="42"/>
      <c r="F1137" s="42"/>
      <c r="G1137" s="42"/>
      <c r="H1137" s="33"/>
      <c r="I1137" s="33"/>
      <c r="J1137" s="33"/>
      <c r="K1137" s="33"/>
      <c r="L1137" s="33"/>
      <c r="M1137" s="73"/>
    </row>
    <row r="1138" spans="1:13" customFormat="1" ht="15" x14ac:dyDescent="0.25">
      <c r="A1138" s="33"/>
      <c r="B1138" s="33"/>
      <c r="C1138" s="42"/>
      <c r="D1138" s="42"/>
      <c r="E1138" s="42"/>
      <c r="F1138" s="42"/>
      <c r="G1138" s="42"/>
      <c r="H1138" s="33"/>
      <c r="I1138" s="33"/>
      <c r="J1138" s="33"/>
      <c r="K1138" s="33"/>
      <c r="L1138" s="33"/>
      <c r="M1138" s="73"/>
    </row>
    <row r="1139" spans="1:13" customFormat="1" ht="15" x14ac:dyDescent="0.25">
      <c r="A1139" s="33"/>
      <c r="B1139" s="33"/>
      <c r="C1139" s="42"/>
      <c r="D1139" s="42"/>
      <c r="E1139" s="42"/>
      <c r="F1139" s="42"/>
      <c r="G1139" s="42"/>
      <c r="H1139" s="33"/>
      <c r="I1139" s="33"/>
      <c r="J1139" s="33"/>
      <c r="K1139" s="33"/>
      <c r="L1139" s="33"/>
      <c r="M1139" s="73"/>
    </row>
    <row r="1140" spans="1:13" customFormat="1" ht="15" x14ac:dyDescent="0.25">
      <c r="A1140" s="33"/>
      <c r="B1140" s="33"/>
      <c r="C1140" s="42"/>
      <c r="D1140" s="42"/>
      <c r="E1140" s="42"/>
      <c r="F1140" s="42"/>
      <c r="G1140" s="42"/>
      <c r="H1140" s="33"/>
      <c r="I1140" s="33"/>
      <c r="J1140" s="33"/>
      <c r="K1140" s="33"/>
      <c r="L1140" s="33"/>
      <c r="M1140" s="73"/>
    </row>
    <row r="1141" spans="1:13" customFormat="1" ht="15" x14ac:dyDescent="0.25">
      <c r="A1141" s="33"/>
      <c r="B1141" s="33"/>
      <c r="C1141" s="42"/>
      <c r="D1141" s="42"/>
      <c r="E1141" s="42"/>
      <c r="F1141" s="42"/>
      <c r="G1141" s="42"/>
      <c r="H1141" s="33"/>
      <c r="I1141" s="33"/>
      <c r="J1141" s="33"/>
      <c r="K1141" s="33"/>
      <c r="L1141" s="33"/>
      <c r="M1141" s="73"/>
    </row>
    <row r="1142" spans="1:13" customFormat="1" ht="15" x14ac:dyDescent="0.25">
      <c r="A1142" s="33"/>
      <c r="B1142" s="33"/>
      <c r="C1142" s="42"/>
      <c r="D1142" s="42"/>
      <c r="E1142" s="42"/>
      <c r="F1142" s="42"/>
      <c r="G1142" s="42"/>
      <c r="H1142" s="33"/>
      <c r="I1142" s="33"/>
      <c r="J1142" s="33"/>
      <c r="K1142" s="33"/>
      <c r="L1142" s="33"/>
      <c r="M1142" s="73"/>
    </row>
    <row r="1143" spans="1:13" customFormat="1" ht="15" x14ac:dyDescent="0.25">
      <c r="A1143" s="33"/>
      <c r="B1143" s="33"/>
      <c r="C1143" s="42"/>
      <c r="D1143" s="42"/>
      <c r="E1143" s="42"/>
      <c r="F1143" s="42"/>
      <c r="G1143" s="42"/>
      <c r="H1143" s="33"/>
      <c r="I1143" s="33"/>
      <c r="J1143" s="33"/>
      <c r="K1143" s="33"/>
      <c r="L1143" s="33"/>
      <c r="M1143" s="73"/>
    </row>
    <row r="1144" spans="1:13" customFormat="1" ht="15" x14ac:dyDescent="0.25">
      <c r="A1144" s="33"/>
      <c r="B1144" s="33"/>
      <c r="C1144" s="42"/>
      <c r="D1144" s="42"/>
      <c r="E1144" s="42"/>
      <c r="F1144" s="42"/>
      <c r="G1144" s="42"/>
      <c r="H1144" s="33"/>
      <c r="I1144" s="33"/>
      <c r="J1144" s="33"/>
      <c r="K1144" s="33"/>
      <c r="L1144" s="33"/>
      <c r="M1144" s="73"/>
    </row>
    <row r="1145" spans="1:13" customFormat="1" ht="15" x14ac:dyDescent="0.25">
      <c r="A1145" s="33"/>
      <c r="B1145" s="33"/>
      <c r="C1145" s="42"/>
      <c r="D1145" s="42"/>
      <c r="E1145" s="42"/>
      <c r="F1145" s="42"/>
      <c r="G1145" s="42"/>
      <c r="H1145" s="33"/>
      <c r="I1145" s="33"/>
      <c r="J1145" s="33"/>
      <c r="K1145" s="33"/>
      <c r="L1145" s="33"/>
      <c r="M1145" s="73"/>
    </row>
    <row r="1146" spans="1:13" customFormat="1" ht="15" x14ac:dyDescent="0.25">
      <c r="A1146" s="33"/>
      <c r="B1146" s="33"/>
      <c r="C1146" s="42"/>
      <c r="D1146" s="42"/>
      <c r="E1146" s="42"/>
      <c r="F1146" s="42"/>
      <c r="G1146" s="42"/>
      <c r="H1146" s="33"/>
      <c r="I1146" s="33"/>
      <c r="J1146" s="33"/>
      <c r="K1146" s="33"/>
      <c r="L1146" s="33"/>
      <c r="M1146" s="73"/>
    </row>
    <row r="1147" spans="1:13" customFormat="1" ht="15" x14ac:dyDescent="0.25">
      <c r="A1147" s="33"/>
      <c r="B1147" s="33"/>
      <c r="C1147" s="42"/>
      <c r="D1147" s="42"/>
      <c r="E1147" s="42"/>
      <c r="F1147" s="42"/>
      <c r="G1147" s="42"/>
      <c r="H1147" s="33"/>
      <c r="I1147" s="33"/>
      <c r="J1147" s="33"/>
      <c r="K1147" s="33"/>
      <c r="L1147" s="33"/>
      <c r="M1147" s="73"/>
    </row>
    <row r="1148" spans="1:13" customFormat="1" ht="15" x14ac:dyDescent="0.25">
      <c r="A1148" s="33"/>
      <c r="B1148" s="33"/>
      <c r="C1148" s="42"/>
      <c r="D1148" s="42"/>
      <c r="E1148" s="42"/>
      <c r="F1148" s="42"/>
      <c r="G1148" s="42"/>
      <c r="H1148" s="33"/>
      <c r="I1148" s="33"/>
      <c r="J1148" s="33"/>
      <c r="K1148" s="33"/>
      <c r="L1148" s="33"/>
      <c r="M1148" s="73"/>
    </row>
    <row r="1149" spans="1:13" customFormat="1" ht="15" x14ac:dyDescent="0.25">
      <c r="A1149" s="33"/>
      <c r="B1149" s="33"/>
      <c r="C1149" s="42"/>
      <c r="D1149" s="42"/>
      <c r="E1149" s="42"/>
      <c r="F1149" s="42"/>
      <c r="G1149" s="42"/>
      <c r="H1149" s="33"/>
      <c r="I1149" s="33"/>
      <c r="J1149" s="33"/>
      <c r="K1149" s="33"/>
      <c r="L1149" s="33"/>
      <c r="M1149" s="73"/>
    </row>
    <row r="1150" spans="1:13" customFormat="1" ht="15" x14ac:dyDescent="0.25">
      <c r="A1150" s="33"/>
      <c r="B1150" s="33"/>
      <c r="C1150" s="42"/>
      <c r="D1150" s="42"/>
      <c r="E1150" s="42"/>
      <c r="F1150" s="42"/>
      <c r="G1150" s="42"/>
      <c r="H1150" s="33"/>
      <c r="I1150" s="33"/>
      <c r="J1150" s="33"/>
      <c r="K1150" s="33"/>
      <c r="L1150" s="33"/>
      <c r="M1150" s="73"/>
    </row>
    <row r="1151" spans="1:13" customFormat="1" ht="15" x14ac:dyDescent="0.25">
      <c r="A1151" s="33"/>
      <c r="B1151" s="33"/>
      <c r="C1151" s="42"/>
      <c r="D1151" s="42"/>
      <c r="E1151" s="42"/>
      <c r="F1151" s="42"/>
      <c r="G1151" s="42"/>
      <c r="H1151" s="33"/>
      <c r="I1151" s="33"/>
      <c r="J1151" s="33"/>
      <c r="K1151" s="33"/>
      <c r="L1151" s="33"/>
      <c r="M1151" s="73"/>
    </row>
    <row r="1152" spans="1:13" customFormat="1" ht="15" x14ac:dyDescent="0.25">
      <c r="A1152" s="33"/>
      <c r="B1152" s="33"/>
      <c r="C1152" s="42"/>
      <c r="D1152" s="42"/>
      <c r="E1152" s="42"/>
      <c r="F1152" s="42"/>
      <c r="G1152" s="42"/>
      <c r="H1152" s="33"/>
      <c r="I1152" s="33"/>
      <c r="J1152" s="33"/>
      <c r="K1152" s="33"/>
      <c r="L1152" s="33"/>
      <c r="M1152" s="73"/>
    </row>
    <row r="1153" spans="1:13" customFormat="1" ht="15" x14ac:dyDescent="0.25">
      <c r="A1153" s="33"/>
      <c r="B1153" s="33"/>
      <c r="C1153" s="42"/>
      <c r="D1153" s="42"/>
      <c r="E1153" s="42"/>
      <c r="F1153" s="42"/>
      <c r="G1153" s="42"/>
      <c r="H1153" s="33"/>
      <c r="I1153" s="33"/>
      <c r="J1153" s="33"/>
      <c r="K1153" s="33"/>
      <c r="L1153" s="33"/>
      <c r="M1153" s="73"/>
    </row>
  </sheetData>
  <sheetProtection formatColumns="0" formatRows="0" insertColumns="0" insertRows="0" insertHyperlinks="0" deleteColumns="0" deleteRows="0" sort="0" autoFilter="0" pivotTables="0"/>
  <sortState ref="M11:M305">
    <sortCondition ref="M11"/>
  </sortState>
  <mergeCells count="7">
    <mergeCell ref="E21:E24"/>
    <mergeCell ref="G12:G24"/>
    <mergeCell ref="C7:G7"/>
    <mergeCell ref="C8:G8"/>
    <mergeCell ref="C9:G9"/>
    <mergeCell ref="E12:E14"/>
    <mergeCell ref="E16:E19"/>
  </mergeCells>
  <conditionalFormatting sqref="C12">
    <cfRule type="cellIs" dxfId="786" priority="81" stopIfTrue="1" operator="between">
      <formula>96</formula>
      <formula>120</formula>
    </cfRule>
    <cfRule type="cellIs" dxfId="785" priority="82" stopIfTrue="1" operator="between">
      <formula>72</formula>
      <formula>95</formula>
    </cfRule>
    <cfRule type="cellIs" dxfId="784" priority="83" stopIfTrue="1" operator="between">
      <formula>48</formula>
      <formula>71</formula>
    </cfRule>
    <cfRule type="cellIs" dxfId="783" priority="84" stopIfTrue="1" operator="between">
      <formula>24</formula>
      <formula>47</formula>
    </cfRule>
    <cfRule type="cellIs" dxfId="782" priority="85" stopIfTrue="1" operator="between">
      <formula>0</formula>
      <formula>23</formula>
    </cfRule>
  </conditionalFormatting>
  <conditionalFormatting sqref="G12">
    <cfRule type="cellIs" dxfId="781" priority="86" operator="between">
      <formula>3.5</formula>
      <formula>5</formula>
    </cfRule>
    <cfRule type="cellIs" dxfId="780" priority="87" operator="between">
      <formula>2.5</formula>
      <formula>3.4999999</formula>
    </cfRule>
    <cfRule type="cellIs" dxfId="779" priority="88" operator="between">
      <formula>0</formula>
      <formula>2.499999</formula>
    </cfRule>
  </conditionalFormatting>
  <conditionalFormatting sqref="E12">
    <cfRule type="cellIs" dxfId="778" priority="78" operator="between">
      <formula>3.5</formula>
      <formula>5</formula>
    </cfRule>
    <cfRule type="cellIs" dxfId="777" priority="79" operator="between">
      <formula>2.5</formula>
      <formula>3.499999</formula>
    </cfRule>
    <cfRule type="cellIs" dxfId="776" priority="80" operator="between">
      <formula>0</formula>
      <formula>2.499999</formula>
    </cfRule>
  </conditionalFormatting>
  <conditionalFormatting sqref="C12">
    <cfRule type="containsText" dxfId="775" priority="71" stopIfTrue="1" operator="containsText" text="Não Respondeu">
      <formula>NOT(ISERROR(SEARCH("Não Respondeu",C12)))</formula>
    </cfRule>
  </conditionalFormatting>
  <conditionalFormatting sqref="C14">
    <cfRule type="cellIs" dxfId="774" priority="66" stopIfTrue="1" operator="between">
      <formula>24</formula>
      <formula>30</formula>
    </cfRule>
    <cfRule type="cellIs" dxfId="773" priority="67" stopIfTrue="1" operator="between">
      <formula>18</formula>
      <formula>23</formula>
    </cfRule>
    <cfRule type="cellIs" dxfId="772" priority="68" stopIfTrue="1" operator="between">
      <formula>12</formula>
      <formula>17</formula>
    </cfRule>
    <cfRule type="cellIs" dxfId="771" priority="69" stopIfTrue="1" operator="between">
      <formula>6</formula>
      <formula>11</formula>
    </cfRule>
    <cfRule type="cellIs" dxfId="770" priority="70" stopIfTrue="1" operator="between">
      <formula>0</formula>
      <formula>5</formula>
    </cfRule>
  </conditionalFormatting>
  <conditionalFormatting sqref="C14">
    <cfRule type="containsText" dxfId="769" priority="65" stopIfTrue="1" operator="containsText" text="Não Respondeu">
      <formula>NOT(ISERROR(SEARCH("Não Respondeu",C14)))</formula>
    </cfRule>
  </conditionalFormatting>
  <conditionalFormatting sqref="C16">
    <cfRule type="cellIs" dxfId="768" priority="60" stopIfTrue="1" operator="between">
      <formula>104</formula>
      <formula>130</formula>
    </cfRule>
    <cfRule type="cellIs" dxfId="767" priority="61" stopIfTrue="1" operator="between">
      <formula>78</formula>
      <formula>103</formula>
    </cfRule>
    <cfRule type="cellIs" dxfId="766" priority="62" stopIfTrue="1" operator="between">
      <formula>52</formula>
      <formula>77</formula>
    </cfRule>
    <cfRule type="cellIs" dxfId="765" priority="63" stopIfTrue="1" operator="between">
      <formula>26</formula>
      <formula>51</formula>
    </cfRule>
    <cfRule type="cellIs" dxfId="764" priority="64" stopIfTrue="1" operator="between">
      <formula>0</formula>
      <formula>25</formula>
    </cfRule>
  </conditionalFormatting>
  <conditionalFormatting sqref="C16">
    <cfRule type="containsText" dxfId="763" priority="59" stopIfTrue="1" operator="containsText" text="Não Respondeu">
      <formula>NOT(ISERROR(SEARCH("Não Respondeu",C16)))</formula>
    </cfRule>
  </conditionalFormatting>
  <conditionalFormatting sqref="C13">
    <cfRule type="cellIs" dxfId="762" priority="54" stopIfTrue="1" operator="between">
      <formula>40</formula>
      <formula>50</formula>
    </cfRule>
    <cfRule type="cellIs" dxfId="761" priority="55" stopIfTrue="1" operator="between">
      <formula>30</formula>
      <formula>39</formula>
    </cfRule>
    <cfRule type="cellIs" dxfId="760" priority="56" stopIfTrue="1" operator="between">
      <formula>20</formula>
      <formula>29</formula>
    </cfRule>
    <cfRule type="cellIs" dxfId="759" priority="57" stopIfTrue="1" operator="between">
      <formula>10</formula>
      <formula>19</formula>
    </cfRule>
    <cfRule type="cellIs" dxfId="758" priority="58" stopIfTrue="1" operator="between">
      <formula>0</formula>
      <formula>9</formula>
    </cfRule>
  </conditionalFormatting>
  <conditionalFormatting sqref="C13">
    <cfRule type="containsText" dxfId="757" priority="53" stopIfTrue="1" operator="containsText" text="Não Respondeu">
      <formula>NOT(ISERROR(SEARCH("Não Respondeu",C13)))</formula>
    </cfRule>
  </conditionalFormatting>
  <conditionalFormatting sqref="C19">
    <cfRule type="cellIs" dxfId="756" priority="48" stopIfTrue="1" operator="between">
      <formula>64</formula>
      <formula>80</formula>
    </cfRule>
    <cfRule type="cellIs" dxfId="755" priority="49" stopIfTrue="1" operator="between">
      <formula>48</formula>
      <formula>63</formula>
    </cfRule>
    <cfRule type="cellIs" dxfId="754" priority="50" stopIfTrue="1" operator="between">
      <formula>32</formula>
      <formula>47</formula>
    </cfRule>
    <cfRule type="cellIs" dxfId="753" priority="51" stopIfTrue="1" operator="between">
      <formula>16</formula>
      <formula>31</formula>
    </cfRule>
    <cfRule type="cellIs" dxfId="752" priority="52" stopIfTrue="1" operator="between">
      <formula>0</formula>
      <formula>15</formula>
    </cfRule>
  </conditionalFormatting>
  <conditionalFormatting sqref="C19">
    <cfRule type="containsText" dxfId="751" priority="47" stopIfTrue="1" operator="containsText" text="Não Respondeu">
      <formula>NOT(ISERROR(SEARCH("Não Respondeu",C19)))</formula>
    </cfRule>
  </conditionalFormatting>
  <conditionalFormatting sqref="C17">
    <cfRule type="cellIs" dxfId="750" priority="42" stopIfTrue="1" operator="between">
      <formula>32</formula>
      <formula>40</formula>
    </cfRule>
    <cfRule type="cellIs" dxfId="749" priority="43" stopIfTrue="1" operator="between">
      <formula>24</formula>
      <formula>31</formula>
    </cfRule>
    <cfRule type="cellIs" dxfId="748" priority="44" stopIfTrue="1" operator="between">
      <formula>16</formula>
      <formula>23</formula>
    </cfRule>
    <cfRule type="cellIs" dxfId="747" priority="45" stopIfTrue="1" operator="between">
      <formula>8</formula>
      <formula>15</formula>
    </cfRule>
    <cfRule type="cellIs" dxfId="746" priority="46" stopIfTrue="1" operator="between">
      <formula>0</formula>
      <formula>7</formula>
    </cfRule>
  </conditionalFormatting>
  <conditionalFormatting sqref="C17">
    <cfRule type="containsText" dxfId="745" priority="41" stopIfTrue="1" operator="containsText" text="Não Respondeu">
      <formula>NOT(ISERROR(SEARCH("Não Respondeu",C17)))</formula>
    </cfRule>
  </conditionalFormatting>
  <conditionalFormatting sqref="C18">
    <cfRule type="cellIs" dxfId="744" priority="36" stopIfTrue="1" operator="between">
      <formula>32</formula>
      <formula>40</formula>
    </cfRule>
    <cfRule type="cellIs" dxfId="743" priority="37" stopIfTrue="1" operator="between">
      <formula>24</formula>
      <formula>31</formula>
    </cfRule>
    <cfRule type="cellIs" dxfId="742" priority="38" stopIfTrue="1" operator="between">
      <formula>16</formula>
      <formula>23</formula>
    </cfRule>
    <cfRule type="cellIs" dxfId="741" priority="39" stopIfTrue="1" operator="between">
      <formula>8</formula>
      <formula>15</formula>
    </cfRule>
    <cfRule type="cellIs" dxfId="740" priority="40" stopIfTrue="1" operator="between">
      <formula>0</formula>
      <formula>7</formula>
    </cfRule>
  </conditionalFormatting>
  <conditionalFormatting sqref="C18">
    <cfRule type="containsText" dxfId="739" priority="35" stopIfTrue="1" operator="containsText" text="Não Respondeu">
      <formula>NOT(ISERROR(SEARCH("Não Respondeu",C18)))</formula>
    </cfRule>
  </conditionalFormatting>
  <conditionalFormatting sqref="C21">
    <cfRule type="cellIs" dxfId="738" priority="30" stopIfTrue="1" operator="between">
      <formula>168</formula>
      <formula>210</formula>
    </cfRule>
    <cfRule type="cellIs" dxfId="737" priority="31" stopIfTrue="1" operator="between">
      <formula>126</formula>
      <formula>167</formula>
    </cfRule>
    <cfRule type="cellIs" dxfId="736" priority="32" stopIfTrue="1" operator="between">
      <formula>84</formula>
      <formula>125</formula>
    </cfRule>
    <cfRule type="cellIs" dxfId="735" priority="33" stopIfTrue="1" operator="between">
      <formula>42</formula>
      <formula>83</formula>
    </cfRule>
    <cfRule type="cellIs" dxfId="734" priority="34" stopIfTrue="1" operator="between">
      <formula>0</formula>
      <formula>41</formula>
    </cfRule>
  </conditionalFormatting>
  <conditionalFormatting sqref="C21">
    <cfRule type="containsText" dxfId="733" priority="29" stopIfTrue="1" operator="containsText" text="Não Respondeu">
      <formula>NOT(ISERROR(SEARCH("Não Respondeu",C21)))</formula>
    </cfRule>
  </conditionalFormatting>
  <conditionalFormatting sqref="C22">
    <cfRule type="cellIs" dxfId="732" priority="24" stopIfTrue="1" operator="between">
      <formula>64</formula>
      <formula>80</formula>
    </cfRule>
    <cfRule type="cellIs" dxfId="731" priority="25" stopIfTrue="1" operator="between">
      <formula>48</formula>
      <formula>63</formula>
    </cfRule>
    <cfRule type="cellIs" dxfId="730" priority="26" stopIfTrue="1" operator="between">
      <formula>32</formula>
      <formula>47</formula>
    </cfRule>
    <cfRule type="cellIs" dxfId="729" priority="27" stopIfTrue="1" operator="between">
      <formula>16</formula>
      <formula>31</formula>
    </cfRule>
    <cfRule type="cellIs" dxfId="728" priority="28" stopIfTrue="1" operator="between">
      <formula>0</formula>
      <formula>15</formula>
    </cfRule>
  </conditionalFormatting>
  <conditionalFormatting sqref="C22">
    <cfRule type="containsText" dxfId="727" priority="23" stopIfTrue="1" operator="containsText" text="Não Respondeu">
      <formula>NOT(ISERROR(SEARCH("Não Respondeu",C22)))</formula>
    </cfRule>
  </conditionalFormatting>
  <conditionalFormatting sqref="C23">
    <cfRule type="cellIs" dxfId="726" priority="18" stopIfTrue="1" operator="between">
      <formula>64</formula>
      <formula>80</formula>
    </cfRule>
    <cfRule type="cellIs" dxfId="725" priority="19" stopIfTrue="1" operator="between">
      <formula>48</formula>
      <formula>63</formula>
    </cfRule>
    <cfRule type="cellIs" dxfId="724" priority="20" stopIfTrue="1" operator="between">
      <formula>32</formula>
      <formula>47</formula>
    </cfRule>
    <cfRule type="cellIs" dxfId="723" priority="21" stopIfTrue="1" operator="between">
      <formula>16</formula>
      <formula>31</formula>
    </cfRule>
    <cfRule type="cellIs" dxfId="722" priority="22" stopIfTrue="1" operator="between">
      <formula>0</formula>
      <formula>15</formula>
    </cfRule>
  </conditionalFormatting>
  <conditionalFormatting sqref="C23">
    <cfRule type="containsText" dxfId="721" priority="17" stopIfTrue="1" operator="containsText" text="Não Respondeu">
      <formula>NOT(ISERROR(SEARCH("Não Respondeu",C23)))</formula>
    </cfRule>
  </conditionalFormatting>
  <conditionalFormatting sqref="C24">
    <cfRule type="cellIs" dxfId="720" priority="12" stopIfTrue="1" operator="between">
      <formula>32</formula>
      <formula>40</formula>
    </cfRule>
    <cfRule type="cellIs" dxfId="719" priority="13" stopIfTrue="1" operator="between">
      <formula>24</formula>
      <formula>31</formula>
    </cfRule>
    <cfRule type="cellIs" dxfId="718" priority="14" stopIfTrue="1" operator="between">
      <formula>16</formula>
      <formula>23</formula>
    </cfRule>
    <cfRule type="cellIs" dxfId="717" priority="15" stopIfTrue="1" operator="between">
      <formula>8</formula>
      <formula>15</formula>
    </cfRule>
    <cfRule type="cellIs" dxfId="716" priority="16" stopIfTrue="1" operator="between">
      <formula>0</formula>
      <formula>7</formula>
    </cfRule>
  </conditionalFormatting>
  <conditionalFormatting sqref="C24">
    <cfRule type="containsText" dxfId="715" priority="11" stopIfTrue="1" operator="containsText" text="Não Respondeu">
      <formula>NOT(ISERROR(SEARCH("Não Respondeu",C24)))</formula>
    </cfRule>
  </conditionalFormatting>
  <conditionalFormatting sqref="E12:E14">
    <cfRule type="containsText" dxfId="714" priority="10" operator="containsText" text="Não Respondeu">
      <formula>NOT(ISERROR(SEARCH("Não Respondeu",E12)))</formula>
    </cfRule>
  </conditionalFormatting>
  <conditionalFormatting sqref="E16">
    <cfRule type="cellIs" dxfId="713" priority="7" operator="between">
      <formula>3.5</formula>
      <formula>5</formula>
    </cfRule>
    <cfRule type="cellIs" dxfId="712" priority="8" operator="between">
      <formula>2.5</formula>
      <formula>3.499999</formula>
    </cfRule>
    <cfRule type="cellIs" dxfId="711" priority="9" operator="between">
      <formula>0</formula>
      <formula>2.499999</formula>
    </cfRule>
  </conditionalFormatting>
  <conditionalFormatting sqref="E16">
    <cfRule type="containsText" dxfId="710" priority="6" operator="containsText" text="Não Respondeu">
      <formula>NOT(ISERROR(SEARCH("Não Respondeu",E16)))</formula>
    </cfRule>
  </conditionalFormatting>
  <conditionalFormatting sqref="E21">
    <cfRule type="cellIs" dxfId="709" priority="3" operator="between">
      <formula>3.5</formula>
      <formula>5</formula>
    </cfRule>
    <cfRule type="cellIs" dxfId="708" priority="4" operator="between">
      <formula>2.5</formula>
      <formula>3.4999999</formula>
    </cfRule>
    <cfRule type="cellIs" dxfId="707" priority="5" operator="between">
      <formula>0</formula>
      <formula>2.499999</formula>
    </cfRule>
  </conditionalFormatting>
  <conditionalFormatting sqref="E21">
    <cfRule type="containsText" dxfId="706" priority="2" operator="containsText" text="Não Respondeu">
      <formula>NOT(ISERROR(SEARCH("Não Respondeu",E21)))</formula>
    </cfRule>
  </conditionalFormatting>
  <conditionalFormatting sqref="G12">
    <cfRule type="containsText" dxfId="705" priority="1" operator="containsText" text="Não Respondeu">
      <formula>NOT(ISERROR(SEARCH("Não Respondeu",G12)))</formula>
    </cfRule>
  </conditionalFormatting>
  <dataValidations count="1">
    <dataValidation type="list" allowBlank="1" showInputMessage="1" showErrorMessage="1" sqref="B9">
      <formula1>$M$12:$M$308</formula1>
    </dataValidation>
  </dataValidations>
  <printOptions horizontalCentered="1" verticalCentered="1"/>
  <pageMargins left="0.39370078740157483" right="0.39370078740157483" top="0.34" bottom="0.39" header="3.937007874015748E-2" footer="3.937007874015748E-2"/>
  <pageSetup paperSize="9" scale="70" orientation="landscape" horizontalDpi="4294967292" verticalDpi="4294967292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1:Z1170"/>
  <sheetViews>
    <sheetView showGridLines="0" topLeftCell="A145" zoomScale="80" zoomScaleNormal="80" workbookViewId="0">
      <selection activeCell="A152" sqref="A152:XFD152"/>
    </sheetView>
  </sheetViews>
  <sheetFormatPr defaultColWidth="9.140625" defaultRowHeight="15" x14ac:dyDescent="0.25"/>
  <cols>
    <col min="1" max="1" width="15.140625" style="33" customWidth="1"/>
    <col min="2" max="2" width="12.7109375" style="33" customWidth="1"/>
    <col min="3" max="3" width="19.7109375" style="217" customWidth="1"/>
    <col min="4" max="4" width="18.28515625" style="217" customWidth="1"/>
    <col min="5" max="5" width="20.7109375" style="217" customWidth="1"/>
    <col min="6" max="6" width="19.5703125" style="201" customWidth="1"/>
    <col min="7" max="7" width="19.28515625" style="217" customWidth="1"/>
    <col min="8" max="8" width="16.42578125" style="217" customWidth="1"/>
    <col min="9" max="9" width="19" style="217" customWidth="1"/>
    <col min="10" max="10" width="17.5703125" style="217" customWidth="1"/>
    <col min="11" max="11" width="18.7109375" style="64" customWidth="1"/>
    <col min="12" max="12" width="22" style="217" customWidth="1"/>
    <col min="13" max="13" width="17.7109375" style="217" customWidth="1"/>
    <col min="14" max="14" width="18.7109375" style="217" customWidth="1"/>
    <col min="15" max="15" width="24" style="217" customWidth="1"/>
    <col min="16" max="16" width="21.5703125" style="64" customWidth="1"/>
    <col min="17" max="17" width="19.28515625" style="58" customWidth="1"/>
    <col min="18" max="19" width="6.7109375" style="33" customWidth="1"/>
    <col min="20" max="20" width="4.5703125" style="33" customWidth="1"/>
    <col min="21" max="21" width="9.140625" style="33"/>
    <col min="22" max="22" width="9.140625" style="67"/>
    <col min="23" max="24" width="20.7109375" style="67" customWidth="1"/>
    <col min="25" max="25" width="20.7109375" style="66" customWidth="1"/>
    <col min="26" max="54" width="20.7109375" style="33" customWidth="1"/>
    <col min="55" max="16384" width="9.140625" style="33"/>
  </cols>
  <sheetData>
    <row r="1" spans="1:25" ht="15" customHeight="1" x14ac:dyDescent="0.35">
      <c r="A1" s="88"/>
      <c r="B1" s="79"/>
      <c r="C1" s="202" t="s">
        <v>0</v>
      </c>
      <c r="D1" s="203"/>
      <c r="E1" s="203"/>
      <c r="F1" s="197"/>
      <c r="G1" s="219"/>
      <c r="H1" s="219"/>
      <c r="I1" s="219"/>
      <c r="J1" s="205"/>
      <c r="K1" s="78"/>
      <c r="L1" s="207"/>
      <c r="M1" s="207"/>
      <c r="N1" s="224"/>
      <c r="O1" s="224"/>
      <c r="P1" s="81"/>
      <c r="Q1" s="82"/>
    </row>
    <row r="2" spans="1:25" ht="15" customHeight="1" x14ac:dyDescent="0.3">
      <c r="A2" s="93"/>
      <c r="B2" s="79"/>
      <c r="C2" s="204" t="s">
        <v>1</v>
      </c>
      <c r="D2" s="205"/>
      <c r="E2" s="205"/>
      <c r="F2" s="198"/>
      <c r="G2" s="205"/>
      <c r="H2" s="205"/>
      <c r="I2" s="205"/>
      <c r="J2" s="205"/>
      <c r="K2" s="87"/>
      <c r="L2" s="225"/>
      <c r="M2" s="225"/>
      <c r="N2" s="226"/>
      <c r="O2" s="224"/>
      <c r="P2" s="81"/>
      <c r="Q2" s="83"/>
    </row>
    <row r="3" spans="1:25" ht="15" customHeight="1" x14ac:dyDescent="0.4">
      <c r="A3" s="96"/>
      <c r="B3" s="79"/>
      <c r="C3" s="206" t="s">
        <v>2</v>
      </c>
      <c r="D3" s="205"/>
      <c r="E3" s="205"/>
      <c r="F3" s="198"/>
      <c r="G3" s="205"/>
      <c r="H3" s="205"/>
      <c r="I3" s="205"/>
      <c r="J3" s="205"/>
      <c r="K3" s="78"/>
      <c r="L3" s="207"/>
      <c r="M3" s="207"/>
      <c r="N3" s="226"/>
      <c r="O3" s="227"/>
      <c r="P3" s="80"/>
      <c r="Q3" s="84"/>
    </row>
    <row r="4" spans="1:25" ht="15" customHeight="1" x14ac:dyDescent="0.3">
      <c r="A4" s="98"/>
      <c r="B4" s="79"/>
      <c r="C4" s="206" t="s">
        <v>3</v>
      </c>
      <c r="D4" s="205"/>
      <c r="E4" s="205"/>
      <c r="F4" s="198"/>
      <c r="G4" s="205"/>
      <c r="H4" s="205"/>
      <c r="I4" s="205"/>
      <c r="J4" s="205"/>
      <c r="K4" s="87"/>
      <c r="L4" s="225"/>
      <c r="M4" s="225"/>
      <c r="N4" s="224"/>
      <c r="O4" s="228"/>
      <c r="P4" s="85"/>
      <c r="Q4" s="86"/>
    </row>
    <row r="5" spans="1:25" ht="15" customHeight="1" x14ac:dyDescent="0.3">
      <c r="A5" s="99"/>
      <c r="B5" s="79"/>
      <c r="C5" s="206" t="s">
        <v>72</v>
      </c>
      <c r="D5" s="205"/>
      <c r="E5" s="205"/>
      <c r="F5" s="198"/>
      <c r="G5" s="205"/>
      <c r="H5" s="205"/>
      <c r="I5" s="205"/>
      <c r="J5" s="205"/>
      <c r="K5" s="78"/>
      <c r="L5" s="207"/>
      <c r="M5" s="207"/>
      <c r="N5" s="224"/>
      <c r="O5" s="228"/>
      <c r="P5" s="85"/>
      <c r="Q5" s="86"/>
    </row>
    <row r="6" spans="1:25" ht="18" customHeight="1" x14ac:dyDescent="0.3">
      <c r="A6" s="99"/>
      <c r="B6" s="79"/>
      <c r="C6" s="205"/>
      <c r="D6" s="205"/>
      <c r="E6" s="205"/>
      <c r="F6" s="198"/>
      <c r="G6" s="220" t="s">
        <v>83</v>
      </c>
      <c r="H6" s="205"/>
      <c r="I6" s="205"/>
      <c r="J6" s="205"/>
      <c r="K6" s="78"/>
      <c r="L6" s="207"/>
      <c r="M6" s="207"/>
      <c r="N6" s="224"/>
      <c r="O6" s="228"/>
      <c r="P6" s="85"/>
      <c r="Q6" s="86"/>
    </row>
    <row r="7" spans="1:25" ht="15" customHeight="1" thickBot="1" x14ac:dyDescent="0.35">
      <c r="A7" s="99"/>
      <c r="B7" s="79"/>
      <c r="C7" s="205"/>
      <c r="D7" s="205"/>
      <c r="E7" s="205"/>
      <c r="F7" s="198"/>
      <c r="G7" s="205"/>
      <c r="H7" s="205"/>
      <c r="I7" s="205"/>
      <c r="J7" s="205"/>
      <c r="K7" s="78"/>
      <c r="L7" s="207"/>
      <c r="M7" s="207"/>
      <c r="N7" s="224"/>
      <c r="O7" s="228"/>
      <c r="P7" s="85"/>
      <c r="Q7" s="86"/>
    </row>
    <row r="8" spans="1:25" ht="20.25" customHeight="1" x14ac:dyDescent="0.3">
      <c r="A8" s="79"/>
      <c r="B8" s="259" t="s">
        <v>51</v>
      </c>
      <c r="C8" s="260"/>
      <c r="D8" s="260"/>
      <c r="E8" s="260"/>
      <c r="F8" s="261"/>
      <c r="G8" s="205"/>
      <c r="H8" s="205"/>
      <c r="I8" s="205"/>
      <c r="J8" s="205"/>
      <c r="K8" s="78"/>
      <c r="L8" s="207"/>
      <c r="M8" s="207"/>
      <c r="N8" s="224"/>
      <c r="O8" s="228"/>
      <c r="P8" s="85"/>
      <c r="Q8" s="86"/>
    </row>
    <row r="9" spans="1:25" ht="27" thickBot="1" x14ac:dyDescent="0.35">
      <c r="A9" s="79"/>
      <c r="B9" s="262" t="s">
        <v>52</v>
      </c>
      <c r="C9" s="263"/>
      <c r="D9" s="263"/>
      <c r="E9" s="263"/>
      <c r="F9" s="264"/>
      <c r="G9" s="205"/>
      <c r="H9" s="205"/>
      <c r="I9" s="205"/>
      <c r="J9" s="205"/>
      <c r="K9" s="78"/>
      <c r="L9" s="207"/>
      <c r="M9" s="207"/>
      <c r="N9" s="224"/>
      <c r="O9" s="228"/>
      <c r="P9" s="85"/>
      <c r="Q9" s="86"/>
    </row>
    <row r="10" spans="1:25" ht="16.5" customHeight="1" thickBot="1" x14ac:dyDescent="0.35">
      <c r="A10" s="79"/>
      <c r="B10" s="270">
        <v>41214</v>
      </c>
      <c r="C10" s="271"/>
      <c r="D10" s="271"/>
      <c r="E10" s="271"/>
      <c r="F10" s="272"/>
      <c r="G10" s="207"/>
      <c r="H10" s="207"/>
      <c r="I10" s="207"/>
      <c r="J10" s="207"/>
      <c r="K10" s="78"/>
      <c r="L10" s="207"/>
      <c r="M10" s="207"/>
      <c r="N10" s="224"/>
      <c r="O10" s="228"/>
      <c r="P10" s="85"/>
      <c r="Q10" s="86"/>
    </row>
    <row r="11" spans="1:25" ht="20.25" customHeight="1" x14ac:dyDescent="0.3">
      <c r="A11" s="79"/>
      <c r="B11" s="77"/>
      <c r="C11" s="207"/>
      <c r="D11" s="207"/>
      <c r="E11" s="207"/>
      <c r="F11" s="199"/>
      <c r="G11" s="207"/>
      <c r="H11" s="207"/>
      <c r="I11" s="207"/>
      <c r="J11" s="207"/>
      <c r="K11" s="78"/>
      <c r="L11" s="207"/>
      <c r="M11" s="207"/>
      <c r="N11" s="224"/>
      <c r="O11" s="228"/>
      <c r="P11" s="85"/>
      <c r="Q11" s="86"/>
    </row>
    <row r="12" spans="1:25" ht="21" thickBot="1" x14ac:dyDescent="0.35">
      <c r="A12" s="32"/>
      <c r="B12" s="77"/>
      <c r="C12" s="207"/>
      <c r="D12" s="207"/>
      <c r="E12" s="207"/>
      <c r="F12" s="199"/>
      <c r="G12" s="207"/>
      <c r="H12" s="207"/>
      <c r="I12" s="207"/>
      <c r="J12" s="207"/>
      <c r="K12" s="78"/>
      <c r="L12" s="207"/>
      <c r="M12" s="207"/>
      <c r="N12" s="229"/>
      <c r="O12" s="230"/>
      <c r="P12" s="56"/>
      <c r="Q12" s="57"/>
    </row>
    <row r="13" spans="1:25" ht="53.25" customHeight="1" x14ac:dyDescent="0.2">
      <c r="A13" s="138" t="s">
        <v>62</v>
      </c>
      <c r="B13" s="131" t="s">
        <v>98</v>
      </c>
      <c r="C13" s="208" t="s">
        <v>44</v>
      </c>
      <c r="D13" s="208" t="s">
        <v>45</v>
      </c>
      <c r="E13" s="209" t="s">
        <v>46</v>
      </c>
      <c r="F13" s="231" t="s">
        <v>84</v>
      </c>
      <c r="G13" s="221" t="s">
        <v>47</v>
      </c>
      <c r="H13" s="208" t="s">
        <v>48</v>
      </c>
      <c r="I13" s="208" t="s">
        <v>49</v>
      </c>
      <c r="J13" s="209" t="s">
        <v>50</v>
      </c>
      <c r="K13" s="75" t="s">
        <v>71</v>
      </c>
      <c r="L13" s="221" t="s">
        <v>53</v>
      </c>
      <c r="M13" s="208" t="s">
        <v>54</v>
      </c>
      <c r="N13" s="208" t="s">
        <v>55</v>
      </c>
      <c r="O13" s="209" t="s">
        <v>56</v>
      </c>
      <c r="P13" s="75" t="s">
        <v>85</v>
      </c>
      <c r="Q13" s="75" t="s">
        <v>86</v>
      </c>
      <c r="R13" s="40"/>
      <c r="S13" s="40"/>
      <c r="T13" s="40"/>
      <c r="U13" s="40"/>
      <c r="Y13" s="67"/>
    </row>
    <row r="14" spans="1:25" ht="15.75" x14ac:dyDescent="0.25">
      <c r="A14" s="130" t="str">
        <f>DADOS2!AN9</f>
        <v>NASF Fed 1</v>
      </c>
      <c r="B14" s="130">
        <f>DADOS2!A9</f>
        <v>1</v>
      </c>
      <c r="C14" s="210">
        <f>DADOS2!B9</f>
        <v>95</v>
      </c>
      <c r="D14" s="210">
        <f>DADOS2!E9</f>
        <v>36</v>
      </c>
      <c r="E14" s="222">
        <f>DADOS2!H9</f>
        <v>24</v>
      </c>
      <c r="F14" s="76">
        <f>DADOS2!K9</f>
        <v>4.666666666666667</v>
      </c>
      <c r="G14" s="210">
        <f>DADOS2!L9</f>
        <v>80</v>
      </c>
      <c r="H14" s="210">
        <f>DADOS2!O9</f>
        <v>23</v>
      </c>
      <c r="I14" s="210">
        <f>DADOS2!R9</f>
        <v>22</v>
      </c>
      <c r="J14" s="210">
        <f>DADOS2!U9</f>
        <v>39</v>
      </c>
      <c r="K14" s="76">
        <f>DADOS2!X9</f>
        <v>3.25</v>
      </c>
      <c r="L14" s="210">
        <f>DADOS2!Y9</f>
        <v>115</v>
      </c>
      <c r="M14" s="210">
        <f>DADOS2!AB9</f>
        <v>27</v>
      </c>
      <c r="N14" s="210">
        <f>DADOS2!AE9</f>
        <v>40</v>
      </c>
      <c r="O14" s="210">
        <f>DADOS2!AH9</f>
        <v>27</v>
      </c>
      <c r="P14" s="76">
        <f>DADOS2!AK9</f>
        <v>3</v>
      </c>
      <c r="Q14" s="76">
        <f>DADOS2!AM9</f>
        <v>3.6388888888888893</v>
      </c>
      <c r="R14" s="37"/>
      <c r="S14" s="37"/>
      <c r="T14" s="37"/>
      <c r="U14" s="37"/>
      <c r="V14" s="68"/>
      <c r="W14" s="69"/>
      <c r="Y14" s="67"/>
    </row>
    <row r="15" spans="1:25" ht="15.75" x14ac:dyDescent="0.25">
      <c r="A15" s="130" t="str">
        <f>DADOS2!AN10</f>
        <v>NASF SC 2</v>
      </c>
      <c r="B15" s="130">
        <f>DADOS2!A10</f>
        <v>2</v>
      </c>
      <c r="C15" s="210">
        <f>DADOS2!B10</f>
        <v>103</v>
      </c>
      <c r="D15" s="210">
        <f>DADOS2!E10</f>
        <v>32</v>
      </c>
      <c r="E15" s="222">
        <f>DADOS2!H10</f>
        <v>19</v>
      </c>
      <c r="F15" s="76">
        <f>DADOS2!K10</f>
        <v>4.333333333333333</v>
      </c>
      <c r="G15" s="210">
        <f>DADOS2!L10</f>
        <v>55</v>
      </c>
      <c r="H15" s="210">
        <f>DADOS2!O10</f>
        <v>19</v>
      </c>
      <c r="I15" s="210">
        <f>DADOS2!R10</f>
        <v>14</v>
      </c>
      <c r="J15" s="210">
        <f>DADOS2!U10</f>
        <v>60</v>
      </c>
      <c r="K15" s="76">
        <f>DADOS2!X10</f>
        <v>3</v>
      </c>
      <c r="L15" s="210">
        <f>DADOS2!Y10</f>
        <v>114</v>
      </c>
      <c r="M15" s="210">
        <f>DADOS2!AB10</f>
        <v>26</v>
      </c>
      <c r="N15" s="210">
        <f>DADOS2!AE10</f>
        <v>35</v>
      </c>
      <c r="O15" s="210">
        <f>DADOS2!AH10</f>
        <v>32</v>
      </c>
      <c r="P15" s="76">
        <f>DADOS2!AK10</f>
        <v>3.25</v>
      </c>
      <c r="Q15" s="76">
        <f>DADOS2!AM10</f>
        <v>3.5277777777777772</v>
      </c>
      <c r="R15" s="40"/>
      <c r="S15" s="40"/>
      <c r="T15" s="40"/>
      <c r="U15" s="40"/>
      <c r="Y15" s="67"/>
    </row>
    <row r="16" spans="1:25" ht="15.75" x14ac:dyDescent="0.25">
      <c r="A16" s="130" t="str">
        <f>DADOS2!AN11</f>
        <v>NASF SC 2</v>
      </c>
      <c r="B16" s="130">
        <f>DADOS2!A11</f>
        <v>3</v>
      </c>
      <c r="C16" s="210">
        <f>DADOS2!B11</f>
        <v>74</v>
      </c>
      <c r="D16" s="210">
        <f>DADOS2!E11</f>
        <v>15</v>
      </c>
      <c r="E16" s="222">
        <f>DADOS2!H11</f>
        <v>14</v>
      </c>
      <c r="F16" s="76">
        <f>DADOS2!K11</f>
        <v>3</v>
      </c>
      <c r="G16" s="210">
        <f>DADOS2!L11</f>
        <v>76</v>
      </c>
      <c r="H16" s="210">
        <f>DADOS2!O11</f>
        <v>10</v>
      </c>
      <c r="I16" s="210">
        <f>DADOS2!R11</f>
        <v>0</v>
      </c>
      <c r="J16" s="210">
        <f>DADOS2!U11</f>
        <v>15</v>
      </c>
      <c r="K16" s="76">
        <f>DADOS2!X11</f>
        <v>1.75</v>
      </c>
      <c r="L16" s="210">
        <f>DADOS2!Y11</f>
        <v>123</v>
      </c>
      <c r="M16" s="210">
        <f>DADOS2!AB11</f>
        <v>37</v>
      </c>
      <c r="N16" s="210">
        <f>DADOS2!AE11</f>
        <v>45</v>
      </c>
      <c r="O16" s="210">
        <f>DADOS2!AH11</f>
        <v>33</v>
      </c>
      <c r="P16" s="76">
        <f>DADOS2!AK11</f>
        <v>3.5</v>
      </c>
      <c r="Q16" s="76">
        <f>DADOS2!AM11</f>
        <v>2.75</v>
      </c>
      <c r="R16" s="40"/>
      <c r="S16" s="40"/>
      <c r="T16" s="40"/>
      <c r="U16" s="40"/>
      <c r="Y16" s="67"/>
    </row>
    <row r="17" spans="1:25" ht="15.75" x14ac:dyDescent="0.25">
      <c r="A17" s="130" t="str">
        <f>DADOS2!AN12</f>
        <v>NASF SC 2</v>
      </c>
      <c r="B17" s="130">
        <f>DADOS2!A12</f>
        <v>4</v>
      </c>
      <c r="C17" s="210">
        <f>DADOS2!B12</f>
        <v>60</v>
      </c>
      <c r="D17" s="210">
        <f>DADOS2!E12</f>
        <v>40</v>
      </c>
      <c r="E17" s="222">
        <f>DADOS2!H12</f>
        <v>14</v>
      </c>
      <c r="F17" s="76">
        <f>DADOS2!K12</f>
        <v>3.6666666666666665</v>
      </c>
      <c r="G17" s="210">
        <f>DADOS2!L12</f>
        <v>89</v>
      </c>
      <c r="H17" s="210">
        <f>DADOS2!O12</f>
        <v>15</v>
      </c>
      <c r="I17" s="210">
        <f>DADOS2!R12</f>
        <v>14</v>
      </c>
      <c r="J17" s="210">
        <f>DADOS2!U12</f>
        <v>26</v>
      </c>
      <c r="K17" s="76">
        <f>DADOS2!X12</f>
        <v>2.5</v>
      </c>
      <c r="L17" s="210">
        <f>DADOS2!Y12</f>
        <v>132</v>
      </c>
      <c r="M17" s="210">
        <f>DADOS2!AB12</f>
        <v>15</v>
      </c>
      <c r="N17" s="210">
        <f>DADOS2!AE12</f>
        <v>15</v>
      </c>
      <c r="O17" s="210">
        <f>DADOS2!AH12</f>
        <v>3</v>
      </c>
      <c r="P17" s="76">
        <f>DADOS2!AK12</f>
        <v>1.75</v>
      </c>
      <c r="Q17" s="76">
        <f>DADOS2!AM12</f>
        <v>2.6388888888888888</v>
      </c>
      <c r="R17" s="40"/>
      <c r="S17" s="40"/>
      <c r="T17" s="40"/>
      <c r="U17" s="40"/>
      <c r="Y17" s="67"/>
    </row>
    <row r="18" spans="1:25" ht="15.75" x14ac:dyDescent="0.25">
      <c r="A18" s="130" t="str">
        <f>DADOS2!AN13</f>
        <v>NASF SC 2</v>
      </c>
      <c r="B18" s="130">
        <f>DADOS2!A13</f>
        <v>5</v>
      </c>
      <c r="C18" s="210">
        <f>DADOS2!B13</f>
        <v>98</v>
      </c>
      <c r="D18" s="210">
        <f>DADOS2!E13</f>
        <v>41</v>
      </c>
      <c r="E18" s="222">
        <f>DADOS2!H13</f>
        <v>25</v>
      </c>
      <c r="F18" s="76">
        <f>DADOS2!K13</f>
        <v>5</v>
      </c>
      <c r="G18" s="210">
        <f>DADOS2!L13</f>
        <v>110</v>
      </c>
      <c r="H18" s="210">
        <f>DADOS2!O13</f>
        <v>33</v>
      </c>
      <c r="I18" s="210">
        <f>DADOS2!R13</f>
        <v>32</v>
      </c>
      <c r="J18" s="210">
        <f>DADOS2!U13</f>
        <v>66</v>
      </c>
      <c r="K18" s="76">
        <f>DADOS2!X13</f>
        <v>5</v>
      </c>
      <c r="L18" s="210">
        <f>DADOS2!Y13</f>
        <v>180</v>
      </c>
      <c r="M18" s="210">
        <f>DADOS2!AB13</f>
        <v>68</v>
      </c>
      <c r="N18" s="210">
        <f>DADOS2!AE13</f>
        <v>72</v>
      </c>
      <c r="O18" s="210">
        <f>DADOS2!AH13</f>
        <v>37</v>
      </c>
      <c r="P18" s="76">
        <f>DADOS2!AK13</f>
        <v>5</v>
      </c>
      <c r="Q18" s="76">
        <f>DADOS2!AM13</f>
        <v>5</v>
      </c>
      <c r="R18" s="40"/>
      <c r="S18" s="40"/>
      <c r="T18" s="40"/>
      <c r="U18" s="40"/>
      <c r="Y18" s="67"/>
    </row>
    <row r="19" spans="1:25" ht="15.75" x14ac:dyDescent="0.25">
      <c r="A19" s="130" t="str">
        <f>DADOS2!AN14</f>
        <v>NASF SC 1</v>
      </c>
      <c r="B19" s="130">
        <f>DADOS2!A14</f>
        <v>6</v>
      </c>
      <c r="C19" s="210" t="str">
        <f>DADOS2!B14</f>
        <v>Não Respondeu</v>
      </c>
      <c r="D19" s="210" t="str">
        <f>DADOS2!E14</f>
        <v>Não Respondeu</v>
      </c>
      <c r="E19" s="222" t="str">
        <f>DADOS2!H14</f>
        <v>Não Respondeu</v>
      </c>
      <c r="F19" s="76" t="str">
        <f>DADOS2!K14</f>
        <v>Não Respondeu</v>
      </c>
      <c r="G19" s="210" t="str">
        <f>DADOS2!L14</f>
        <v>Não Respondeu</v>
      </c>
      <c r="H19" s="210" t="str">
        <f>DADOS2!O14</f>
        <v>Não Respondeu</v>
      </c>
      <c r="I19" s="210" t="str">
        <f>DADOS2!R14</f>
        <v>Não Respondeu</v>
      </c>
      <c r="J19" s="210" t="str">
        <f>DADOS2!U14</f>
        <v>Não Respondeu</v>
      </c>
      <c r="K19" s="76" t="str">
        <f>DADOS2!X14</f>
        <v>Não Respondeu</v>
      </c>
      <c r="L19" s="210" t="str">
        <f>DADOS2!Y14</f>
        <v>Não Respondeu</v>
      </c>
      <c r="M19" s="210" t="str">
        <f>DADOS2!AB14</f>
        <v>Não Respondeu</v>
      </c>
      <c r="N19" s="210" t="str">
        <f>DADOS2!AE14</f>
        <v>Não Respondeu</v>
      </c>
      <c r="O19" s="210" t="str">
        <f>DADOS2!AH14</f>
        <v>Não Respondeu</v>
      </c>
      <c r="P19" s="76" t="str">
        <f>DADOS2!AK14</f>
        <v>Não Respondeu</v>
      </c>
      <c r="Q19" s="76" t="str">
        <f>DADOS2!AM14</f>
        <v>Não Respondeu</v>
      </c>
      <c r="R19" s="40"/>
      <c r="S19" s="40"/>
      <c r="T19" s="40"/>
      <c r="U19" s="40"/>
      <c r="Y19" s="67"/>
    </row>
    <row r="20" spans="1:25" ht="15.75" x14ac:dyDescent="0.25">
      <c r="A20" s="130" t="str">
        <f>DADOS2!AN15</f>
        <v>NASF SC 2</v>
      </c>
      <c r="B20" s="130">
        <f>DADOS2!A15</f>
        <v>7</v>
      </c>
      <c r="C20" s="210">
        <f>DADOS2!B15</f>
        <v>106</v>
      </c>
      <c r="D20" s="210">
        <f>DADOS2!E15</f>
        <v>37</v>
      </c>
      <c r="E20" s="222">
        <f>DADOS2!H15</f>
        <v>22</v>
      </c>
      <c r="F20" s="76">
        <f>DADOS2!K15</f>
        <v>4.333333333333333</v>
      </c>
      <c r="G20" s="210">
        <f>DADOS2!L15</f>
        <v>100</v>
      </c>
      <c r="H20" s="210">
        <f>DADOS2!O15</f>
        <v>29</v>
      </c>
      <c r="I20" s="210">
        <f>DADOS2!R15</f>
        <v>27</v>
      </c>
      <c r="J20" s="210">
        <f>DADOS2!U15</f>
        <v>56</v>
      </c>
      <c r="K20" s="76">
        <f>DADOS2!X15</f>
        <v>4</v>
      </c>
      <c r="L20" s="210">
        <f>DADOS2!Y15</f>
        <v>143</v>
      </c>
      <c r="M20" s="210">
        <f>DADOS2!AB15</f>
        <v>51</v>
      </c>
      <c r="N20" s="210">
        <f>DADOS2!AE15</f>
        <v>58</v>
      </c>
      <c r="O20" s="210">
        <f>DADOS2!AH15</f>
        <v>31</v>
      </c>
      <c r="P20" s="76">
        <f>DADOS2!AK15</f>
        <v>4</v>
      </c>
      <c r="Q20" s="76">
        <f>DADOS2!AM15</f>
        <v>4.1111111111111107</v>
      </c>
      <c r="R20" s="40"/>
      <c r="S20" s="40"/>
      <c r="T20" s="40"/>
      <c r="U20" s="40"/>
      <c r="Y20" s="67"/>
    </row>
    <row r="21" spans="1:25" ht="15.75" x14ac:dyDescent="0.25">
      <c r="A21" s="130" t="str">
        <f>DADOS2!AN16</f>
        <v>NASF SC 2</v>
      </c>
      <c r="B21" s="130">
        <f>DADOS2!A16</f>
        <v>8</v>
      </c>
      <c r="C21" s="210">
        <f>DADOS2!B16</f>
        <v>54</v>
      </c>
      <c r="D21" s="210">
        <f>DADOS2!E16</f>
        <v>6</v>
      </c>
      <c r="E21" s="222">
        <f>DADOS2!H16</f>
        <v>5</v>
      </c>
      <c r="F21" s="76">
        <f>DADOS2!K16</f>
        <v>1.6666666666666667</v>
      </c>
      <c r="G21" s="210">
        <f>DADOS2!L16</f>
        <v>81</v>
      </c>
      <c r="H21" s="210">
        <f>DADOS2!O16</f>
        <v>24</v>
      </c>
      <c r="I21" s="210">
        <f>DADOS2!R16</f>
        <v>17</v>
      </c>
      <c r="J21" s="210">
        <f>DADOS2!U16</f>
        <v>47</v>
      </c>
      <c r="K21" s="76">
        <f>DADOS2!X16</f>
        <v>3.5</v>
      </c>
      <c r="L21" s="210">
        <f>DADOS2!Y16</f>
        <v>87</v>
      </c>
      <c r="M21" s="210">
        <f>DADOS2!AB16</f>
        <v>53</v>
      </c>
      <c r="N21" s="210">
        <f>DADOS2!AE16</f>
        <v>49</v>
      </c>
      <c r="O21" s="210">
        <f>DADOS2!AH16</f>
        <v>20</v>
      </c>
      <c r="P21" s="76">
        <f>DADOS2!AK16</f>
        <v>3.5</v>
      </c>
      <c r="Q21" s="76">
        <f>DADOS2!AM16</f>
        <v>2.8888888888888893</v>
      </c>
      <c r="R21" s="40"/>
      <c r="S21" s="40"/>
      <c r="T21" s="40"/>
      <c r="U21" s="40"/>
      <c r="Y21" s="67"/>
    </row>
    <row r="22" spans="1:25" ht="15.75" x14ac:dyDescent="0.25">
      <c r="A22" s="130" t="str">
        <f>DADOS2!AN17</f>
        <v>NASF Fed 1</v>
      </c>
      <c r="B22" s="130">
        <f>DADOS2!A17</f>
        <v>9</v>
      </c>
      <c r="C22" s="210">
        <f>DADOS2!B17</f>
        <v>95</v>
      </c>
      <c r="D22" s="210">
        <f>DADOS2!E17</f>
        <v>31</v>
      </c>
      <c r="E22" s="222">
        <f>DADOS2!H17</f>
        <v>23</v>
      </c>
      <c r="F22" s="76">
        <f>DADOS2!K17</f>
        <v>4</v>
      </c>
      <c r="G22" s="210">
        <f>DADOS2!L17</f>
        <v>90</v>
      </c>
      <c r="H22" s="210">
        <f>DADOS2!O17</f>
        <v>29</v>
      </c>
      <c r="I22" s="210">
        <f>DADOS2!R17</f>
        <v>25</v>
      </c>
      <c r="J22" s="210">
        <f>DADOS2!U17</f>
        <v>50</v>
      </c>
      <c r="K22" s="76">
        <f>DADOS2!X17</f>
        <v>4</v>
      </c>
      <c r="L22" s="210">
        <f>DADOS2!Y17</f>
        <v>129</v>
      </c>
      <c r="M22" s="210">
        <f>DADOS2!AB17</f>
        <v>33</v>
      </c>
      <c r="N22" s="210">
        <f>DADOS2!AE17</f>
        <v>56</v>
      </c>
      <c r="O22" s="210">
        <f>DADOS2!AH17</f>
        <v>38</v>
      </c>
      <c r="P22" s="76">
        <f>DADOS2!AK17</f>
        <v>4</v>
      </c>
      <c r="Q22" s="76">
        <f>DADOS2!AM17</f>
        <v>4</v>
      </c>
      <c r="R22" s="40"/>
      <c r="S22" s="40"/>
      <c r="T22" s="40"/>
      <c r="U22" s="40"/>
      <c r="Y22" s="67"/>
    </row>
    <row r="23" spans="1:25" ht="15.75" x14ac:dyDescent="0.25">
      <c r="A23" s="130" t="str">
        <f>DADOS2!AN18</f>
        <v>NASF SC 2</v>
      </c>
      <c r="B23" s="130">
        <f>DADOS2!A18</f>
        <v>10</v>
      </c>
      <c r="C23" s="210">
        <f>DADOS2!B18</f>
        <v>103</v>
      </c>
      <c r="D23" s="210">
        <f>DADOS2!E18</f>
        <v>27</v>
      </c>
      <c r="E23" s="222">
        <f>DADOS2!H18</f>
        <v>16</v>
      </c>
      <c r="F23" s="76">
        <f>DADOS2!K18</f>
        <v>3.6666666666666665</v>
      </c>
      <c r="G23" s="210">
        <f>DADOS2!L18</f>
        <v>95</v>
      </c>
      <c r="H23" s="210">
        <f>DADOS2!O18</f>
        <v>24</v>
      </c>
      <c r="I23" s="210">
        <f>DADOS2!R18</f>
        <v>25</v>
      </c>
      <c r="J23" s="210">
        <f>DADOS2!U18</f>
        <v>53</v>
      </c>
      <c r="K23" s="76">
        <f>DADOS2!X18</f>
        <v>4</v>
      </c>
      <c r="L23" s="210">
        <f>DADOS2!Y18</f>
        <v>151</v>
      </c>
      <c r="M23" s="210">
        <f>DADOS2!AB18</f>
        <v>56</v>
      </c>
      <c r="N23" s="210">
        <f>DADOS2!AE18</f>
        <v>68</v>
      </c>
      <c r="O23" s="210">
        <f>DADOS2!AH18</f>
        <v>32</v>
      </c>
      <c r="P23" s="76">
        <f>DADOS2!AK18</f>
        <v>4.5</v>
      </c>
      <c r="Q23" s="76">
        <f>DADOS2!AM18</f>
        <v>4.0555555555555554</v>
      </c>
      <c r="R23" s="40"/>
      <c r="S23" s="40"/>
      <c r="T23" s="40"/>
      <c r="U23" s="40"/>
      <c r="Y23" s="67"/>
    </row>
    <row r="24" spans="1:25" ht="15.75" x14ac:dyDescent="0.25">
      <c r="A24" s="130" t="str">
        <f>DADOS2!AN19</f>
        <v>NASF SC 2</v>
      </c>
      <c r="B24" s="130">
        <f>DADOS2!A19</f>
        <v>11</v>
      </c>
      <c r="C24" s="210">
        <f>DADOS2!B19</f>
        <v>74</v>
      </c>
      <c r="D24" s="210">
        <f>DADOS2!E19</f>
        <v>28</v>
      </c>
      <c r="E24" s="222">
        <f>DADOS2!H19</f>
        <v>18</v>
      </c>
      <c r="F24" s="76">
        <f>DADOS2!K19</f>
        <v>3.6666666666666665</v>
      </c>
      <c r="G24" s="210">
        <f>DADOS2!L19</f>
        <v>81</v>
      </c>
      <c r="H24" s="210">
        <f>DADOS2!O19</f>
        <v>26</v>
      </c>
      <c r="I24" s="210">
        <f>DADOS2!R19</f>
        <v>23</v>
      </c>
      <c r="J24" s="210">
        <f>DADOS2!U19</f>
        <v>47</v>
      </c>
      <c r="K24" s="76">
        <f>DADOS2!X19</f>
        <v>3.5</v>
      </c>
      <c r="L24" s="210">
        <f>DADOS2!Y19</f>
        <v>138</v>
      </c>
      <c r="M24" s="210">
        <f>DADOS2!AB19</f>
        <v>45</v>
      </c>
      <c r="N24" s="210">
        <f>DADOS2!AE19</f>
        <v>39</v>
      </c>
      <c r="O24" s="210">
        <f>DADOS2!AH19</f>
        <v>25</v>
      </c>
      <c r="P24" s="76">
        <f>DADOS2!AK19</f>
        <v>3.5</v>
      </c>
      <c r="Q24" s="76">
        <f>DADOS2!AM19</f>
        <v>3.5555555555555554</v>
      </c>
      <c r="R24" s="40"/>
      <c r="S24" s="40"/>
      <c r="T24" s="40"/>
      <c r="U24" s="40"/>
      <c r="Y24" s="67"/>
    </row>
    <row r="25" spans="1:25" ht="15.75" x14ac:dyDescent="0.25">
      <c r="A25" s="130" t="str">
        <f>DADOS2!AN20</f>
        <v>NASF SC 2</v>
      </c>
      <c r="B25" s="130">
        <f>DADOS2!A20</f>
        <v>12</v>
      </c>
      <c r="C25" s="210">
        <f>DADOS2!B20</f>
        <v>93</v>
      </c>
      <c r="D25" s="210">
        <f>DADOS2!E20</f>
        <v>25</v>
      </c>
      <c r="E25" s="222">
        <f>DADOS2!H20</f>
        <v>16</v>
      </c>
      <c r="F25" s="76">
        <f>DADOS2!K20</f>
        <v>3.3333333333333335</v>
      </c>
      <c r="G25" s="210">
        <f>DADOS2!L20</f>
        <v>108</v>
      </c>
      <c r="H25" s="210">
        <f>DADOS2!O20</f>
        <v>31</v>
      </c>
      <c r="I25" s="210">
        <f>DADOS2!R20</f>
        <v>35</v>
      </c>
      <c r="J25" s="210">
        <f>DADOS2!U20</f>
        <v>72</v>
      </c>
      <c r="K25" s="76">
        <f>DADOS2!X20</f>
        <v>4.75</v>
      </c>
      <c r="L25" s="210">
        <f>DADOS2!Y20</f>
        <v>165</v>
      </c>
      <c r="M25" s="210">
        <f>DADOS2!AB20</f>
        <v>62</v>
      </c>
      <c r="N25" s="210">
        <f>DADOS2!AE20</f>
        <v>63</v>
      </c>
      <c r="O25" s="210">
        <f>DADOS2!AH20</f>
        <v>33</v>
      </c>
      <c r="P25" s="76">
        <f>DADOS2!AK20</f>
        <v>4.25</v>
      </c>
      <c r="Q25" s="76">
        <f>DADOS2!AM20</f>
        <v>4.1111111111111116</v>
      </c>
      <c r="R25" s="40"/>
      <c r="S25" s="40"/>
      <c r="T25" s="40"/>
      <c r="U25" s="40"/>
      <c r="Y25" s="67"/>
    </row>
    <row r="26" spans="1:25" ht="15.75" x14ac:dyDescent="0.25">
      <c r="A26" s="130" t="str">
        <f>DADOS2!AN21</f>
        <v>NASF SC 2</v>
      </c>
      <c r="B26" s="130">
        <f>DADOS2!A21</f>
        <v>13</v>
      </c>
      <c r="C26" s="210">
        <f>DADOS2!B21</f>
        <v>108</v>
      </c>
      <c r="D26" s="210">
        <f>DADOS2!E21</f>
        <v>33</v>
      </c>
      <c r="E26" s="222">
        <f>DADOS2!H21</f>
        <v>14</v>
      </c>
      <c r="F26" s="76">
        <f>DADOS2!K21</f>
        <v>4</v>
      </c>
      <c r="G26" s="210">
        <f>DADOS2!L21</f>
        <v>104</v>
      </c>
      <c r="H26" s="210">
        <f>DADOS2!O21</f>
        <v>26</v>
      </c>
      <c r="I26" s="210">
        <f>DADOS2!R21</f>
        <v>17</v>
      </c>
      <c r="J26" s="210">
        <f>DADOS2!U21</f>
        <v>65</v>
      </c>
      <c r="K26" s="76">
        <f>DADOS2!X21</f>
        <v>4.25</v>
      </c>
      <c r="L26" s="210">
        <f>DADOS2!Y21</f>
        <v>185</v>
      </c>
      <c r="M26" s="210">
        <f>DADOS2!AB21</f>
        <v>60</v>
      </c>
      <c r="N26" s="210">
        <f>DADOS2!AE21</f>
        <v>67</v>
      </c>
      <c r="O26" s="210">
        <f>DADOS2!AH21</f>
        <v>37</v>
      </c>
      <c r="P26" s="76">
        <f>DADOS2!AK21</f>
        <v>4.75</v>
      </c>
      <c r="Q26" s="76">
        <f>DADOS2!AM21</f>
        <v>4.333333333333333</v>
      </c>
      <c r="R26" s="40"/>
      <c r="S26" s="40"/>
      <c r="T26" s="40"/>
      <c r="U26" s="40"/>
      <c r="Y26" s="67"/>
    </row>
    <row r="27" spans="1:25" ht="15.75" x14ac:dyDescent="0.25">
      <c r="A27" s="130" t="str">
        <f>DADOS2!AN22</f>
        <v>NASF SC 2</v>
      </c>
      <c r="B27" s="130">
        <f>DADOS2!A22</f>
        <v>14</v>
      </c>
      <c r="C27" s="210">
        <f>DADOS2!B22</f>
        <v>89</v>
      </c>
      <c r="D27" s="210">
        <f>DADOS2!E22</f>
        <v>18</v>
      </c>
      <c r="E27" s="222">
        <f>DADOS2!H22</f>
        <v>12</v>
      </c>
      <c r="F27" s="76">
        <f>DADOS2!K22</f>
        <v>3</v>
      </c>
      <c r="G27" s="210">
        <f>DADOS2!L22</f>
        <v>105</v>
      </c>
      <c r="H27" s="210">
        <f>DADOS2!O22</f>
        <v>32</v>
      </c>
      <c r="I27" s="210">
        <f>DADOS2!R22</f>
        <v>32</v>
      </c>
      <c r="J27" s="210">
        <f>DADOS2!U22</f>
        <v>64</v>
      </c>
      <c r="K27" s="76">
        <f>DADOS2!X22</f>
        <v>5</v>
      </c>
      <c r="L27" s="210">
        <f>DADOS2!Y22</f>
        <v>167</v>
      </c>
      <c r="M27" s="210">
        <f>DADOS2!AB22</f>
        <v>59</v>
      </c>
      <c r="N27" s="210">
        <f>DADOS2!AE22</f>
        <v>73</v>
      </c>
      <c r="O27" s="210">
        <f>DADOS2!AH22</f>
        <v>33</v>
      </c>
      <c r="P27" s="76">
        <f>DADOS2!AK22</f>
        <v>4.5</v>
      </c>
      <c r="Q27" s="76">
        <f>DADOS2!AM22</f>
        <v>4.166666666666667</v>
      </c>
      <c r="R27" s="40"/>
      <c r="S27" s="40"/>
      <c r="T27" s="40"/>
      <c r="U27" s="40"/>
      <c r="Y27" s="67"/>
    </row>
    <row r="28" spans="1:25" ht="15.75" x14ac:dyDescent="0.25">
      <c r="A28" s="130" t="str">
        <f>DADOS2!AN23</f>
        <v>NASF SC 2</v>
      </c>
      <c r="B28" s="130">
        <f>DADOS2!A23</f>
        <v>15</v>
      </c>
      <c r="C28" s="210">
        <f>DADOS2!B23</f>
        <v>99</v>
      </c>
      <c r="D28" s="210">
        <f>DADOS2!E23</f>
        <v>21</v>
      </c>
      <c r="E28" s="222">
        <f>DADOS2!H23</f>
        <v>14</v>
      </c>
      <c r="F28" s="76">
        <f>DADOS2!K23</f>
        <v>3.6666666666666665</v>
      </c>
      <c r="G28" s="210">
        <f>DADOS2!L23</f>
        <v>100</v>
      </c>
      <c r="H28" s="210">
        <f>DADOS2!O23</f>
        <v>28</v>
      </c>
      <c r="I28" s="210">
        <f>DADOS2!R23</f>
        <v>34</v>
      </c>
      <c r="J28" s="210">
        <f>DADOS2!U23</f>
        <v>56</v>
      </c>
      <c r="K28" s="76">
        <f>DADOS2!X23</f>
        <v>4.25</v>
      </c>
      <c r="L28" s="210">
        <f>DADOS2!Y23</f>
        <v>137</v>
      </c>
      <c r="M28" s="210">
        <f>DADOS2!AB23</f>
        <v>61</v>
      </c>
      <c r="N28" s="210">
        <f>DADOS2!AE23</f>
        <v>66</v>
      </c>
      <c r="O28" s="210">
        <f>DADOS2!AH23</f>
        <v>31</v>
      </c>
      <c r="P28" s="76">
        <f>DADOS2!AK23</f>
        <v>4.25</v>
      </c>
      <c r="Q28" s="76">
        <f>DADOS2!AM23</f>
        <v>4.0555555555555554</v>
      </c>
      <c r="R28" s="40"/>
      <c r="S28" s="40"/>
      <c r="T28" s="40"/>
      <c r="U28" s="40"/>
      <c r="Y28" s="67"/>
    </row>
    <row r="29" spans="1:25" ht="15.75" x14ac:dyDescent="0.25">
      <c r="A29" s="130" t="str">
        <f>DADOS2!AN24</f>
        <v>NASF Fed 2</v>
      </c>
      <c r="B29" s="130">
        <f>DADOS2!A24</f>
        <v>16</v>
      </c>
      <c r="C29" s="210" t="str">
        <f>DADOS2!B24</f>
        <v>Não Respondeu</v>
      </c>
      <c r="D29" s="210" t="str">
        <f>DADOS2!E24</f>
        <v>Não Respondeu</v>
      </c>
      <c r="E29" s="222" t="str">
        <f>DADOS2!H24</f>
        <v>Não respondeu</v>
      </c>
      <c r="F29" s="76" t="str">
        <f>DADOS2!K24</f>
        <v>Não Respondeu</v>
      </c>
      <c r="G29" s="210">
        <f>DADOS2!L24</f>
        <v>83</v>
      </c>
      <c r="H29" s="210">
        <f>DADOS2!O24</f>
        <v>26</v>
      </c>
      <c r="I29" s="210">
        <f>DADOS2!R24</f>
        <v>23</v>
      </c>
      <c r="J29" s="210">
        <f>DADOS2!U24</f>
        <v>44</v>
      </c>
      <c r="K29" s="76">
        <f>DADOS2!X24</f>
        <v>3.5</v>
      </c>
      <c r="L29" s="210">
        <f>DADOS2!Y24</f>
        <v>101</v>
      </c>
      <c r="M29" s="210">
        <f>DADOS2!AB24</f>
        <v>34</v>
      </c>
      <c r="N29" s="210">
        <f>DADOS2!AE24</f>
        <v>41</v>
      </c>
      <c r="O29" s="210">
        <f>DADOS2!AH24</f>
        <v>19</v>
      </c>
      <c r="P29" s="76">
        <f>DADOS2!AK24</f>
        <v>3</v>
      </c>
      <c r="Q29" s="76">
        <f>DADOS2!AM24</f>
        <v>3.25</v>
      </c>
      <c r="R29" s="40"/>
      <c r="S29" s="40"/>
      <c r="T29" s="40"/>
      <c r="U29" s="40"/>
      <c r="Y29" s="67"/>
    </row>
    <row r="30" spans="1:25" ht="15.75" x14ac:dyDescent="0.25">
      <c r="A30" s="130" t="str">
        <f>DADOS2!AN25</f>
        <v>NASF Fed 2</v>
      </c>
      <c r="B30" s="130">
        <f>DADOS2!A25</f>
        <v>17</v>
      </c>
      <c r="C30" s="210">
        <f>DADOS2!B25</f>
        <v>31</v>
      </c>
      <c r="D30" s="210">
        <f>DADOS2!E25</f>
        <v>10</v>
      </c>
      <c r="E30" s="222">
        <f>DADOS2!H25</f>
        <v>3</v>
      </c>
      <c r="F30" s="76">
        <f>DADOS2!K25</f>
        <v>1.6666666666666667</v>
      </c>
      <c r="G30" s="210" t="str">
        <f>DADOS2!L25</f>
        <v>Não Respondeu</v>
      </c>
      <c r="H30" s="210" t="str">
        <f>DADOS2!O25</f>
        <v>Não Respondeu</v>
      </c>
      <c r="I30" s="210" t="str">
        <f>DADOS2!R25</f>
        <v>Não Respondeu</v>
      </c>
      <c r="J30" s="210" t="str">
        <f>DADOS2!U25</f>
        <v>Não Respondeu</v>
      </c>
      <c r="K30" s="76" t="str">
        <f>DADOS2!X25</f>
        <v>Não Respondeu</v>
      </c>
      <c r="L30" s="210">
        <f>DADOS2!Y25</f>
        <v>21</v>
      </c>
      <c r="M30" s="210">
        <f>DADOS2!AB25</f>
        <v>8</v>
      </c>
      <c r="N30" s="210">
        <f>DADOS2!AE25</f>
        <v>8</v>
      </c>
      <c r="O30" s="210">
        <f>DADOS2!AH25</f>
        <v>4</v>
      </c>
      <c r="P30" s="76">
        <f>DADOS2!AK25</f>
        <v>1</v>
      </c>
      <c r="Q30" s="76">
        <f>DADOS2!AM25</f>
        <v>1.3333333333333335</v>
      </c>
      <c r="R30" s="40"/>
      <c r="S30" s="40"/>
      <c r="T30" s="40"/>
      <c r="U30" s="40"/>
      <c r="Y30" s="67"/>
    </row>
    <row r="31" spans="1:25" ht="15.75" x14ac:dyDescent="0.25">
      <c r="A31" s="130" t="str">
        <f>DADOS2!AN26</f>
        <v>NASF SC 2</v>
      </c>
      <c r="B31" s="130">
        <f>DADOS2!A26</f>
        <v>18</v>
      </c>
      <c r="C31" s="210">
        <f>DADOS2!B26</f>
        <v>100</v>
      </c>
      <c r="D31" s="210">
        <f>DADOS2!E26</f>
        <v>32</v>
      </c>
      <c r="E31" s="222">
        <f>DADOS2!H26</f>
        <v>27</v>
      </c>
      <c r="F31" s="76">
        <f>DADOS2!K26</f>
        <v>4.666666666666667</v>
      </c>
      <c r="G31" s="210">
        <f>DADOS2!L26</f>
        <v>105</v>
      </c>
      <c r="H31" s="210">
        <f>DADOS2!O26</f>
        <v>32</v>
      </c>
      <c r="I31" s="210">
        <f>DADOS2!R26</f>
        <v>30</v>
      </c>
      <c r="J31" s="210">
        <f>DADOS2!U26</f>
        <v>63</v>
      </c>
      <c r="K31" s="76">
        <f>DADOS2!X26</f>
        <v>4.5</v>
      </c>
      <c r="L31" s="210">
        <f>DADOS2!Y26</f>
        <v>183</v>
      </c>
      <c r="M31" s="210">
        <f>DADOS2!AB26</f>
        <v>65</v>
      </c>
      <c r="N31" s="210">
        <f>DADOS2!AE26</f>
        <v>71</v>
      </c>
      <c r="O31" s="210">
        <f>DADOS2!AH26</f>
        <v>34</v>
      </c>
      <c r="P31" s="76">
        <f>DADOS2!AK26</f>
        <v>5</v>
      </c>
      <c r="Q31" s="76">
        <f>DADOS2!AM26</f>
        <v>4.7222222222222223</v>
      </c>
      <c r="R31" s="40"/>
      <c r="S31" s="40"/>
      <c r="T31" s="40"/>
      <c r="U31" s="40"/>
      <c r="Y31" s="67"/>
    </row>
    <row r="32" spans="1:25" ht="15.75" x14ac:dyDescent="0.25">
      <c r="A32" s="130" t="str">
        <f>DADOS2!AN27</f>
        <v>NASF SC 2</v>
      </c>
      <c r="B32" s="130">
        <f>DADOS2!A27</f>
        <v>19</v>
      </c>
      <c r="C32" s="210">
        <f>DADOS2!B27</f>
        <v>94</v>
      </c>
      <c r="D32" s="210">
        <f>DADOS2!E27</f>
        <v>15</v>
      </c>
      <c r="E32" s="222">
        <f>DADOS2!H27</f>
        <v>10</v>
      </c>
      <c r="F32" s="76">
        <f>DADOS2!K27</f>
        <v>2.6666666666666665</v>
      </c>
      <c r="G32" s="210">
        <f>DADOS2!L27</f>
        <v>105</v>
      </c>
      <c r="H32" s="210">
        <f>DADOS2!O27</f>
        <v>20</v>
      </c>
      <c r="I32" s="210">
        <f>DADOS2!R27</f>
        <v>25</v>
      </c>
      <c r="J32" s="210">
        <f>DADOS2!U27</f>
        <v>15</v>
      </c>
      <c r="K32" s="76">
        <f>DADOS2!X27</f>
        <v>3.25</v>
      </c>
      <c r="L32" s="210">
        <f>DADOS2!Y27</f>
        <v>137</v>
      </c>
      <c r="M32" s="210">
        <f>DADOS2!AB27</f>
        <v>46</v>
      </c>
      <c r="N32" s="210">
        <f>DADOS2!AE27</f>
        <v>43</v>
      </c>
      <c r="O32" s="210">
        <f>DADOS2!AH27</f>
        <v>29</v>
      </c>
      <c r="P32" s="76">
        <f>DADOS2!AK27</f>
        <v>3.5</v>
      </c>
      <c r="Q32" s="76">
        <f>DADOS2!AM27</f>
        <v>3.1388888888888888</v>
      </c>
      <c r="R32" s="40"/>
      <c r="S32" s="40"/>
      <c r="T32" s="40"/>
      <c r="U32" s="40"/>
      <c r="Y32" s="67"/>
    </row>
    <row r="33" spans="1:25" ht="15.75" x14ac:dyDescent="0.25">
      <c r="A33" s="130" t="str">
        <f>DADOS2!AN28</f>
        <v>NASF SC 2</v>
      </c>
      <c r="B33" s="130">
        <f>DADOS2!A28</f>
        <v>20</v>
      </c>
      <c r="C33" s="210">
        <f>DADOS2!B28</f>
        <v>42</v>
      </c>
      <c r="D33" s="210">
        <f>DADOS2!E28</f>
        <v>21</v>
      </c>
      <c r="E33" s="222">
        <f>DADOS2!H28</f>
        <v>11</v>
      </c>
      <c r="F33" s="76">
        <f>DADOS2!K28</f>
        <v>2.3333333333333335</v>
      </c>
      <c r="G33" s="210">
        <f>DADOS2!L28</f>
        <v>0</v>
      </c>
      <c r="H33" s="210">
        <f>DADOS2!O28</f>
        <v>0</v>
      </c>
      <c r="I33" s="210">
        <f>DADOS2!R28</f>
        <v>0</v>
      </c>
      <c r="J33" s="210">
        <f>DADOS2!U28</f>
        <v>0</v>
      </c>
      <c r="K33" s="76">
        <f>DADOS2!X28</f>
        <v>1</v>
      </c>
      <c r="L33" s="210">
        <f>DADOS2!Y28</f>
        <v>41</v>
      </c>
      <c r="M33" s="210">
        <f>DADOS2!AB28</f>
        <v>3</v>
      </c>
      <c r="N33" s="210">
        <f>DADOS2!AE28</f>
        <v>5</v>
      </c>
      <c r="O33" s="210">
        <f>DADOS2!AH28</f>
        <v>10</v>
      </c>
      <c r="P33" s="76">
        <f>DADOS2!AK28</f>
        <v>1.25</v>
      </c>
      <c r="Q33" s="76">
        <f>DADOS2!AM28</f>
        <v>1.5277777777777779</v>
      </c>
      <c r="R33" s="40"/>
      <c r="S33" s="40"/>
      <c r="T33" s="40"/>
      <c r="U33" s="40"/>
      <c r="Y33" s="67"/>
    </row>
    <row r="34" spans="1:25" ht="15.75" x14ac:dyDescent="0.25">
      <c r="A34" s="130" t="str">
        <f>DADOS2!AN29</f>
        <v>NASF Fed 1</v>
      </c>
      <c r="B34" s="130">
        <f>DADOS2!A29</f>
        <v>21</v>
      </c>
      <c r="C34" s="210">
        <f>DADOS2!B29</f>
        <v>98</v>
      </c>
      <c r="D34" s="210">
        <f>DADOS2!E29</f>
        <v>25</v>
      </c>
      <c r="E34" s="222">
        <f>DADOS2!H29</f>
        <v>27</v>
      </c>
      <c r="F34" s="76">
        <f>DADOS2!K29</f>
        <v>4.333333333333333</v>
      </c>
      <c r="G34" s="210">
        <f>DADOS2!L29</f>
        <v>111</v>
      </c>
      <c r="H34" s="210">
        <f>DADOS2!O29</f>
        <v>35</v>
      </c>
      <c r="I34" s="210">
        <f>DADOS2!R29</f>
        <v>31</v>
      </c>
      <c r="J34" s="210">
        <f>DADOS2!U29</f>
        <v>59</v>
      </c>
      <c r="K34" s="76">
        <f>DADOS2!X29</f>
        <v>4.5</v>
      </c>
      <c r="L34" s="210">
        <f>DADOS2!Y29</f>
        <v>185</v>
      </c>
      <c r="M34" s="210">
        <f>DADOS2!AB29</f>
        <v>67</v>
      </c>
      <c r="N34" s="210">
        <f>DADOS2!AE29</f>
        <v>69</v>
      </c>
      <c r="O34" s="210">
        <f>DADOS2!AH29</f>
        <v>37</v>
      </c>
      <c r="P34" s="76">
        <f>DADOS2!AK29</f>
        <v>5</v>
      </c>
      <c r="Q34" s="76">
        <f>DADOS2!AM29</f>
        <v>4.6111111111111107</v>
      </c>
      <c r="R34" s="40"/>
      <c r="S34" s="40"/>
      <c r="T34" s="40"/>
      <c r="U34" s="40"/>
      <c r="Y34" s="67"/>
    </row>
    <row r="35" spans="1:25" ht="15.75" x14ac:dyDescent="0.25">
      <c r="A35" s="130" t="str">
        <f>DADOS2!AN30</f>
        <v>NASF SC 2</v>
      </c>
      <c r="B35" s="130">
        <f>DADOS2!A30</f>
        <v>22</v>
      </c>
      <c r="C35" s="210">
        <f>DADOS2!B30</f>
        <v>97</v>
      </c>
      <c r="D35" s="210">
        <f>DADOS2!E30</f>
        <v>38</v>
      </c>
      <c r="E35" s="222">
        <f>DADOS2!H30</f>
        <v>23</v>
      </c>
      <c r="F35" s="76">
        <f>DADOS2!K30</f>
        <v>4.333333333333333</v>
      </c>
      <c r="G35" s="210">
        <f>DADOS2!L30</f>
        <v>91</v>
      </c>
      <c r="H35" s="210">
        <f>DADOS2!O30</f>
        <v>28</v>
      </c>
      <c r="I35" s="210">
        <f>DADOS2!R30</f>
        <v>31</v>
      </c>
      <c r="J35" s="210">
        <f>DADOS2!U30</f>
        <v>60</v>
      </c>
      <c r="K35" s="76">
        <f>DADOS2!X30</f>
        <v>4</v>
      </c>
      <c r="L35" s="210">
        <f>DADOS2!Y30</f>
        <v>144</v>
      </c>
      <c r="M35" s="210">
        <f>DADOS2!AB30</f>
        <v>50</v>
      </c>
      <c r="N35" s="210">
        <f>DADOS2!AE30</f>
        <v>56</v>
      </c>
      <c r="O35" s="210">
        <f>DADOS2!AH30</f>
        <v>25</v>
      </c>
      <c r="P35" s="76">
        <f>DADOS2!AK30</f>
        <v>4</v>
      </c>
      <c r="Q35" s="76">
        <f>DADOS2!AM30</f>
        <v>4.1111111111111107</v>
      </c>
      <c r="R35" s="40"/>
      <c r="S35" s="40"/>
      <c r="T35" s="40"/>
      <c r="U35" s="40"/>
      <c r="Y35" s="67"/>
    </row>
    <row r="36" spans="1:25" ht="15.75" x14ac:dyDescent="0.25">
      <c r="A36" s="130" t="str">
        <f>DADOS2!AN31</f>
        <v>NASF Fed 2</v>
      </c>
      <c r="B36" s="130">
        <f>DADOS2!A31</f>
        <v>23</v>
      </c>
      <c r="C36" s="210">
        <f>DADOS2!B31</f>
        <v>94</v>
      </c>
      <c r="D36" s="210">
        <f>DADOS2!E31</f>
        <v>48</v>
      </c>
      <c r="E36" s="222">
        <f>DADOS2!H31</f>
        <v>29</v>
      </c>
      <c r="F36" s="76">
        <f>DADOS2!K31</f>
        <v>4.666666666666667</v>
      </c>
      <c r="G36" s="210">
        <f>DADOS2!L31</f>
        <v>95</v>
      </c>
      <c r="H36" s="210">
        <f>DADOS2!O31</f>
        <v>25</v>
      </c>
      <c r="I36" s="210">
        <f>DADOS2!R31</f>
        <v>24</v>
      </c>
      <c r="J36" s="210">
        <f>DADOS2!U31</f>
        <v>42</v>
      </c>
      <c r="K36" s="76">
        <f>DADOS2!X31</f>
        <v>3.75</v>
      </c>
      <c r="L36" s="210">
        <f>DADOS2!Y31</f>
        <v>98</v>
      </c>
      <c r="M36" s="210">
        <f>DADOS2!AB31</f>
        <v>34</v>
      </c>
      <c r="N36" s="210">
        <f>DADOS2!AE31</f>
        <v>46</v>
      </c>
      <c r="O36" s="210">
        <f>DADOS2!AH31</f>
        <v>23</v>
      </c>
      <c r="P36" s="76">
        <f>DADOS2!AK31</f>
        <v>3</v>
      </c>
      <c r="Q36" s="76">
        <f>DADOS2!AM31</f>
        <v>3.8055555555555558</v>
      </c>
      <c r="R36" s="40"/>
      <c r="S36" s="40"/>
      <c r="T36" s="40"/>
      <c r="U36" s="40"/>
      <c r="Y36" s="67"/>
    </row>
    <row r="37" spans="1:25" ht="15.75" x14ac:dyDescent="0.25">
      <c r="A37" s="130" t="str">
        <f>DADOS2!AN32</f>
        <v>NASF SC 2</v>
      </c>
      <c r="B37" s="130">
        <f>DADOS2!A32</f>
        <v>24</v>
      </c>
      <c r="C37" s="210">
        <f>DADOS2!B32</f>
        <v>70</v>
      </c>
      <c r="D37" s="210">
        <f>DADOS2!E32</f>
        <v>6</v>
      </c>
      <c r="E37" s="222">
        <f>DADOS2!H32</f>
        <v>9</v>
      </c>
      <c r="F37" s="76">
        <f>DADOS2!K32</f>
        <v>2</v>
      </c>
      <c r="G37" s="210">
        <f>DADOS2!L32</f>
        <v>76</v>
      </c>
      <c r="H37" s="210">
        <f>DADOS2!O32</f>
        <v>14</v>
      </c>
      <c r="I37" s="210">
        <f>DADOS2!R32</f>
        <v>14</v>
      </c>
      <c r="J37" s="210">
        <f>DADOS2!U32</f>
        <v>41</v>
      </c>
      <c r="K37" s="76">
        <f>DADOS2!X32</f>
        <v>2.5</v>
      </c>
      <c r="L37" s="210">
        <f>DADOS2!Y32</f>
        <v>148</v>
      </c>
      <c r="M37" s="210">
        <f>DADOS2!AB32</f>
        <v>31</v>
      </c>
      <c r="N37" s="210">
        <f>DADOS2!AE32</f>
        <v>42</v>
      </c>
      <c r="O37" s="210">
        <f>DADOS2!AH32</f>
        <v>37</v>
      </c>
      <c r="P37" s="76">
        <f>DADOS2!AK32</f>
        <v>3.5</v>
      </c>
      <c r="Q37" s="76">
        <f>DADOS2!AM32</f>
        <v>2.6666666666666665</v>
      </c>
      <c r="R37" s="40"/>
      <c r="S37" s="40"/>
      <c r="T37" s="40"/>
      <c r="U37" s="40"/>
      <c r="Y37" s="67"/>
    </row>
    <row r="38" spans="1:25" ht="15.75" x14ac:dyDescent="0.25">
      <c r="A38" s="130" t="str">
        <f>DADOS2!AN33</f>
        <v>NASF Fed 1</v>
      </c>
      <c r="B38" s="130">
        <f>DADOS2!A33</f>
        <v>25</v>
      </c>
      <c r="C38" s="210">
        <f>DADOS2!B33</f>
        <v>68</v>
      </c>
      <c r="D38" s="210">
        <f>DADOS2!E33</f>
        <v>36</v>
      </c>
      <c r="E38" s="222">
        <f>DADOS2!H33</f>
        <v>14</v>
      </c>
      <c r="F38" s="76">
        <f>DADOS2!K33</f>
        <v>3.3333333333333335</v>
      </c>
      <c r="G38" s="210">
        <f>DADOS2!L33</f>
        <v>71</v>
      </c>
      <c r="H38" s="210">
        <f>DADOS2!O33</f>
        <v>27</v>
      </c>
      <c r="I38" s="210">
        <f>DADOS2!R33</f>
        <v>19</v>
      </c>
      <c r="J38" s="210">
        <f>DADOS2!U33</f>
        <v>46</v>
      </c>
      <c r="K38" s="76">
        <f>DADOS2!X33</f>
        <v>3.25</v>
      </c>
      <c r="L38" s="210">
        <f>DADOS2!Y33</f>
        <v>122</v>
      </c>
      <c r="M38" s="210">
        <f>DADOS2!AB33</f>
        <v>30</v>
      </c>
      <c r="N38" s="210">
        <f>DADOS2!AE33</f>
        <v>41</v>
      </c>
      <c r="O38" s="210">
        <f>DADOS2!AH33</f>
        <v>29</v>
      </c>
      <c r="P38" s="76">
        <f>DADOS2!AK33</f>
        <v>3</v>
      </c>
      <c r="Q38" s="76">
        <f>DADOS2!AM33</f>
        <v>3.1944444444444446</v>
      </c>
      <c r="R38" s="40"/>
      <c r="S38" s="40"/>
      <c r="T38" s="40"/>
      <c r="U38" s="40"/>
      <c r="Y38" s="67"/>
    </row>
    <row r="39" spans="1:25" ht="15.75" x14ac:dyDescent="0.25">
      <c r="A39" s="130" t="str">
        <f>DADOS2!AN34</f>
        <v>NASF SC 2</v>
      </c>
      <c r="B39" s="130">
        <f>DADOS2!A34</f>
        <v>26</v>
      </c>
      <c r="C39" s="210">
        <f>DADOS2!B34</f>
        <v>111</v>
      </c>
      <c r="D39" s="210">
        <f>DADOS2!E34</f>
        <v>37</v>
      </c>
      <c r="E39" s="222">
        <f>DADOS2!H34</f>
        <v>25</v>
      </c>
      <c r="F39" s="76">
        <f>DADOS2!K34</f>
        <v>4.666666666666667</v>
      </c>
      <c r="G39" s="210">
        <f>DADOS2!L34</f>
        <v>111</v>
      </c>
      <c r="H39" s="210">
        <f>DADOS2!O34</f>
        <v>33</v>
      </c>
      <c r="I39" s="210">
        <f>DADOS2!R34</f>
        <v>31</v>
      </c>
      <c r="J39" s="210">
        <f>DADOS2!U34</f>
        <v>69</v>
      </c>
      <c r="K39" s="76">
        <f>DADOS2!X34</f>
        <v>4.5</v>
      </c>
      <c r="L39" s="210">
        <f>DADOS2!Y34</f>
        <v>128</v>
      </c>
      <c r="M39" s="210">
        <f>DADOS2!AB34</f>
        <v>49</v>
      </c>
      <c r="N39" s="210">
        <f>DADOS2!AE34</f>
        <v>59</v>
      </c>
      <c r="O39" s="210">
        <f>DADOS2!AH34</f>
        <v>32</v>
      </c>
      <c r="P39" s="76">
        <f>DADOS2!AK34</f>
        <v>4.25</v>
      </c>
      <c r="Q39" s="76">
        <f>DADOS2!AM34</f>
        <v>4.4722222222222223</v>
      </c>
      <c r="R39" s="40"/>
      <c r="S39" s="40"/>
      <c r="T39" s="40"/>
      <c r="U39" s="40"/>
      <c r="Y39" s="67"/>
    </row>
    <row r="40" spans="1:25" ht="15.75" x14ac:dyDescent="0.25">
      <c r="A40" s="130" t="str">
        <f>DADOS2!AN35</f>
        <v>NASF Fed 2</v>
      </c>
      <c r="B40" s="130">
        <f>DADOS2!A35</f>
        <v>27</v>
      </c>
      <c r="C40" s="210">
        <f>DADOS2!B35</f>
        <v>102</v>
      </c>
      <c r="D40" s="210">
        <f>DADOS2!E35</f>
        <v>45</v>
      </c>
      <c r="E40" s="222">
        <f>DADOS2!H35</f>
        <v>28</v>
      </c>
      <c r="F40" s="76">
        <f>DADOS2!K35</f>
        <v>5</v>
      </c>
      <c r="G40" s="210">
        <f>DADOS2!L35</f>
        <v>88</v>
      </c>
      <c r="H40" s="210">
        <f>DADOS2!O35</f>
        <v>30</v>
      </c>
      <c r="I40" s="210">
        <f>DADOS2!R35</f>
        <v>35</v>
      </c>
      <c r="J40" s="210">
        <f>DADOS2!U35</f>
        <v>35</v>
      </c>
      <c r="K40" s="76">
        <f>DADOS2!X35</f>
        <v>4</v>
      </c>
      <c r="L40" s="210">
        <f>DADOS2!Y35</f>
        <v>126</v>
      </c>
      <c r="M40" s="210">
        <f>DADOS2!AB35</f>
        <v>50</v>
      </c>
      <c r="N40" s="210">
        <f>DADOS2!AE35</f>
        <v>49</v>
      </c>
      <c r="O40" s="210">
        <f>DADOS2!AH35</f>
        <v>25</v>
      </c>
      <c r="P40" s="76">
        <f>DADOS2!AK35</f>
        <v>4</v>
      </c>
      <c r="Q40" s="76">
        <f>DADOS2!AM35</f>
        <v>4.333333333333333</v>
      </c>
      <c r="R40" s="40"/>
      <c r="S40" s="40"/>
      <c r="T40" s="40"/>
      <c r="U40" s="40"/>
      <c r="Y40" s="67"/>
    </row>
    <row r="41" spans="1:25" ht="15.75" x14ac:dyDescent="0.25">
      <c r="A41" s="130" t="str">
        <f>DADOS2!AN36</f>
        <v>NASF Fed 2</v>
      </c>
      <c r="B41" s="130">
        <f>DADOS2!A36</f>
        <v>28</v>
      </c>
      <c r="C41" s="210">
        <f>DADOS2!B36</f>
        <v>63</v>
      </c>
      <c r="D41" s="210">
        <f>DADOS2!E36</f>
        <v>27</v>
      </c>
      <c r="E41" s="222">
        <f>DADOS2!H36</f>
        <v>5</v>
      </c>
      <c r="F41" s="76">
        <f>DADOS2!K36</f>
        <v>2.3333333333333335</v>
      </c>
      <c r="G41" s="210">
        <f>DADOS2!L36</f>
        <v>67</v>
      </c>
      <c r="H41" s="210">
        <f>DADOS2!O36</f>
        <v>29</v>
      </c>
      <c r="I41" s="210">
        <f>DADOS2!R36</f>
        <v>27</v>
      </c>
      <c r="J41" s="210">
        <f>DADOS2!U36</f>
        <v>44</v>
      </c>
      <c r="K41" s="76">
        <f>DADOS2!X36</f>
        <v>3.5</v>
      </c>
      <c r="L41" s="210">
        <f>DADOS2!Y36</f>
        <v>97</v>
      </c>
      <c r="M41" s="210">
        <f>DADOS2!AB36</f>
        <v>35</v>
      </c>
      <c r="N41" s="210">
        <f>DADOS2!AE36</f>
        <v>48</v>
      </c>
      <c r="O41" s="210">
        <f>DADOS2!AH36</f>
        <v>32</v>
      </c>
      <c r="P41" s="76">
        <f>DADOS2!AK36</f>
        <v>3.75</v>
      </c>
      <c r="Q41" s="76">
        <f>DADOS2!AM36</f>
        <v>3.1944444444444446</v>
      </c>
      <c r="R41" s="40"/>
      <c r="S41" s="40"/>
      <c r="T41" s="40"/>
      <c r="U41" s="40"/>
      <c r="Y41" s="67"/>
    </row>
    <row r="42" spans="1:25" ht="15.75" x14ac:dyDescent="0.25">
      <c r="A42" s="130" t="str">
        <f>DADOS2!AN37</f>
        <v>NASF SC 1</v>
      </c>
      <c r="B42" s="130">
        <f>DADOS2!A37</f>
        <v>29</v>
      </c>
      <c r="C42" s="210">
        <f>DADOS2!B37</f>
        <v>57</v>
      </c>
      <c r="D42" s="210">
        <f>DADOS2!E37</f>
        <v>37</v>
      </c>
      <c r="E42" s="222">
        <f>DADOS2!H37</f>
        <v>13</v>
      </c>
      <c r="F42" s="76">
        <f>DADOS2!K37</f>
        <v>3.3333333333333335</v>
      </c>
      <c r="G42" s="210">
        <f>DADOS2!L37</f>
        <v>53</v>
      </c>
      <c r="H42" s="210">
        <f>DADOS2!O37</f>
        <v>13</v>
      </c>
      <c r="I42" s="210">
        <f>DADOS2!R37</f>
        <v>9</v>
      </c>
      <c r="J42" s="210">
        <f>DADOS2!U37</f>
        <v>35</v>
      </c>
      <c r="K42" s="76">
        <f>DADOS2!X37</f>
        <v>2.5</v>
      </c>
      <c r="L42" s="210">
        <f>DADOS2!Y37</f>
        <v>92</v>
      </c>
      <c r="M42" s="210">
        <f>DADOS2!AB37</f>
        <v>4</v>
      </c>
      <c r="N42" s="210">
        <f>DADOS2!AE37</f>
        <v>22</v>
      </c>
      <c r="O42" s="210">
        <f>DADOS2!AH37</f>
        <v>12</v>
      </c>
      <c r="P42" s="76">
        <f>DADOS2!AK37</f>
        <v>2</v>
      </c>
      <c r="Q42" s="76">
        <f>DADOS2!AM37</f>
        <v>2.6111111111111112</v>
      </c>
      <c r="R42" s="40"/>
      <c r="S42" s="40"/>
      <c r="T42" s="40"/>
      <c r="U42" s="40"/>
      <c r="Y42" s="67"/>
    </row>
    <row r="43" spans="1:25" ht="15.75" x14ac:dyDescent="0.25">
      <c r="A43" s="130" t="str">
        <f>DADOS2!AN38</f>
        <v>NASF SC 2</v>
      </c>
      <c r="B43" s="130">
        <f>DADOS2!A38</f>
        <v>30</v>
      </c>
      <c r="C43" s="210">
        <f>DADOS2!B38</f>
        <v>89</v>
      </c>
      <c r="D43" s="210">
        <f>DADOS2!E38</f>
        <v>33</v>
      </c>
      <c r="E43" s="222">
        <f>DADOS2!H38</f>
        <v>4</v>
      </c>
      <c r="F43" s="76">
        <f>DADOS2!K38</f>
        <v>3</v>
      </c>
      <c r="G43" s="210">
        <f>DADOS2!L38</f>
        <v>71</v>
      </c>
      <c r="H43" s="210">
        <f>DADOS2!O38</f>
        <v>26</v>
      </c>
      <c r="I43" s="210">
        <f>DADOS2!R38</f>
        <v>24</v>
      </c>
      <c r="J43" s="210">
        <f>DADOS2!U38</f>
        <v>50</v>
      </c>
      <c r="K43" s="76">
        <f>DADOS2!X38</f>
        <v>3.75</v>
      </c>
      <c r="L43" s="210">
        <f>DADOS2!Y38</f>
        <v>102</v>
      </c>
      <c r="M43" s="210">
        <f>DADOS2!AB38</f>
        <v>20</v>
      </c>
      <c r="N43" s="210">
        <f>DADOS2!AE38</f>
        <v>36</v>
      </c>
      <c r="O43" s="210">
        <f>DADOS2!AH38</f>
        <v>29</v>
      </c>
      <c r="P43" s="76">
        <f>DADOS2!AK38</f>
        <v>3</v>
      </c>
      <c r="Q43" s="76">
        <f>DADOS2!AM38</f>
        <v>3.25</v>
      </c>
      <c r="R43" s="36"/>
      <c r="S43" s="36"/>
      <c r="T43" s="36"/>
      <c r="U43" s="47"/>
      <c r="Y43" s="67"/>
    </row>
    <row r="44" spans="1:25" ht="15.75" x14ac:dyDescent="0.25">
      <c r="A44" s="130" t="str">
        <f>DADOS2!AN39</f>
        <v>NASF SC 2</v>
      </c>
      <c r="B44" s="130">
        <f>DADOS2!A39</f>
        <v>31</v>
      </c>
      <c r="C44" s="210">
        <f>DADOS2!B39</f>
        <v>78</v>
      </c>
      <c r="D44" s="210">
        <f>DADOS2!E39</f>
        <v>35</v>
      </c>
      <c r="E44" s="222">
        <f>DADOS2!H39</f>
        <v>18</v>
      </c>
      <c r="F44" s="76">
        <f>DADOS2!K39</f>
        <v>4</v>
      </c>
      <c r="G44" s="210">
        <f>DADOS2!L39</f>
        <v>80</v>
      </c>
      <c r="H44" s="210">
        <f>DADOS2!O39</f>
        <v>24</v>
      </c>
      <c r="I44" s="210">
        <f>DADOS2!R39</f>
        <v>24</v>
      </c>
      <c r="J44" s="210">
        <f>DADOS2!U39</f>
        <v>51</v>
      </c>
      <c r="K44" s="76">
        <f>DADOS2!X39</f>
        <v>4</v>
      </c>
      <c r="L44" s="210">
        <f>DADOS2!Y39</f>
        <v>148</v>
      </c>
      <c r="M44" s="210">
        <f>DADOS2!AB39</f>
        <v>56</v>
      </c>
      <c r="N44" s="210">
        <f>DADOS2!AE39</f>
        <v>56</v>
      </c>
      <c r="O44" s="210">
        <f>DADOS2!AH39</f>
        <v>28</v>
      </c>
      <c r="P44" s="76">
        <f>DADOS2!AK39</f>
        <v>4</v>
      </c>
      <c r="Q44" s="76">
        <f>DADOS2!AM39</f>
        <v>4</v>
      </c>
      <c r="R44" s="36"/>
      <c r="S44" s="36"/>
      <c r="T44" s="36"/>
      <c r="U44" s="47"/>
      <c r="Y44" s="67"/>
    </row>
    <row r="45" spans="1:25" ht="15.75" x14ac:dyDescent="0.25">
      <c r="A45" s="130" t="str">
        <f>DADOS2!AN40</f>
        <v>NASF SC 2</v>
      </c>
      <c r="B45" s="130">
        <f>DADOS2!A40</f>
        <v>32</v>
      </c>
      <c r="C45" s="210">
        <f>DADOS2!B40</f>
        <v>90</v>
      </c>
      <c r="D45" s="210">
        <f>DADOS2!E40</f>
        <v>28</v>
      </c>
      <c r="E45" s="222">
        <f>DADOS2!H40</f>
        <v>14</v>
      </c>
      <c r="F45" s="76">
        <f>DADOS2!K40</f>
        <v>3.3333333333333335</v>
      </c>
      <c r="G45" s="210">
        <f>DADOS2!L40</f>
        <v>85</v>
      </c>
      <c r="H45" s="210">
        <f>DADOS2!O40</f>
        <v>26</v>
      </c>
      <c r="I45" s="210">
        <f>DADOS2!R40</f>
        <v>26</v>
      </c>
      <c r="J45" s="210">
        <f>DADOS2!U40</f>
        <v>57</v>
      </c>
      <c r="K45" s="76">
        <f>DADOS2!X40</f>
        <v>4</v>
      </c>
      <c r="L45" s="210">
        <f>DADOS2!Y40</f>
        <v>129</v>
      </c>
      <c r="M45" s="210">
        <f>DADOS2!AB40</f>
        <v>30</v>
      </c>
      <c r="N45" s="210">
        <f>DADOS2!AE40</f>
        <v>61</v>
      </c>
      <c r="O45" s="210">
        <f>DADOS2!AH40</f>
        <v>34</v>
      </c>
      <c r="P45" s="76">
        <f>DADOS2!AK40</f>
        <v>3.75</v>
      </c>
      <c r="Q45" s="76">
        <f>DADOS2!AM40</f>
        <v>3.6944444444444446</v>
      </c>
      <c r="R45" s="36"/>
      <c r="S45" s="36"/>
      <c r="T45" s="36"/>
      <c r="U45" s="47"/>
      <c r="Y45" s="67"/>
    </row>
    <row r="46" spans="1:25" ht="15.75" x14ac:dyDescent="0.25">
      <c r="A46" s="130" t="str">
        <f>DADOS2!AN41</f>
        <v>NASF Fed 1</v>
      </c>
      <c r="B46" s="130">
        <f>DADOS2!A41</f>
        <v>33</v>
      </c>
      <c r="C46" s="210">
        <f>DADOS2!B41</f>
        <v>78</v>
      </c>
      <c r="D46" s="210">
        <f>DADOS2!E41</f>
        <v>20</v>
      </c>
      <c r="E46" s="222">
        <f>DADOS2!H41</f>
        <v>18</v>
      </c>
      <c r="F46" s="76">
        <f>DADOS2!K41</f>
        <v>3.6666666666666665</v>
      </c>
      <c r="G46" s="210">
        <f>DADOS2!L41</f>
        <v>91</v>
      </c>
      <c r="H46" s="210">
        <f>DADOS2!O41</f>
        <v>32</v>
      </c>
      <c r="I46" s="210">
        <f>DADOS2!R41</f>
        <v>32</v>
      </c>
      <c r="J46" s="210">
        <f>DADOS2!U41</f>
        <v>51</v>
      </c>
      <c r="K46" s="76">
        <f>DADOS2!X41</f>
        <v>4.5</v>
      </c>
      <c r="L46" s="210">
        <f>DADOS2!Y41</f>
        <v>130</v>
      </c>
      <c r="M46" s="210">
        <f>DADOS2!AB41</f>
        <v>42.25</v>
      </c>
      <c r="N46" s="210">
        <f>DADOS2!AE41</f>
        <v>48.75</v>
      </c>
      <c r="O46" s="210">
        <f>DADOS2!AH41</f>
        <v>24.25</v>
      </c>
      <c r="P46" s="76">
        <f>DADOS2!AK41</f>
        <v>3.75</v>
      </c>
      <c r="Q46" s="76">
        <f>DADOS2!AM41</f>
        <v>3.9722222222222219</v>
      </c>
      <c r="R46" s="47"/>
      <c r="S46" s="36"/>
      <c r="T46" s="47"/>
      <c r="U46" s="36"/>
      <c r="V46" s="70"/>
      <c r="Y46" s="67"/>
    </row>
    <row r="47" spans="1:25" ht="15.75" x14ac:dyDescent="0.25">
      <c r="A47" s="130" t="str">
        <f>DADOS2!AN42</f>
        <v>NASF SC 2</v>
      </c>
      <c r="B47" s="130">
        <f>DADOS2!A42</f>
        <v>34</v>
      </c>
      <c r="C47" s="210">
        <f>DADOS2!B42</f>
        <v>53</v>
      </c>
      <c r="D47" s="210">
        <f>DADOS2!E42</f>
        <v>17</v>
      </c>
      <c r="E47" s="222">
        <f>DADOS2!H42</f>
        <v>0</v>
      </c>
      <c r="F47" s="76">
        <f>DADOS2!K42</f>
        <v>2</v>
      </c>
      <c r="G47" s="210">
        <f>DADOS2!L42</f>
        <v>0</v>
      </c>
      <c r="H47" s="210">
        <f>DADOS2!O42</f>
        <v>0</v>
      </c>
      <c r="I47" s="210">
        <f>DADOS2!R42</f>
        <v>0</v>
      </c>
      <c r="J47" s="210">
        <f>DADOS2!U42</f>
        <v>0</v>
      </c>
      <c r="K47" s="76">
        <f>DADOS2!X42</f>
        <v>1</v>
      </c>
      <c r="L47" s="210">
        <f>DADOS2!Y42</f>
        <v>62</v>
      </c>
      <c r="M47" s="210">
        <f>DADOS2!AB42</f>
        <v>23</v>
      </c>
      <c r="N47" s="210">
        <f>DADOS2!AE42</f>
        <v>21</v>
      </c>
      <c r="O47" s="210">
        <f>DADOS2!AH42</f>
        <v>19</v>
      </c>
      <c r="P47" s="76">
        <f>DADOS2!AK42</f>
        <v>2.25</v>
      </c>
      <c r="Q47" s="76">
        <f>DADOS2!AM42</f>
        <v>1.75</v>
      </c>
      <c r="R47" s="47"/>
      <c r="S47" s="36"/>
      <c r="T47" s="47"/>
      <c r="U47" s="36"/>
      <c r="V47" s="70"/>
      <c r="Y47" s="67"/>
    </row>
    <row r="48" spans="1:25" ht="15.75" x14ac:dyDescent="0.25">
      <c r="A48" s="130" t="str">
        <f>DADOS2!AN43</f>
        <v>NASF SC 1</v>
      </c>
      <c r="B48" s="130">
        <f>DADOS2!A43</f>
        <v>35</v>
      </c>
      <c r="C48" s="210">
        <f>DADOS2!B43</f>
        <v>117</v>
      </c>
      <c r="D48" s="210">
        <f>DADOS2!E43</f>
        <v>44</v>
      </c>
      <c r="E48" s="222">
        <f>DADOS2!H43</f>
        <v>16</v>
      </c>
      <c r="F48" s="76">
        <f>DADOS2!K43</f>
        <v>4.333333333333333</v>
      </c>
      <c r="G48" s="210">
        <f>DADOS2!L43</f>
        <v>100</v>
      </c>
      <c r="H48" s="210">
        <f>DADOS2!O43</f>
        <v>27</v>
      </c>
      <c r="I48" s="210">
        <f>DADOS2!R43</f>
        <v>28</v>
      </c>
      <c r="J48" s="210">
        <f>DADOS2!U43</f>
        <v>53</v>
      </c>
      <c r="K48" s="76">
        <f>DADOS2!X43</f>
        <v>4</v>
      </c>
      <c r="L48" s="210">
        <f>DADOS2!Y43</f>
        <v>155</v>
      </c>
      <c r="M48" s="210">
        <f>DADOS2!AB43</f>
        <v>31</v>
      </c>
      <c r="N48" s="210">
        <f>DADOS2!AE43</f>
        <v>58</v>
      </c>
      <c r="O48" s="210">
        <f>DADOS2!AH43</f>
        <v>30</v>
      </c>
      <c r="P48" s="76">
        <f>DADOS2!AK43</f>
        <v>3.5</v>
      </c>
      <c r="Q48" s="76">
        <f>DADOS2!AM43</f>
        <v>3.9444444444444442</v>
      </c>
      <c r="R48" s="47"/>
      <c r="S48" s="36"/>
      <c r="T48" s="47"/>
      <c r="U48" s="36"/>
      <c r="V48" s="70"/>
      <c r="Y48" s="67"/>
    </row>
    <row r="49" spans="1:25" ht="15.75" x14ac:dyDescent="0.25">
      <c r="A49" s="130" t="str">
        <f>DADOS2!AN44</f>
        <v>NASF SC 2</v>
      </c>
      <c r="B49" s="130">
        <f>DADOS2!A44</f>
        <v>36</v>
      </c>
      <c r="C49" s="210">
        <f>DADOS2!B44</f>
        <v>88</v>
      </c>
      <c r="D49" s="210">
        <f>DADOS2!E44</f>
        <v>22</v>
      </c>
      <c r="E49" s="222">
        <f>DADOS2!H44</f>
        <v>18</v>
      </c>
      <c r="F49" s="76">
        <f>DADOS2!K44</f>
        <v>3.6666666666666665</v>
      </c>
      <c r="G49" s="210">
        <f>DADOS2!L44</f>
        <v>85</v>
      </c>
      <c r="H49" s="210">
        <f>DADOS2!O44</f>
        <v>22</v>
      </c>
      <c r="I49" s="210">
        <f>DADOS2!R44</f>
        <v>21</v>
      </c>
      <c r="J49" s="210">
        <f>DADOS2!U44</f>
        <v>53</v>
      </c>
      <c r="K49" s="76">
        <f>DADOS2!X44</f>
        <v>3.5</v>
      </c>
      <c r="L49" s="210">
        <f>DADOS2!Y44</f>
        <v>127</v>
      </c>
      <c r="M49" s="210">
        <f>DADOS2!AB44</f>
        <v>28</v>
      </c>
      <c r="N49" s="210">
        <f>DADOS2!AE44</f>
        <v>51</v>
      </c>
      <c r="O49" s="210">
        <f>DADOS2!AH44</f>
        <v>29</v>
      </c>
      <c r="P49" s="76">
        <f>DADOS2!AK44</f>
        <v>3.5</v>
      </c>
      <c r="Q49" s="76">
        <f>DADOS2!AM44</f>
        <v>3.5555555555555554</v>
      </c>
      <c r="R49" s="47"/>
      <c r="S49" s="36"/>
      <c r="T49" s="47"/>
      <c r="U49" s="36"/>
      <c r="V49" s="70"/>
      <c r="Y49" s="67"/>
    </row>
    <row r="50" spans="1:25" ht="15.75" x14ac:dyDescent="0.25">
      <c r="A50" s="130" t="str">
        <f>DADOS2!AN45</f>
        <v>NASF Fed 1</v>
      </c>
      <c r="B50" s="130">
        <f>DADOS2!A45</f>
        <v>37</v>
      </c>
      <c r="C50" s="210">
        <f>DADOS2!B45</f>
        <v>96</v>
      </c>
      <c r="D50" s="210">
        <f>DADOS2!E45</f>
        <v>26</v>
      </c>
      <c r="E50" s="222">
        <f>DADOS2!H45</f>
        <v>18</v>
      </c>
      <c r="F50" s="76">
        <f>DADOS2!K45</f>
        <v>4</v>
      </c>
      <c r="G50" s="210">
        <f>DADOS2!L45</f>
        <v>115</v>
      </c>
      <c r="H50" s="210">
        <f>DADOS2!O45</f>
        <v>25</v>
      </c>
      <c r="I50" s="210">
        <f>DADOS2!R45</f>
        <v>36</v>
      </c>
      <c r="J50" s="210">
        <f>DADOS2!U45</f>
        <v>53</v>
      </c>
      <c r="K50" s="76">
        <f>DADOS2!X45</f>
        <v>4.5</v>
      </c>
      <c r="L50" s="210">
        <f>DADOS2!Y45</f>
        <v>146.33000000000001</v>
      </c>
      <c r="M50" s="210">
        <f>DADOS2!AB45</f>
        <v>17</v>
      </c>
      <c r="N50" s="210">
        <f>DADOS2!AE45</f>
        <v>64</v>
      </c>
      <c r="O50" s="210">
        <f>DADOS2!AH45</f>
        <v>39</v>
      </c>
      <c r="P50" s="76">
        <f>DADOS2!AK45</f>
        <v>4</v>
      </c>
      <c r="Q50" s="76">
        <f>DADOS2!AM45</f>
        <v>4.166666666666667</v>
      </c>
      <c r="R50" s="47"/>
      <c r="S50" s="36"/>
      <c r="T50" s="47"/>
      <c r="U50" s="36"/>
      <c r="V50" s="70"/>
      <c r="Y50" s="67"/>
    </row>
    <row r="51" spans="1:25" ht="15.75" x14ac:dyDescent="0.25">
      <c r="A51" s="130" t="str">
        <f>DADOS2!AN46</f>
        <v>NASF SC 2</v>
      </c>
      <c r="B51" s="130">
        <f>DADOS2!A46</f>
        <v>38</v>
      </c>
      <c r="C51" s="210">
        <f>DADOS2!B46</f>
        <v>84</v>
      </c>
      <c r="D51" s="210">
        <f>DADOS2!E46</f>
        <v>24</v>
      </c>
      <c r="E51" s="222">
        <f>DADOS2!H46</f>
        <v>7</v>
      </c>
      <c r="F51" s="76">
        <f>DADOS2!K46</f>
        <v>3</v>
      </c>
      <c r="G51" s="210">
        <f>DADOS2!L46</f>
        <v>45</v>
      </c>
      <c r="H51" s="210">
        <f>DADOS2!O46</f>
        <v>16</v>
      </c>
      <c r="I51" s="210">
        <f>DADOS2!R46</f>
        <v>15</v>
      </c>
      <c r="J51" s="210">
        <f>DADOS2!U46</f>
        <v>31</v>
      </c>
      <c r="K51" s="76">
        <f>DADOS2!X46</f>
        <v>2.25</v>
      </c>
      <c r="L51" s="210" t="str">
        <f>DADOS2!Y46</f>
        <v>Não Respondeu</v>
      </c>
      <c r="M51" s="210" t="str">
        <f>DADOS2!AB46</f>
        <v>Não Respondeu</v>
      </c>
      <c r="N51" s="210" t="str">
        <f>DADOS2!AE46</f>
        <v>Não Respondeu</v>
      </c>
      <c r="O51" s="210" t="str">
        <f>DADOS2!AH46</f>
        <v>Não Respondeu</v>
      </c>
      <c r="P51" s="76" t="str">
        <f>DADOS2!AK46</f>
        <v>Não Respondeu</v>
      </c>
      <c r="Q51" s="76">
        <f>DADOS2!AM46</f>
        <v>2.625</v>
      </c>
      <c r="R51" s="36"/>
      <c r="S51" s="36"/>
      <c r="T51" s="36"/>
      <c r="U51" s="36"/>
      <c r="Y51" s="67"/>
    </row>
    <row r="52" spans="1:25" ht="15.75" x14ac:dyDescent="0.25">
      <c r="A52" s="130" t="str">
        <f>DADOS2!AN47</f>
        <v>NASF SC 2</v>
      </c>
      <c r="B52" s="130">
        <f>DADOS2!A47</f>
        <v>39</v>
      </c>
      <c r="C52" s="210" t="str">
        <f>DADOS2!B47</f>
        <v>Não Respondeu</v>
      </c>
      <c r="D52" s="210" t="str">
        <f>DADOS2!E47</f>
        <v>Não Respondeu</v>
      </c>
      <c r="E52" s="222" t="str">
        <f>DADOS2!H47</f>
        <v>Não Respondeu</v>
      </c>
      <c r="F52" s="76" t="str">
        <f>DADOS2!K47</f>
        <v>Não Respondeu</v>
      </c>
      <c r="G52" s="210" t="str">
        <f>DADOS2!L47</f>
        <v>Não Respondeu</v>
      </c>
      <c r="H52" s="210" t="str">
        <f>DADOS2!O47</f>
        <v>Não Respondeu</v>
      </c>
      <c r="I52" s="210" t="str">
        <f>DADOS2!R47</f>
        <v>Não Respondeu</v>
      </c>
      <c r="J52" s="210" t="str">
        <f>DADOS2!U47</f>
        <v>Não Respondeu</v>
      </c>
      <c r="K52" s="76" t="str">
        <f>DADOS2!X47</f>
        <v>Não Respondeu</v>
      </c>
      <c r="L52" s="210" t="str">
        <f>DADOS2!Y47</f>
        <v>Não Respondeu</v>
      </c>
      <c r="M52" s="210" t="str">
        <f>DADOS2!AB47</f>
        <v>Não Respondeu</v>
      </c>
      <c r="N52" s="210" t="str">
        <f>DADOS2!AE47</f>
        <v>Não Respondeu</v>
      </c>
      <c r="O52" s="210" t="str">
        <f>DADOS2!AH47</f>
        <v>Não Respondeu</v>
      </c>
      <c r="P52" s="76" t="str">
        <f>DADOS2!AK47</f>
        <v>Não Respondeu</v>
      </c>
      <c r="Q52" s="76" t="str">
        <f>DADOS2!AM47</f>
        <v>Não Respondeu</v>
      </c>
      <c r="R52" s="36"/>
      <c r="S52" s="36"/>
      <c r="T52" s="36"/>
      <c r="U52" s="36"/>
      <c r="Y52" s="67"/>
    </row>
    <row r="53" spans="1:25" ht="15.75" x14ac:dyDescent="0.25">
      <c r="A53" s="130" t="str">
        <f>DADOS2!AN48</f>
        <v>NASF SC 2</v>
      </c>
      <c r="B53" s="130">
        <f>DADOS2!A48</f>
        <v>40</v>
      </c>
      <c r="C53" s="210">
        <f>DADOS2!B48</f>
        <v>84</v>
      </c>
      <c r="D53" s="210">
        <f>DADOS2!E48</f>
        <v>32</v>
      </c>
      <c r="E53" s="222">
        <f>DADOS2!H48</f>
        <v>27</v>
      </c>
      <c r="F53" s="76">
        <f>DADOS2!K48</f>
        <v>4.333333333333333</v>
      </c>
      <c r="G53" s="210">
        <f>DADOS2!L48</f>
        <v>108</v>
      </c>
      <c r="H53" s="210">
        <f>DADOS2!O48</f>
        <v>28</v>
      </c>
      <c r="I53" s="210">
        <f>DADOS2!R48</f>
        <v>23</v>
      </c>
      <c r="J53" s="210">
        <f>DADOS2!U48</f>
        <v>30</v>
      </c>
      <c r="K53" s="76">
        <f>DADOS2!X48</f>
        <v>3.5</v>
      </c>
      <c r="L53" s="210">
        <f>DADOS2!Y48</f>
        <v>100</v>
      </c>
      <c r="M53" s="210">
        <f>DADOS2!AB48</f>
        <v>38</v>
      </c>
      <c r="N53" s="210">
        <f>DADOS2!AE48</f>
        <v>40</v>
      </c>
      <c r="O53" s="210">
        <f>DADOS2!AH48</f>
        <v>18</v>
      </c>
      <c r="P53" s="76">
        <f>DADOS2!AK48</f>
        <v>3</v>
      </c>
      <c r="Q53" s="76">
        <f>DADOS2!AM48</f>
        <v>3.6111111111111107</v>
      </c>
      <c r="R53" s="36"/>
      <c r="S53" s="36"/>
      <c r="T53" s="36"/>
      <c r="U53" s="36"/>
      <c r="Y53" s="67"/>
    </row>
    <row r="54" spans="1:25" ht="15.75" x14ac:dyDescent="0.25">
      <c r="A54" s="130" t="str">
        <f>DADOS2!AN49</f>
        <v>NASF SC 2</v>
      </c>
      <c r="B54" s="130">
        <f>DADOS2!A49</f>
        <v>41</v>
      </c>
      <c r="C54" s="210">
        <f>DADOS2!B49</f>
        <v>86</v>
      </c>
      <c r="D54" s="210">
        <f>DADOS2!E49</f>
        <v>29</v>
      </c>
      <c r="E54" s="222">
        <f>DADOS2!H49</f>
        <v>22</v>
      </c>
      <c r="F54" s="76">
        <f>DADOS2!K49</f>
        <v>3.6666666666666665</v>
      </c>
      <c r="G54" s="210">
        <f>DADOS2!L49</f>
        <v>107</v>
      </c>
      <c r="H54" s="210">
        <f>DADOS2!O49</f>
        <v>29</v>
      </c>
      <c r="I54" s="210">
        <f>DADOS2!R49</f>
        <v>27</v>
      </c>
      <c r="J54" s="210">
        <f>DADOS2!U49</f>
        <v>61</v>
      </c>
      <c r="K54" s="76">
        <f>DADOS2!X49</f>
        <v>4.25</v>
      </c>
      <c r="L54" s="210">
        <f>DADOS2!Y49</f>
        <v>160</v>
      </c>
      <c r="M54" s="210">
        <f>DADOS2!AB49</f>
        <v>55</v>
      </c>
      <c r="N54" s="210">
        <f>DADOS2!AE49</f>
        <v>63</v>
      </c>
      <c r="O54" s="210">
        <f>DADOS2!AH49</f>
        <v>32</v>
      </c>
      <c r="P54" s="76">
        <f>DADOS2!AK49</f>
        <v>4.25</v>
      </c>
      <c r="Q54" s="76">
        <f>DADOS2!AM49</f>
        <v>4.0555555555555554</v>
      </c>
      <c r="R54" s="47"/>
      <c r="S54" s="36"/>
      <c r="T54" s="47"/>
      <c r="U54" s="36"/>
      <c r="V54" s="70"/>
      <c r="Y54" s="67"/>
    </row>
    <row r="55" spans="1:25" ht="15.75" x14ac:dyDescent="0.25">
      <c r="A55" s="130" t="str">
        <f>DADOS2!AN50</f>
        <v>NASF Fed 2</v>
      </c>
      <c r="B55" s="130">
        <f>DADOS2!A50</f>
        <v>42</v>
      </c>
      <c r="C55" s="210">
        <f>DADOS2!B50</f>
        <v>70</v>
      </c>
      <c r="D55" s="210">
        <f>DADOS2!E50</f>
        <v>19</v>
      </c>
      <c r="E55" s="222">
        <f>DADOS2!H50</f>
        <v>7</v>
      </c>
      <c r="F55" s="76">
        <f>DADOS2!K50</f>
        <v>2.3333333333333335</v>
      </c>
      <c r="G55" s="210">
        <f>DADOS2!L50</f>
        <v>44</v>
      </c>
      <c r="H55" s="210">
        <f>DADOS2!O50</f>
        <v>20</v>
      </c>
      <c r="I55" s="210">
        <f>DADOS2!R50</f>
        <v>25</v>
      </c>
      <c r="J55" s="210">
        <f>DADOS2!U50</f>
        <v>25</v>
      </c>
      <c r="K55" s="76">
        <f>DADOS2!X50</f>
        <v>2.75</v>
      </c>
      <c r="L55" s="210">
        <f>DADOS2!Y50</f>
        <v>102</v>
      </c>
      <c r="M55" s="210">
        <f>DADOS2!AB50</f>
        <v>31</v>
      </c>
      <c r="N55" s="210">
        <f>DADOS2!AE50</f>
        <v>42</v>
      </c>
      <c r="O55" s="210">
        <f>DADOS2!AH50</f>
        <v>34</v>
      </c>
      <c r="P55" s="76">
        <f>DADOS2!AK50</f>
        <v>3.25</v>
      </c>
      <c r="Q55" s="76">
        <f>DADOS2!AM50</f>
        <v>2.7777777777777781</v>
      </c>
      <c r="R55" s="47"/>
      <c r="S55" s="36"/>
      <c r="T55" s="47"/>
      <c r="U55" s="36"/>
      <c r="V55" s="70"/>
      <c r="Y55" s="67"/>
    </row>
    <row r="56" spans="1:25" ht="15.75" x14ac:dyDescent="0.25">
      <c r="A56" s="130" t="str">
        <f>DADOS2!AN51</f>
        <v>NASF SC 2</v>
      </c>
      <c r="B56" s="130">
        <f>DADOS2!A51</f>
        <v>43</v>
      </c>
      <c r="C56" s="210">
        <f>DADOS2!B51</f>
        <v>118</v>
      </c>
      <c r="D56" s="210">
        <f>DADOS2!E51</f>
        <v>44</v>
      </c>
      <c r="E56" s="222">
        <f>DADOS2!H51</f>
        <v>30</v>
      </c>
      <c r="F56" s="76">
        <f>DADOS2!K51</f>
        <v>5</v>
      </c>
      <c r="G56" s="210">
        <f>DADOS2!L51</f>
        <v>130</v>
      </c>
      <c r="H56" s="210">
        <f>DADOS2!O51</f>
        <v>39</v>
      </c>
      <c r="I56" s="210">
        <f>DADOS2!R51</f>
        <v>40</v>
      </c>
      <c r="J56" s="210">
        <f>DADOS2!U51</f>
        <v>79</v>
      </c>
      <c r="K56" s="76">
        <f>DADOS2!X51</f>
        <v>5</v>
      </c>
      <c r="L56" s="210">
        <f>DADOS2!Y51</f>
        <v>203</v>
      </c>
      <c r="M56" s="210">
        <f>DADOS2!AB51</f>
        <v>78</v>
      </c>
      <c r="N56" s="210">
        <f>DADOS2!AE51</f>
        <v>76</v>
      </c>
      <c r="O56" s="210">
        <f>DADOS2!AH51</f>
        <v>38</v>
      </c>
      <c r="P56" s="76">
        <f>DADOS2!AK51</f>
        <v>5</v>
      </c>
      <c r="Q56" s="76">
        <f>DADOS2!AM51</f>
        <v>5</v>
      </c>
      <c r="R56" s="47"/>
      <c r="S56" s="36"/>
      <c r="T56" s="47"/>
      <c r="U56" s="36"/>
      <c r="V56" s="70"/>
      <c r="Y56" s="67"/>
    </row>
    <row r="57" spans="1:25" ht="15.75" x14ac:dyDescent="0.25">
      <c r="A57" s="130" t="str">
        <f>DADOS2!AN52</f>
        <v>NASF Fed 1</v>
      </c>
      <c r="B57" s="130">
        <f>DADOS2!A52</f>
        <v>44</v>
      </c>
      <c r="C57" s="210">
        <f>DADOS2!B52</f>
        <v>98</v>
      </c>
      <c r="D57" s="210">
        <f>DADOS2!E52</f>
        <v>29</v>
      </c>
      <c r="E57" s="222">
        <f>DADOS2!H52</f>
        <v>27</v>
      </c>
      <c r="F57" s="76">
        <f>DADOS2!K52</f>
        <v>4.333333333333333</v>
      </c>
      <c r="G57" s="210">
        <f>DADOS2!L52</f>
        <v>82</v>
      </c>
      <c r="H57" s="210">
        <f>DADOS2!O52</f>
        <v>25</v>
      </c>
      <c r="I57" s="210">
        <f>DADOS2!R52</f>
        <v>34</v>
      </c>
      <c r="J57" s="210">
        <f>DADOS2!U52</f>
        <v>34</v>
      </c>
      <c r="K57" s="76">
        <f>DADOS2!X52</f>
        <v>4</v>
      </c>
      <c r="L57" s="210">
        <f>DADOS2!Y52</f>
        <v>118.66</v>
      </c>
      <c r="M57" s="210">
        <f>DADOS2!AB52</f>
        <v>23.25</v>
      </c>
      <c r="N57" s="210">
        <f>DADOS2!AE52</f>
        <v>37.25</v>
      </c>
      <c r="O57" s="210">
        <f>DADOS2!AH52</f>
        <v>21.75</v>
      </c>
      <c r="P57" s="76">
        <f>DADOS2!AK52</f>
        <v>2.75</v>
      </c>
      <c r="Q57" s="76">
        <f>DADOS2!AM52</f>
        <v>3.6944444444444442</v>
      </c>
      <c r="R57" s="47"/>
      <c r="S57" s="36"/>
      <c r="T57" s="47"/>
      <c r="U57" s="36"/>
      <c r="V57" s="70"/>
      <c r="Y57" s="67"/>
    </row>
    <row r="58" spans="1:25" ht="15.75" x14ac:dyDescent="0.25">
      <c r="A58" s="130" t="str">
        <f>DADOS2!AN53</f>
        <v>NASF SC 2</v>
      </c>
      <c r="B58" s="130">
        <f>DADOS2!A53</f>
        <v>45</v>
      </c>
      <c r="C58" s="210">
        <f>DADOS2!B53</f>
        <v>104</v>
      </c>
      <c r="D58" s="210">
        <f>DADOS2!E53</f>
        <v>34</v>
      </c>
      <c r="E58" s="222">
        <f>DADOS2!H53</f>
        <v>22</v>
      </c>
      <c r="F58" s="76">
        <f>DADOS2!K53</f>
        <v>4.333333333333333</v>
      </c>
      <c r="G58" s="210">
        <f>DADOS2!L53</f>
        <v>109</v>
      </c>
      <c r="H58" s="210">
        <f>DADOS2!O53</f>
        <v>33</v>
      </c>
      <c r="I58" s="210">
        <f>DADOS2!R53</f>
        <v>29</v>
      </c>
      <c r="J58" s="210">
        <f>DADOS2!U53</f>
        <v>63</v>
      </c>
      <c r="K58" s="76">
        <f>DADOS2!X53</f>
        <v>4.5</v>
      </c>
      <c r="L58" s="210">
        <f>DADOS2!Y53</f>
        <v>150</v>
      </c>
      <c r="M58" s="210">
        <f>DADOS2!AB53</f>
        <v>64</v>
      </c>
      <c r="N58" s="210">
        <f>DADOS2!AE53</f>
        <v>64</v>
      </c>
      <c r="O58" s="210">
        <f>DADOS2!AH53</f>
        <v>33</v>
      </c>
      <c r="P58" s="76">
        <f>DADOS2!AK53</f>
        <v>4.75</v>
      </c>
      <c r="Q58" s="76">
        <f>DADOS2!AM53</f>
        <v>4.5277777777777777</v>
      </c>
      <c r="R58" s="47"/>
      <c r="S58" s="36"/>
      <c r="T58" s="47"/>
      <c r="U58" s="36"/>
      <c r="V58" s="70"/>
      <c r="Y58" s="67"/>
    </row>
    <row r="59" spans="1:25" ht="15.75" x14ac:dyDescent="0.25">
      <c r="A59" s="130" t="str">
        <f>DADOS2!AN54</f>
        <v>NASF Fed 1</v>
      </c>
      <c r="B59" s="130">
        <f>DADOS2!A54</f>
        <v>46</v>
      </c>
      <c r="C59" s="210">
        <f>DADOS2!B54</f>
        <v>104</v>
      </c>
      <c r="D59" s="210">
        <f>DADOS2!E54</f>
        <v>31</v>
      </c>
      <c r="E59" s="222">
        <f>DADOS2!H54</f>
        <v>22</v>
      </c>
      <c r="F59" s="76">
        <f>DADOS2!K54</f>
        <v>4.333333333333333</v>
      </c>
      <c r="G59" s="210">
        <f>DADOS2!L54</f>
        <v>102</v>
      </c>
      <c r="H59" s="210">
        <f>DADOS2!O54</f>
        <v>28</v>
      </c>
      <c r="I59" s="210">
        <f>DADOS2!R54</f>
        <v>30</v>
      </c>
      <c r="J59" s="210">
        <f>DADOS2!U54</f>
        <v>53</v>
      </c>
      <c r="K59" s="76">
        <f>DADOS2!X54</f>
        <v>4</v>
      </c>
      <c r="L59" s="210">
        <f>DADOS2!Y54</f>
        <v>143</v>
      </c>
      <c r="M59" s="210">
        <f>DADOS2!AB54</f>
        <v>39</v>
      </c>
      <c r="N59" s="210">
        <f>DADOS2!AE54</f>
        <v>53</v>
      </c>
      <c r="O59" s="210">
        <f>DADOS2!AH54</f>
        <v>33</v>
      </c>
      <c r="P59" s="76">
        <f>DADOS2!AK54</f>
        <v>4</v>
      </c>
      <c r="Q59" s="76">
        <f>DADOS2!AM54</f>
        <v>4.1111111111111107</v>
      </c>
      <c r="R59" s="47"/>
      <c r="S59" s="36"/>
      <c r="T59" s="47"/>
      <c r="U59" s="36"/>
      <c r="V59" s="70"/>
      <c r="Y59" s="67"/>
    </row>
    <row r="60" spans="1:25" ht="15.75" x14ac:dyDescent="0.25">
      <c r="A60" s="130" t="str">
        <f>DADOS2!AN55</f>
        <v>NASF SC 2</v>
      </c>
      <c r="B60" s="130">
        <f>DADOS2!A55</f>
        <v>47</v>
      </c>
      <c r="C60" s="210" t="str">
        <f>DADOS2!B55</f>
        <v>Não Respondeu</v>
      </c>
      <c r="D60" s="210" t="str">
        <f>DADOS2!E55</f>
        <v>Não Respondeu</v>
      </c>
      <c r="E60" s="222" t="str">
        <f>DADOS2!H55</f>
        <v>Não Respondeu</v>
      </c>
      <c r="F60" s="76" t="str">
        <f>DADOS2!K55</f>
        <v>Não Respondeu</v>
      </c>
      <c r="G60" s="210" t="str">
        <f>DADOS2!L55</f>
        <v>Não Respondeu</v>
      </c>
      <c r="H60" s="210" t="str">
        <f>DADOS2!O55</f>
        <v>Não Respondeu</v>
      </c>
      <c r="I60" s="210" t="str">
        <f>DADOS2!R55</f>
        <v>Não Respondeu</v>
      </c>
      <c r="J60" s="210" t="str">
        <f>DADOS2!U55</f>
        <v>Não Respondeu</v>
      </c>
      <c r="K60" s="76" t="str">
        <f>DADOS2!X55</f>
        <v>Não Respondeu</v>
      </c>
      <c r="L60" s="210" t="str">
        <f>DADOS2!Y55</f>
        <v>Não Respondeu</v>
      </c>
      <c r="M60" s="210" t="str">
        <f>DADOS2!AB55</f>
        <v>Não Respondeu</v>
      </c>
      <c r="N60" s="210" t="str">
        <f>DADOS2!AE55</f>
        <v>Não Respondeu</v>
      </c>
      <c r="O60" s="210" t="str">
        <f>DADOS2!AH55</f>
        <v>Não Respondeu</v>
      </c>
      <c r="P60" s="76" t="str">
        <f>DADOS2!AK55</f>
        <v>Não Respondeu</v>
      </c>
      <c r="Q60" s="76" t="str">
        <f>DADOS2!AM55</f>
        <v>Não Respondeu</v>
      </c>
      <c r="R60" s="47"/>
      <c r="S60" s="36"/>
      <c r="T60" s="47"/>
      <c r="U60" s="36"/>
      <c r="V60" s="70"/>
      <c r="Y60" s="67"/>
    </row>
    <row r="61" spans="1:25" ht="15.75" x14ac:dyDescent="0.25">
      <c r="A61" s="130" t="str">
        <f>DADOS2!AN56</f>
        <v>NASF SC 1</v>
      </c>
      <c r="B61" s="130">
        <f>DADOS2!A56</f>
        <v>48</v>
      </c>
      <c r="C61" s="210">
        <f>DADOS2!B56</f>
        <v>91</v>
      </c>
      <c r="D61" s="210">
        <f>DADOS2!E56</f>
        <v>27</v>
      </c>
      <c r="E61" s="222">
        <f>DADOS2!H56</f>
        <v>30</v>
      </c>
      <c r="F61" s="76">
        <f>DADOS2!K56</f>
        <v>4</v>
      </c>
      <c r="G61" s="210">
        <f>DADOS2!L56</f>
        <v>114</v>
      </c>
      <c r="H61" s="210">
        <f>DADOS2!O56</f>
        <v>33</v>
      </c>
      <c r="I61" s="210">
        <f>DADOS2!R56</f>
        <v>25</v>
      </c>
      <c r="J61" s="210">
        <f>DADOS2!U56</f>
        <v>35</v>
      </c>
      <c r="K61" s="76">
        <f>DADOS2!X56</f>
        <v>4.25</v>
      </c>
      <c r="L61" s="210">
        <f>DADOS2!Y56</f>
        <v>176</v>
      </c>
      <c r="M61" s="210">
        <f>DADOS2!AB56</f>
        <v>63</v>
      </c>
      <c r="N61" s="210">
        <f>DADOS2!AE56</f>
        <v>76</v>
      </c>
      <c r="O61" s="210">
        <f>DADOS2!AH56</f>
        <v>39</v>
      </c>
      <c r="P61" s="76">
        <f>DADOS2!AK56</f>
        <v>4.75</v>
      </c>
      <c r="Q61" s="76">
        <f>DADOS2!AM56</f>
        <v>4.333333333333333</v>
      </c>
      <c r="R61" s="47"/>
      <c r="S61" s="36"/>
      <c r="T61" s="47"/>
      <c r="U61" s="36"/>
      <c r="V61" s="70"/>
      <c r="Y61" s="67"/>
    </row>
    <row r="62" spans="1:25" ht="15.75" x14ac:dyDescent="0.25">
      <c r="A62" s="130" t="str">
        <f>DADOS2!AN57</f>
        <v>NASF SC 1</v>
      </c>
      <c r="B62" s="130">
        <f>DADOS2!A57</f>
        <v>49</v>
      </c>
      <c r="C62" s="210">
        <f>DADOS2!B57</f>
        <v>82</v>
      </c>
      <c r="D62" s="210">
        <f>DADOS2!E57</f>
        <v>40</v>
      </c>
      <c r="E62" s="222">
        <f>DADOS2!H57</f>
        <v>19</v>
      </c>
      <c r="F62" s="76">
        <f>DADOS2!K57</f>
        <v>4.333333333333333</v>
      </c>
      <c r="G62" s="210">
        <f>DADOS2!L57</f>
        <v>97</v>
      </c>
      <c r="H62" s="210">
        <f>DADOS2!O57</f>
        <v>30</v>
      </c>
      <c r="I62" s="210">
        <f>DADOS2!R57</f>
        <v>21</v>
      </c>
      <c r="J62" s="210">
        <f>DADOS2!U57</f>
        <v>42</v>
      </c>
      <c r="K62" s="76">
        <f>DADOS2!X57</f>
        <v>3.5</v>
      </c>
      <c r="L62" s="210">
        <f>DADOS2!Y57</f>
        <v>153</v>
      </c>
      <c r="M62" s="210">
        <f>DADOS2!AB57</f>
        <v>37</v>
      </c>
      <c r="N62" s="210">
        <f>DADOS2!AE57</f>
        <v>28</v>
      </c>
      <c r="O62" s="210">
        <f>DADOS2!AH57</f>
        <v>24</v>
      </c>
      <c r="P62" s="76">
        <f>DADOS2!AK57</f>
        <v>3.25</v>
      </c>
      <c r="Q62" s="76">
        <f>DADOS2!AM57</f>
        <v>3.6944444444444442</v>
      </c>
      <c r="R62" s="47"/>
      <c r="S62" s="36"/>
      <c r="T62" s="47"/>
      <c r="U62" s="36"/>
      <c r="V62" s="70"/>
      <c r="Y62" s="67"/>
    </row>
    <row r="63" spans="1:25" ht="15.75" x14ac:dyDescent="0.25">
      <c r="A63" s="130" t="str">
        <f>DADOS2!AN58</f>
        <v>NASF Fed 1</v>
      </c>
      <c r="B63" s="130">
        <f>DADOS2!A58</f>
        <v>50</v>
      </c>
      <c r="C63" s="210">
        <f>DADOS2!B58</f>
        <v>76</v>
      </c>
      <c r="D63" s="210">
        <f>DADOS2!E58</f>
        <v>33</v>
      </c>
      <c r="E63" s="222">
        <f>DADOS2!H58</f>
        <v>22</v>
      </c>
      <c r="F63" s="76">
        <f>DADOS2!K58</f>
        <v>4</v>
      </c>
      <c r="G63" s="210">
        <f>DADOS2!L58</f>
        <v>95</v>
      </c>
      <c r="H63" s="210">
        <f>DADOS2!O58</f>
        <v>24</v>
      </c>
      <c r="I63" s="210">
        <f>DADOS2!R58</f>
        <v>24</v>
      </c>
      <c r="J63" s="210">
        <f>DADOS2!U58</f>
        <v>36</v>
      </c>
      <c r="K63" s="76">
        <f>DADOS2!X58</f>
        <v>3.5</v>
      </c>
      <c r="L63" s="210">
        <f>DADOS2!Y58</f>
        <v>101</v>
      </c>
      <c r="M63" s="210">
        <f>DADOS2!AB58</f>
        <v>31</v>
      </c>
      <c r="N63" s="210">
        <f>DADOS2!AE58</f>
        <v>29</v>
      </c>
      <c r="O63" s="210">
        <f>DADOS2!AH58</f>
        <v>26</v>
      </c>
      <c r="P63" s="76">
        <f>DADOS2!AK58</f>
        <v>2.75</v>
      </c>
      <c r="Q63" s="76">
        <f>DADOS2!AM58</f>
        <v>3.4166666666666665</v>
      </c>
      <c r="R63" s="47"/>
      <c r="S63" s="36"/>
      <c r="T63" s="47"/>
      <c r="U63" s="36"/>
      <c r="V63" s="70"/>
      <c r="Y63" s="67"/>
    </row>
    <row r="64" spans="1:25" ht="15.75" x14ac:dyDescent="0.25">
      <c r="A64" s="130" t="str">
        <f>DADOS2!AN59</f>
        <v>NASF Fed 2</v>
      </c>
      <c r="B64" s="130">
        <f>DADOS2!A59</f>
        <v>51</v>
      </c>
      <c r="C64" s="210">
        <f>DADOS2!B59</f>
        <v>60</v>
      </c>
      <c r="D64" s="210">
        <f>DADOS2!E59</f>
        <v>16</v>
      </c>
      <c r="E64" s="222">
        <f>DADOS2!H59</f>
        <v>0</v>
      </c>
      <c r="F64" s="76">
        <f>DADOS2!K59</f>
        <v>2</v>
      </c>
      <c r="G64" s="210">
        <f>DADOS2!L59</f>
        <v>87</v>
      </c>
      <c r="H64" s="210">
        <f>DADOS2!O59</f>
        <v>21</v>
      </c>
      <c r="I64" s="210">
        <f>DADOS2!R59</f>
        <v>21</v>
      </c>
      <c r="J64" s="210">
        <f>DADOS2!U59</f>
        <v>40</v>
      </c>
      <c r="K64" s="76">
        <f>DADOS2!X59</f>
        <v>3.25</v>
      </c>
      <c r="L64" s="210">
        <f>DADOS2!Y59</f>
        <v>132</v>
      </c>
      <c r="M64" s="210">
        <f>DADOS2!AB59</f>
        <v>29</v>
      </c>
      <c r="N64" s="210">
        <f>DADOS2!AE59</f>
        <v>28</v>
      </c>
      <c r="O64" s="210">
        <f>DADOS2!AH59</f>
        <v>27</v>
      </c>
      <c r="P64" s="76">
        <f>DADOS2!AK59</f>
        <v>3</v>
      </c>
      <c r="Q64" s="76">
        <f>DADOS2!AM59</f>
        <v>2.75</v>
      </c>
      <c r="R64" s="47"/>
      <c r="S64" s="36"/>
      <c r="T64" s="47"/>
      <c r="U64" s="36"/>
      <c r="V64" s="70"/>
      <c r="Y64" s="67"/>
    </row>
    <row r="65" spans="1:25" ht="15.75" x14ac:dyDescent="0.25">
      <c r="A65" s="130" t="str">
        <f>DADOS2!AN60</f>
        <v>NASF SC 2</v>
      </c>
      <c r="B65" s="130">
        <f>DADOS2!A60</f>
        <v>52</v>
      </c>
      <c r="C65" s="210">
        <f>DADOS2!B60</f>
        <v>98</v>
      </c>
      <c r="D65" s="210">
        <f>DADOS2!E60</f>
        <v>34</v>
      </c>
      <c r="E65" s="222">
        <f>DADOS2!H60</f>
        <v>21</v>
      </c>
      <c r="F65" s="76">
        <f>DADOS2!K60</f>
        <v>4.333333333333333</v>
      </c>
      <c r="G65" s="210">
        <f>DADOS2!L60</f>
        <v>103</v>
      </c>
      <c r="H65" s="210">
        <f>DADOS2!O60</f>
        <v>30</v>
      </c>
      <c r="I65" s="210">
        <f>DADOS2!R60</f>
        <v>28</v>
      </c>
      <c r="J65" s="210">
        <f>DADOS2!U60</f>
        <v>61</v>
      </c>
      <c r="K65" s="76">
        <f>DADOS2!X60</f>
        <v>4</v>
      </c>
      <c r="L65" s="210">
        <f>DADOS2!Y60</f>
        <v>140</v>
      </c>
      <c r="M65" s="210">
        <f>DADOS2!AB60</f>
        <v>38</v>
      </c>
      <c r="N65" s="210">
        <f>DADOS2!AE60</f>
        <v>52</v>
      </c>
      <c r="O65" s="210">
        <f>DADOS2!AH60</f>
        <v>31</v>
      </c>
      <c r="P65" s="76">
        <f>DADOS2!AK60</f>
        <v>3.75</v>
      </c>
      <c r="Q65" s="76">
        <f>DADOS2!AM60</f>
        <v>4.0277777777777777</v>
      </c>
      <c r="R65" s="47"/>
      <c r="S65" s="36"/>
      <c r="T65" s="47"/>
      <c r="U65" s="36"/>
      <c r="V65" s="70"/>
      <c r="Y65" s="67"/>
    </row>
    <row r="66" spans="1:25" ht="15.75" x14ac:dyDescent="0.25">
      <c r="A66" s="130" t="str">
        <f>DADOS2!AN61</f>
        <v>NASF Fed 2</v>
      </c>
      <c r="B66" s="130">
        <f>DADOS2!A61</f>
        <v>53</v>
      </c>
      <c r="C66" s="210">
        <f>DADOS2!B61</f>
        <v>116</v>
      </c>
      <c r="D66" s="210">
        <f>DADOS2!E61</f>
        <v>47</v>
      </c>
      <c r="E66" s="222">
        <f>DADOS2!H61</f>
        <v>27</v>
      </c>
      <c r="F66" s="76">
        <f>DADOS2!K61</f>
        <v>5</v>
      </c>
      <c r="G66" s="210" t="str">
        <f>DADOS2!L61</f>
        <v>Não Respondeu</v>
      </c>
      <c r="H66" s="210" t="str">
        <f>DADOS2!O61</f>
        <v>Não Respondeu</v>
      </c>
      <c r="I66" s="210" t="str">
        <f>DADOS2!R61</f>
        <v>Não Respondeu</v>
      </c>
      <c r="J66" s="210" t="str">
        <f>DADOS2!U61</f>
        <v>Não Respondeu</v>
      </c>
      <c r="K66" s="76" t="str">
        <f>DADOS2!X61</f>
        <v>Não Respondeu</v>
      </c>
      <c r="L66" s="210" t="str">
        <f>DADOS2!Y61</f>
        <v>Não Respondeu</v>
      </c>
      <c r="M66" s="210" t="str">
        <f>DADOS2!AB61</f>
        <v>Não Respondeu</v>
      </c>
      <c r="N66" s="210" t="str">
        <f>DADOS2!AE61</f>
        <v>Não Respondeu</v>
      </c>
      <c r="O66" s="210" t="str">
        <f>DADOS2!AH61</f>
        <v>Não Respondeu</v>
      </c>
      <c r="P66" s="76" t="str">
        <f>DADOS2!AK61</f>
        <v>Não Respondeu</v>
      </c>
      <c r="Q66" s="76">
        <f>DADOS2!AM61</f>
        <v>5</v>
      </c>
      <c r="R66" s="47"/>
      <c r="S66" s="36"/>
      <c r="T66" s="47"/>
      <c r="U66" s="36"/>
      <c r="V66" s="70"/>
      <c r="Y66" s="67"/>
    </row>
    <row r="67" spans="1:25" ht="15.75" x14ac:dyDescent="0.25">
      <c r="A67" s="130" t="str">
        <f>DADOS2!AN62</f>
        <v>NASF SC 1</v>
      </c>
      <c r="B67" s="130">
        <f>DADOS2!A62</f>
        <v>54</v>
      </c>
      <c r="C67" s="210">
        <f>DADOS2!B62</f>
        <v>47</v>
      </c>
      <c r="D67" s="210">
        <f>DADOS2!E62</f>
        <v>22</v>
      </c>
      <c r="E67" s="222">
        <f>DADOS2!H62</f>
        <v>9</v>
      </c>
      <c r="F67" s="76">
        <f>DADOS2!K62</f>
        <v>2.3333333333333335</v>
      </c>
      <c r="G67" s="210">
        <f>DADOS2!L62</f>
        <v>66</v>
      </c>
      <c r="H67" s="210">
        <f>DADOS2!O62</f>
        <v>18</v>
      </c>
      <c r="I67" s="210">
        <f>DADOS2!R62</f>
        <v>22</v>
      </c>
      <c r="J67" s="210">
        <f>DADOS2!U62</f>
        <v>48</v>
      </c>
      <c r="K67" s="76">
        <f>DADOS2!X62</f>
        <v>3.25</v>
      </c>
      <c r="L67" s="210">
        <f>DADOS2!Y62</f>
        <v>41</v>
      </c>
      <c r="M67" s="210">
        <f>DADOS2!AB62</f>
        <v>7</v>
      </c>
      <c r="N67" s="210">
        <f>DADOS2!AE62</f>
        <v>0</v>
      </c>
      <c r="O67" s="210">
        <f>DADOS2!AH62</f>
        <v>1</v>
      </c>
      <c r="P67" s="76">
        <f>DADOS2!AK62</f>
        <v>1.5</v>
      </c>
      <c r="Q67" s="76">
        <f>DADOS2!AM62</f>
        <v>2.3611111111111112</v>
      </c>
      <c r="R67" s="47"/>
      <c r="S67" s="36"/>
      <c r="T67" s="47"/>
      <c r="U67" s="36"/>
      <c r="V67" s="70"/>
      <c r="Y67" s="67"/>
    </row>
    <row r="68" spans="1:25" ht="15.75" x14ac:dyDescent="0.25">
      <c r="A68" s="130" t="str">
        <f>DADOS2!AN63</f>
        <v>NASF Fed 1</v>
      </c>
      <c r="B68" s="130">
        <f>DADOS2!A63</f>
        <v>55</v>
      </c>
      <c r="C68" s="210">
        <f>DADOS2!B63</f>
        <v>46</v>
      </c>
      <c r="D68" s="210">
        <f>DADOS2!E63</f>
        <v>18</v>
      </c>
      <c r="E68" s="222">
        <f>DADOS2!H63</f>
        <v>9</v>
      </c>
      <c r="F68" s="76">
        <f>DADOS2!K63</f>
        <v>2</v>
      </c>
      <c r="G68" s="210">
        <f>DADOS2!L63</f>
        <v>66</v>
      </c>
      <c r="H68" s="210">
        <f>DADOS2!O63</f>
        <v>8</v>
      </c>
      <c r="I68" s="210">
        <f>DADOS2!R63</f>
        <v>7</v>
      </c>
      <c r="J68" s="210">
        <f>DADOS2!U63</f>
        <v>9</v>
      </c>
      <c r="K68" s="76">
        <f>DADOS2!X63</f>
        <v>1.75</v>
      </c>
      <c r="L68" s="210">
        <f>DADOS2!Y63</f>
        <v>93</v>
      </c>
      <c r="M68" s="210">
        <f>DADOS2!AB63</f>
        <v>26</v>
      </c>
      <c r="N68" s="210">
        <f>DADOS2!AE63</f>
        <v>28</v>
      </c>
      <c r="O68" s="210">
        <f>DADOS2!AH63</f>
        <v>39</v>
      </c>
      <c r="P68" s="76">
        <f>DADOS2!AK63</f>
        <v>3</v>
      </c>
      <c r="Q68" s="76">
        <f>DADOS2!AM63</f>
        <v>2.25</v>
      </c>
      <c r="R68" s="47"/>
      <c r="S68" s="36"/>
      <c r="T68" s="47"/>
      <c r="U68" s="36"/>
      <c r="V68" s="70"/>
      <c r="Y68" s="67"/>
    </row>
    <row r="69" spans="1:25" ht="15.75" x14ac:dyDescent="0.25">
      <c r="A69" s="130" t="str">
        <f>DADOS2!AN64</f>
        <v>NASF SC 1</v>
      </c>
      <c r="B69" s="130">
        <f>DADOS2!A64</f>
        <v>56</v>
      </c>
      <c r="C69" s="210" t="str">
        <f>DADOS2!B64</f>
        <v>Não Respondeu</v>
      </c>
      <c r="D69" s="210" t="str">
        <f>DADOS2!E64</f>
        <v>Não Respondeu</v>
      </c>
      <c r="E69" s="222" t="str">
        <f>DADOS2!H64</f>
        <v>Não Respondeu</v>
      </c>
      <c r="F69" s="76" t="str">
        <f>DADOS2!K64</f>
        <v>Não Respondeu</v>
      </c>
      <c r="G69" s="210" t="str">
        <f>DADOS2!L64</f>
        <v>Não Respondeu</v>
      </c>
      <c r="H69" s="210" t="str">
        <f>DADOS2!O64</f>
        <v>Não Respondeu</v>
      </c>
      <c r="I69" s="210" t="str">
        <f>DADOS2!R64</f>
        <v>Não Respondeu</v>
      </c>
      <c r="J69" s="210" t="str">
        <f>DADOS2!U64</f>
        <v>Não Respondeu</v>
      </c>
      <c r="K69" s="76" t="str">
        <f>DADOS2!X64</f>
        <v>Não Respondeu</v>
      </c>
      <c r="L69" s="210" t="str">
        <f>DADOS2!Y64</f>
        <v>Não Respondeu</v>
      </c>
      <c r="M69" s="210" t="str">
        <f>DADOS2!AB64</f>
        <v>Não Respondeu</v>
      </c>
      <c r="N69" s="210" t="str">
        <f>DADOS2!AE64</f>
        <v>Não Respondeu</v>
      </c>
      <c r="O69" s="210" t="str">
        <f>DADOS2!AH64</f>
        <v>Não Respondeu</v>
      </c>
      <c r="P69" s="76" t="str">
        <f>DADOS2!AK64</f>
        <v>Não Respondeu</v>
      </c>
      <c r="Q69" s="76" t="str">
        <f>DADOS2!AM64</f>
        <v>Não Respondeu</v>
      </c>
      <c r="R69" s="47"/>
      <c r="S69" s="36"/>
      <c r="T69" s="47"/>
      <c r="U69" s="36"/>
      <c r="V69" s="70"/>
      <c r="Y69" s="67"/>
    </row>
    <row r="70" spans="1:25" ht="15.75" x14ac:dyDescent="0.25">
      <c r="A70" s="130" t="str">
        <f>DADOS2!AN65</f>
        <v>NASF Fed 2</v>
      </c>
      <c r="B70" s="130">
        <f>DADOS2!A65</f>
        <v>57</v>
      </c>
      <c r="C70" s="210">
        <f>DADOS2!B65</f>
        <v>113</v>
      </c>
      <c r="D70" s="210">
        <f>DADOS2!E65</f>
        <v>47</v>
      </c>
      <c r="E70" s="222">
        <f>DADOS2!H65</f>
        <v>28</v>
      </c>
      <c r="F70" s="76">
        <f>DADOS2!K65</f>
        <v>5</v>
      </c>
      <c r="G70" s="210">
        <f>DADOS2!L65</f>
        <v>122</v>
      </c>
      <c r="H70" s="210">
        <f>DADOS2!O65</f>
        <v>38</v>
      </c>
      <c r="I70" s="210">
        <f>DADOS2!R65</f>
        <v>38</v>
      </c>
      <c r="J70" s="210">
        <f>DADOS2!U65</f>
        <v>74</v>
      </c>
      <c r="K70" s="76">
        <f>DADOS2!X65</f>
        <v>4</v>
      </c>
      <c r="L70" s="210">
        <f>DADOS2!Y65</f>
        <v>191</v>
      </c>
      <c r="M70" s="210">
        <f>DADOS2!AB65</f>
        <v>72</v>
      </c>
      <c r="N70" s="210">
        <f>DADOS2!AE65</f>
        <v>73</v>
      </c>
      <c r="O70" s="210">
        <f>DADOS2!AH65</f>
        <v>37</v>
      </c>
      <c r="P70" s="76">
        <f>DADOS2!AK65</f>
        <v>5</v>
      </c>
      <c r="Q70" s="76">
        <f>DADOS2!AM65</f>
        <v>4.666666666666667</v>
      </c>
      <c r="R70" s="47"/>
      <c r="S70" s="36"/>
      <c r="T70" s="47"/>
      <c r="U70" s="36"/>
      <c r="V70" s="70"/>
      <c r="Y70" s="67"/>
    </row>
    <row r="71" spans="1:25" ht="15.75" x14ac:dyDescent="0.25">
      <c r="A71" s="130" t="str">
        <f>DADOS2!AN66</f>
        <v>NASF Fed 1</v>
      </c>
      <c r="B71" s="130">
        <f>DADOS2!A66</f>
        <v>58</v>
      </c>
      <c r="C71" s="210">
        <f>DADOS2!B66</f>
        <v>35</v>
      </c>
      <c r="D71" s="210">
        <f>DADOS2!E66</f>
        <v>10</v>
      </c>
      <c r="E71" s="222">
        <f>DADOS2!H66</f>
        <v>16</v>
      </c>
      <c r="F71" s="76">
        <f>DADOS2!K66</f>
        <v>2.3333333333333335</v>
      </c>
      <c r="G71" s="210">
        <f>DADOS2!L66</f>
        <v>96</v>
      </c>
      <c r="H71" s="210">
        <f>DADOS2!O66</f>
        <v>24</v>
      </c>
      <c r="I71" s="210">
        <f>DADOS2!R66</f>
        <v>6</v>
      </c>
      <c r="J71" s="210">
        <f>DADOS2!U66</f>
        <v>33</v>
      </c>
      <c r="K71" s="76">
        <f>DADOS2!X66</f>
        <v>3</v>
      </c>
      <c r="L71" s="210">
        <f>DADOS2!Y66</f>
        <v>137</v>
      </c>
      <c r="M71" s="210">
        <f>DADOS2!AB66</f>
        <v>20</v>
      </c>
      <c r="N71" s="210">
        <f>DADOS2!AE66</f>
        <v>27</v>
      </c>
      <c r="O71" s="210">
        <f>DADOS2!AH66</f>
        <v>25</v>
      </c>
      <c r="P71" s="76">
        <f>DADOS2!AK66</f>
        <v>3</v>
      </c>
      <c r="Q71" s="76">
        <f>DADOS2!AM66</f>
        <v>2.7777777777777781</v>
      </c>
      <c r="R71" s="47"/>
      <c r="S71" s="36"/>
      <c r="T71" s="47"/>
      <c r="U71" s="36"/>
      <c r="V71" s="70"/>
      <c r="Y71" s="67"/>
    </row>
    <row r="72" spans="1:25" ht="15.75" x14ac:dyDescent="0.25">
      <c r="A72" s="130" t="str">
        <f>DADOS2!AN67</f>
        <v>NASF SC 2</v>
      </c>
      <c r="B72" s="130">
        <f>DADOS2!A67</f>
        <v>59</v>
      </c>
      <c r="C72" s="210">
        <f>DADOS2!B67</f>
        <v>51</v>
      </c>
      <c r="D72" s="210">
        <f>DADOS2!E67</f>
        <v>32</v>
      </c>
      <c r="E72" s="222">
        <f>DADOS2!H67</f>
        <v>5</v>
      </c>
      <c r="F72" s="76">
        <f>DADOS2!K67</f>
        <v>2.6666666666666665</v>
      </c>
      <c r="G72" s="210">
        <f>DADOS2!L67</f>
        <v>56</v>
      </c>
      <c r="H72" s="210">
        <f>DADOS2!O67</f>
        <v>28</v>
      </c>
      <c r="I72" s="210">
        <f>DADOS2!R67</f>
        <v>22</v>
      </c>
      <c r="J72" s="210">
        <f>DADOS2!U67</f>
        <v>45</v>
      </c>
      <c r="K72" s="76">
        <f>DADOS2!X67</f>
        <v>3.25</v>
      </c>
      <c r="L72" s="210" t="str">
        <f>DADOS2!Y67</f>
        <v>Não Respondeu</v>
      </c>
      <c r="M72" s="210" t="str">
        <f>DADOS2!AB67</f>
        <v>Não Respondeu</v>
      </c>
      <c r="N72" s="210" t="str">
        <f>DADOS2!AE67</f>
        <v>Não Respondeu</v>
      </c>
      <c r="O72" s="210" t="str">
        <f>DADOS2!AH67</f>
        <v>Não Respondeu</v>
      </c>
      <c r="P72" s="76" t="str">
        <f>DADOS2!AK67</f>
        <v>Não Respondeu</v>
      </c>
      <c r="Q72" s="76">
        <f>DADOS2!AM67</f>
        <v>2.958333333333333</v>
      </c>
      <c r="R72" s="47"/>
      <c r="S72" s="36"/>
      <c r="T72" s="47"/>
      <c r="U72" s="36"/>
      <c r="V72" s="70"/>
      <c r="Y72" s="67"/>
    </row>
    <row r="73" spans="1:25" ht="15.75" x14ac:dyDescent="0.25">
      <c r="A73" s="130" t="str">
        <f>DADOS2!AN68</f>
        <v>NASF SC 2</v>
      </c>
      <c r="B73" s="130">
        <f>DADOS2!A68</f>
        <v>60</v>
      </c>
      <c r="C73" s="210">
        <f>DADOS2!B68</f>
        <v>108</v>
      </c>
      <c r="D73" s="210">
        <f>DADOS2!E68</f>
        <v>44</v>
      </c>
      <c r="E73" s="222">
        <f>DADOS2!H68</f>
        <v>23</v>
      </c>
      <c r="F73" s="76">
        <f>DADOS2!K68</f>
        <v>4.666666666666667</v>
      </c>
      <c r="G73" s="210">
        <f>DADOS2!L68</f>
        <v>107</v>
      </c>
      <c r="H73" s="210">
        <f>DADOS2!O68</f>
        <v>35</v>
      </c>
      <c r="I73" s="210">
        <f>DADOS2!R68</f>
        <v>30</v>
      </c>
      <c r="J73" s="210">
        <f>DADOS2!U68</f>
        <v>67</v>
      </c>
      <c r="K73" s="76">
        <f>DADOS2!X68</f>
        <v>3.75</v>
      </c>
      <c r="L73" s="210">
        <f>DADOS2!Y68</f>
        <v>182</v>
      </c>
      <c r="M73" s="210">
        <f>DADOS2!AB68</f>
        <v>72</v>
      </c>
      <c r="N73" s="210">
        <f>DADOS2!AE68</f>
        <v>73</v>
      </c>
      <c r="O73" s="210">
        <f>DADOS2!AH68</f>
        <v>36</v>
      </c>
      <c r="P73" s="76">
        <f>DADOS2!AK68</f>
        <v>5</v>
      </c>
      <c r="Q73" s="76">
        <f>DADOS2!AM68</f>
        <v>4.4722222222222223</v>
      </c>
      <c r="R73" s="47"/>
      <c r="S73" s="36"/>
      <c r="T73" s="47"/>
      <c r="U73" s="36"/>
      <c r="V73" s="70"/>
      <c r="Y73" s="67"/>
    </row>
    <row r="74" spans="1:25" ht="15.75" x14ac:dyDescent="0.25">
      <c r="A74" s="130" t="str">
        <f>DADOS2!AN69</f>
        <v>NASF SC 2</v>
      </c>
      <c r="B74" s="130">
        <f>DADOS2!A69</f>
        <v>61</v>
      </c>
      <c r="C74" s="210">
        <f>DADOS2!B69</f>
        <v>88</v>
      </c>
      <c r="D74" s="210">
        <f>DADOS2!E69</f>
        <v>41</v>
      </c>
      <c r="E74" s="222">
        <f>DADOS2!H69</f>
        <v>23</v>
      </c>
      <c r="F74" s="76">
        <f>DADOS2!K69</f>
        <v>4.333333333333333</v>
      </c>
      <c r="G74" s="210">
        <f>DADOS2!L69</f>
        <v>71</v>
      </c>
      <c r="H74" s="210">
        <f>DADOS2!O69</f>
        <v>21</v>
      </c>
      <c r="I74" s="210">
        <f>DADOS2!R69</f>
        <v>23</v>
      </c>
      <c r="J74" s="210">
        <f>DADOS2!U69</f>
        <v>52</v>
      </c>
      <c r="K74" s="76">
        <f>DADOS2!X69</f>
        <v>3.25</v>
      </c>
      <c r="L74" s="210">
        <f>DADOS2!Y69</f>
        <v>97</v>
      </c>
      <c r="M74" s="210">
        <f>DADOS2!AB69</f>
        <v>28</v>
      </c>
      <c r="N74" s="210">
        <f>DADOS2!AE69</f>
        <v>37</v>
      </c>
      <c r="O74" s="210">
        <f>DADOS2!AH69</f>
        <v>22</v>
      </c>
      <c r="P74" s="76">
        <f>DADOS2!AK69</f>
        <v>2.75</v>
      </c>
      <c r="Q74" s="76">
        <f>DADOS2!AM69</f>
        <v>3.4444444444444442</v>
      </c>
      <c r="R74" s="47"/>
      <c r="S74" s="36"/>
      <c r="T74" s="47"/>
      <c r="U74" s="36"/>
      <c r="V74" s="70"/>
      <c r="Y74" s="67"/>
    </row>
    <row r="75" spans="1:25" ht="15.75" x14ac:dyDescent="0.25">
      <c r="A75" s="130" t="str">
        <f>DADOS2!AN70</f>
        <v>NASF SC 2</v>
      </c>
      <c r="B75" s="130">
        <f>DADOS2!A70</f>
        <v>62</v>
      </c>
      <c r="C75" s="210">
        <f>DADOS2!B70</f>
        <v>90</v>
      </c>
      <c r="D75" s="210">
        <f>DADOS2!E70</f>
        <v>30</v>
      </c>
      <c r="E75" s="222">
        <f>DADOS2!H70</f>
        <v>15</v>
      </c>
      <c r="F75" s="76">
        <f>DADOS2!K70</f>
        <v>3.6666666666666665</v>
      </c>
      <c r="G75" s="210">
        <f>DADOS2!L70</f>
        <v>57</v>
      </c>
      <c r="H75" s="210">
        <f>DADOS2!O70</f>
        <v>9</v>
      </c>
      <c r="I75" s="210">
        <f>DADOS2!R70</f>
        <v>9</v>
      </c>
      <c r="J75" s="210">
        <f>DADOS2!U70</f>
        <v>50</v>
      </c>
      <c r="K75" s="76">
        <f>DADOS2!X70</f>
        <v>2.75</v>
      </c>
      <c r="L75" s="210">
        <f>DADOS2!Y70</f>
        <v>131</v>
      </c>
      <c r="M75" s="210">
        <f>DADOS2!AB70</f>
        <v>15</v>
      </c>
      <c r="N75" s="210">
        <f>DADOS2!AE70</f>
        <v>39</v>
      </c>
      <c r="O75" s="210">
        <f>DADOS2!AH70</f>
        <v>25</v>
      </c>
      <c r="P75" s="76">
        <f>DADOS2!AK70</f>
        <v>3</v>
      </c>
      <c r="Q75" s="76">
        <f>DADOS2!AM70</f>
        <v>3.1388888888888888</v>
      </c>
      <c r="R75" s="47"/>
      <c r="S75" s="36"/>
      <c r="T75" s="47"/>
      <c r="U75" s="36"/>
      <c r="V75" s="70"/>
      <c r="Y75" s="67"/>
    </row>
    <row r="76" spans="1:25" ht="15.75" x14ac:dyDescent="0.25">
      <c r="A76" s="130" t="str">
        <f>DADOS2!AN71</f>
        <v>NASF SC 2</v>
      </c>
      <c r="B76" s="130">
        <f>DADOS2!A71</f>
        <v>63</v>
      </c>
      <c r="C76" s="210">
        <f>DADOS2!B71</f>
        <v>88</v>
      </c>
      <c r="D76" s="210">
        <f>DADOS2!E71</f>
        <v>38</v>
      </c>
      <c r="E76" s="222">
        <f>DADOS2!H71</f>
        <v>22</v>
      </c>
      <c r="F76" s="76">
        <f>DADOS2!K71</f>
        <v>4</v>
      </c>
      <c r="G76" s="210">
        <f>DADOS2!L71</f>
        <v>101</v>
      </c>
      <c r="H76" s="210">
        <f>DADOS2!O71</f>
        <v>31</v>
      </c>
      <c r="I76" s="210">
        <f>DADOS2!R71</f>
        <v>30</v>
      </c>
      <c r="J76" s="210">
        <f>DADOS2!U71</f>
        <v>63</v>
      </c>
      <c r="K76" s="76">
        <f>DADOS2!X71</f>
        <v>4</v>
      </c>
      <c r="L76" s="210">
        <f>DADOS2!Y71</f>
        <v>126</v>
      </c>
      <c r="M76" s="210">
        <f>DADOS2!AB71</f>
        <v>45</v>
      </c>
      <c r="N76" s="210">
        <f>DADOS2!AE71</f>
        <v>44</v>
      </c>
      <c r="O76" s="210">
        <f>DADOS2!AH71</f>
        <v>24</v>
      </c>
      <c r="P76" s="76">
        <f>DADOS2!AK71</f>
        <v>3.5</v>
      </c>
      <c r="Q76" s="76">
        <f>DADOS2!AM71</f>
        <v>3.8333333333333335</v>
      </c>
      <c r="R76" s="47"/>
      <c r="S76" s="36"/>
      <c r="T76" s="47"/>
      <c r="U76" s="36"/>
      <c r="V76" s="70"/>
      <c r="Y76" s="67"/>
    </row>
    <row r="77" spans="1:25" ht="15.75" x14ac:dyDescent="0.25">
      <c r="A77" s="130" t="str">
        <f>DADOS2!AN72</f>
        <v>NASF SC 2</v>
      </c>
      <c r="B77" s="130">
        <f>DADOS2!A72</f>
        <v>64</v>
      </c>
      <c r="C77" s="210">
        <f>DADOS2!B72</f>
        <v>41</v>
      </c>
      <c r="D77" s="210">
        <f>DADOS2!E72</f>
        <v>24</v>
      </c>
      <c r="E77" s="222">
        <f>DADOS2!H72</f>
        <v>0</v>
      </c>
      <c r="F77" s="76">
        <f>DADOS2!K72</f>
        <v>2</v>
      </c>
      <c r="G77" s="210">
        <f>DADOS2!L72</f>
        <v>8</v>
      </c>
      <c r="H77" s="210">
        <f>DADOS2!O72</f>
        <v>5</v>
      </c>
      <c r="I77" s="210">
        <f>DADOS2!R72</f>
        <v>0</v>
      </c>
      <c r="J77" s="210">
        <f>DADOS2!U72</f>
        <v>5</v>
      </c>
      <c r="K77" s="76">
        <f>DADOS2!X72</f>
        <v>1</v>
      </c>
      <c r="L77" s="210">
        <f>DADOS2!Y72</f>
        <v>27</v>
      </c>
      <c r="M77" s="210">
        <f>DADOS2!AB72</f>
        <v>2</v>
      </c>
      <c r="N77" s="210">
        <f>DADOS2!AE72</f>
        <v>9</v>
      </c>
      <c r="O77" s="210">
        <f>DADOS2!AH72</f>
        <v>13</v>
      </c>
      <c r="P77" s="76">
        <f>DADOS2!AK72</f>
        <v>1.25</v>
      </c>
      <c r="Q77" s="76">
        <f>DADOS2!AM72</f>
        <v>1.4166666666666667</v>
      </c>
      <c r="R77" s="47"/>
      <c r="S77" s="36"/>
      <c r="T77" s="47"/>
      <c r="U77" s="36"/>
      <c r="V77" s="70"/>
      <c r="Y77" s="67"/>
    </row>
    <row r="78" spans="1:25" ht="15.75" x14ac:dyDescent="0.25">
      <c r="A78" s="130" t="str">
        <f>DADOS2!AN73</f>
        <v>NASF SC 2</v>
      </c>
      <c r="B78" s="130">
        <f>DADOS2!A73</f>
        <v>65</v>
      </c>
      <c r="C78" s="210">
        <f>DADOS2!B73</f>
        <v>87</v>
      </c>
      <c r="D78" s="210">
        <f>DADOS2!E73</f>
        <v>27</v>
      </c>
      <c r="E78" s="222">
        <f>DADOS2!H73</f>
        <v>24</v>
      </c>
      <c r="F78" s="76">
        <f>DADOS2!K73</f>
        <v>4</v>
      </c>
      <c r="G78" s="210">
        <f>DADOS2!L73</f>
        <v>97</v>
      </c>
      <c r="H78" s="210">
        <f>DADOS2!O73</f>
        <v>27</v>
      </c>
      <c r="I78" s="210">
        <f>DADOS2!R73</f>
        <v>22</v>
      </c>
      <c r="J78" s="210">
        <f>DADOS2!U73</f>
        <v>56</v>
      </c>
      <c r="K78" s="76">
        <f>DADOS2!X73</f>
        <v>3.75</v>
      </c>
      <c r="L78" s="210">
        <f>DADOS2!Y73</f>
        <v>137</v>
      </c>
      <c r="M78" s="210">
        <f>DADOS2!AB73</f>
        <v>46</v>
      </c>
      <c r="N78" s="210">
        <f>DADOS2!AE73</f>
        <v>65</v>
      </c>
      <c r="O78" s="210">
        <f>DADOS2!AH73</f>
        <v>30</v>
      </c>
      <c r="P78" s="76">
        <f>DADOS2!AK73</f>
        <v>4</v>
      </c>
      <c r="Q78" s="76">
        <f>DADOS2!AM73</f>
        <v>3.9166666666666665</v>
      </c>
      <c r="R78" s="47"/>
      <c r="S78" s="36"/>
      <c r="T78" s="47"/>
      <c r="U78" s="36"/>
      <c r="V78" s="70"/>
      <c r="Y78" s="67"/>
    </row>
    <row r="79" spans="1:25" ht="15.75" x14ac:dyDescent="0.25">
      <c r="A79" s="130" t="str">
        <f>DADOS2!AN74</f>
        <v>NASF SC 1</v>
      </c>
      <c r="B79" s="130">
        <f>DADOS2!A74</f>
        <v>66</v>
      </c>
      <c r="C79" s="210">
        <f>DADOS2!B74</f>
        <v>95</v>
      </c>
      <c r="D79" s="210">
        <f>DADOS2!E74</f>
        <v>38</v>
      </c>
      <c r="E79" s="222">
        <f>DADOS2!H74</f>
        <v>22</v>
      </c>
      <c r="F79" s="76">
        <f>DADOS2!K74</f>
        <v>4</v>
      </c>
      <c r="G79" s="210">
        <f>DADOS2!L74</f>
        <v>92</v>
      </c>
      <c r="H79" s="210">
        <f>DADOS2!O74</f>
        <v>30</v>
      </c>
      <c r="I79" s="210">
        <f>DADOS2!R74</f>
        <v>21</v>
      </c>
      <c r="J79" s="210">
        <f>DADOS2!U74</f>
        <v>39</v>
      </c>
      <c r="K79" s="76">
        <f>DADOS2!X74</f>
        <v>3.5</v>
      </c>
      <c r="L79" s="210">
        <f>DADOS2!Y74</f>
        <v>101</v>
      </c>
      <c r="M79" s="210">
        <f>DADOS2!AB74</f>
        <v>19</v>
      </c>
      <c r="N79" s="210">
        <f>DADOS2!AE74</f>
        <v>27</v>
      </c>
      <c r="O79" s="210">
        <f>DADOS2!AH74</f>
        <v>20</v>
      </c>
      <c r="P79" s="76">
        <f>DADOS2!AK74</f>
        <v>2.5</v>
      </c>
      <c r="Q79" s="76">
        <f>DADOS2!AM74</f>
        <v>3.3333333333333335</v>
      </c>
      <c r="R79" s="47"/>
      <c r="S79" s="36"/>
      <c r="T79" s="47"/>
      <c r="U79" s="36"/>
      <c r="V79" s="70"/>
      <c r="Y79" s="67"/>
    </row>
    <row r="80" spans="1:25" ht="15.75" x14ac:dyDescent="0.25">
      <c r="A80" s="130" t="str">
        <f>DADOS2!AN75</f>
        <v>NASF SC 2</v>
      </c>
      <c r="B80" s="130">
        <f>DADOS2!A75</f>
        <v>67</v>
      </c>
      <c r="C80" s="210">
        <f>DADOS2!B75</f>
        <v>81</v>
      </c>
      <c r="D80" s="210">
        <f>DADOS2!E75</f>
        <v>35</v>
      </c>
      <c r="E80" s="222">
        <f>DADOS2!H75</f>
        <v>20</v>
      </c>
      <c r="F80" s="76">
        <f>DADOS2!K75</f>
        <v>4</v>
      </c>
      <c r="G80" s="210">
        <f>DADOS2!L75</f>
        <v>47</v>
      </c>
      <c r="H80" s="210">
        <f>DADOS2!O75</f>
        <v>31</v>
      </c>
      <c r="I80" s="210">
        <f>DADOS2!R75</f>
        <v>17</v>
      </c>
      <c r="J80" s="210">
        <f>DADOS2!U75</f>
        <v>30</v>
      </c>
      <c r="K80" s="76">
        <f>DADOS2!X75</f>
        <v>2.75</v>
      </c>
      <c r="L80" s="210">
        <f>DADOS2!Y75</f>
        <v>164</v>
      </c>
      <c r="M80" s="210">
        <f>DADOS2!AB75</f>
        <v>63</v>
      </c>
      <c r="N80" s="210">
        <f>DADOS2!AE75</f>
        <v>63</v>
      </c>
      <c r="O80" s="210">
        <f>DADOS2!AH75</f>
        <v>31</v>
      </c>
      <c r="P80" s="76">
        <f>DADOS2!AK75</f>
        <v>4</v>
      </c>
      <c r="Q80" s="76">
        <f>DADOS2!AM75</f>
        <v>3.5833333333333335</v>
      </c>
      <c r="R80" s="47"/>
      <c r="S80" s="36"/>
      <c r="T80" s="47"/>
      <c r="U80" s="36"/>
      <c r="V80" s="70"/>
      <c r="Y80" s="67"/>
    </row>
    <row r="81" spans="1:25" ht="15.75" x14ac:dyDescent="0.25">
      <c r="A81" s="130" t="str">
        <f>DADOS2!AN76</f>
        <v>NASF Fed 1</v>
      </c>
      <c r="B81" s="130">
        <f>DADOS2!A76</f>
        <v>68</v>
      </c>
      <c r="C81" s="210">
        <f>DADOS2!B76</f>
        <v>89</v>
      </c>
      <c r="D81" s="210">
        <f>DADOS2!E76</f>
        <v>24</v>
      </c>
      <c r="E81" s="222">
        <f>DADOS2!H76</f>
        <v>17</v>
      </c>
      <c r="F81" s="76">
        <f>DADOS2!K76</f>
        <v>3.3333333333333335</v>
      </c>
      <c r="G81" s="210">
        <f>DADOS2!L76</f>
        <v>44</v>
      </c>
      <c r="H81" s="210">
        <f>DADOS2!O76</f>
        <v>3</v>
      </c>
      <c r="I81" s="210">
        <f>DADOS2!R76</f>
        <v>11</v>
      </c>
      <c r="J81" s="210">
        <f>DADOS2!U76</f>
        <v>20</v>
      </c>
      <c r="K81" s="76">
        <f>DADOS2!X76</f>
        <v>1.75</v>
      </c>
      <c r="L81" s="210">
        <f>DADOS2!Y76</f>
        <v>85</v>
      </c>
      <c r="M81" s="210">
        <f>DADOS2!AB76</f>
        <v>5</v>
      </c>
      <c r="N81" s="210">
        <f>DADOS2!AE76</f>
        <v>44</v>
      </c>
      <c r="O81" s="210">
        <f>DADOS2!AH76</f>
        <v>21</v>
      </c>
      <c r="P81" s="76">
        <f>DADOS2!AK76</f>
        <v>2.5</v>
      </c>
      <c r="Q81" s="76">
        <f>DADOS2!AM76</f>
        <v>2.5277777777777781</v>
      </c>
      <c r="R81" s="47"/>
      <c r="S81" s="36"/>
      <c r="T81" s="47"/>
      <c r="U81" s="36"/>
      <c r="V81" s="70"/>
      <c r="Y81" s="67"/>
    </row>
    <row r="82" spans="1:25" ht="15.75" x14ac:dyDescent="0.25">
      <c r="A82" s="130" t="str">
        <f>DADOS2!AN77</f>
        <v>NASF Fed 1</v>
      </c>
      <c r="B82" s="130">
        <f>DADOS2!A77</f>
        <v>69</v>
      </c>
      <c r="C82" s="210">
        <f>DADOS2!B77</f>
        <v>68</v>
      </c>
      <c r="D82" s="210">
        <f>DADOS2!E77</f>
        <v>39</v>
      </c>
      <c r="E82" s="222">
        <f>DADOS2!H77</f>
        <v>24</v>
      </c>
      <c r="F82" s="76">
        <f>DADOS2!K77</f>
        <v>4</v>
      </c>
      <c r="G82" s="210">
        <f>DADOS2!L77</f>
        <v>103</v>
      </c>
      <c r="H82" s="210">
        <f>DADOS2!O77</f>
        <v>31</v>
      </c>
      <c r="I82" s="210">
        <f>DADOS2!R77</f>
        <v>31</v>
      </c>
      <c r="J82" s="210">
        <f>DADOS2!U77</f>
        <v>58</v>
      </c>
      <c r="K82" s="76">
        <f>DADOS2!X77</f>
        <v>4</v>
      </c>
      <c r="L82" s="210">
        <f>DADOS2!Y77</f>
        <v>141</v>
      </c>
      <c r="M82" s="210">
        <f>DADOS2!AB77</f>
        <v>47</v>
      </c>
      <c r="N82" s="210">
        <f>DADOS2!AE77</f>
        <v>63</v>
      </c>
      <c r="O82" s="210">
        <f>DADOS2!AH77</f>
        <v>30</v>
      </c>
      <c r="P82" s="76">
        <f>DADOS2!AK77</f>
        <v>3.75</v>
      </c>
      <c r="Q82" s="76">
        <f>DADOS2!AM77</f>
        <v>3.9166666666666665</v>
      </c>
      <c r="R82" s="47"/>
      <c r="S82" s="36"/>
      <c r="T82" s="47"/>
      <c r="U82" s="36"/>
      <c r="V82" s="70"/>
      <c r="Y82" s="67"/>
    </row>
    <row r="83" spans="1:25" ht="15.75" x14ac:dyDescent="0.25">
      <c r="A83" s="130" t="str">
        <f>DADOS2!AN78</f>
        <v>NASF SC 1</v>
      </c>
      <c r="B83" s="130">
        <f>DADOS2!A78</f>
        <v>70</v>
      </c>
      <c r="C83" s="210">
        <f>DADOS2!B78</f>
        <v>67</v>
      </c>
      <c r="D83" s="210">
        <f>DADOS2!E78</f>
        <v>43</v>
      </c>
      <c r="E83" s="222">
        <f>DADOS2!H78</f>
        <v>17</v>
      </c>
      <c r="F83" s="76">
        <f>DADOS2!K78</f>
        <v>3.6666666666666665</v>
      </c>
      <c r="G83" s="210">
        <f>DADOS2!L78</f>
        <v>80</v>
      </c>
      <c r="H83" s="210">
        <f>DADOS2!O78</f>
        <v>29</v>
      </c>
      <c r="I83" s="210">
        <f>DADOS2!R78</f>
        <v>16</v>
      </c>
      <c r="J83" s="210">
        <f>DADOS2!U78</f>
        <v>39</v>
      </c>
      <c r="K83" s="76">
        <f>DADOS2!X78</f>
        <v>3.5</v>
      </c>
      <c r="L83" s="210">
        <f>DADOS2!Y78</f>
        <v>105</v>
      </c>
      <c r="M83" s="210">
        <f>DADOS2!AB78</f>
        <v>37</v>
      </c>
      <c r="N83" s="210">
        <f>DADOS2!AE78</f>
        <v>53</v>
      </c>
      <c r="O83" s="210">
        <f>DADOS2!AH78</f>
        <v>34</v>
      </c>
      <c r="P83" s="76">
        <f>DADOS2!AK78</f>
        <v>3.5</v>
      </c>
      <c r="Q83" s="76">
        <f>DADOS2!AM78</f>
        <v>3.5555555555555554</v>
      </c>
      <c r="R83" s="47"/>
      <c r="S83" s="36"/>
      <c r="T83" s="47"/>
      <c r="U83" s="36"/>
      <c r="V83" s="70"/>
      <c r="Y83" s="67"/>
    </row>
    <row r="84" spans="1:25" ht="15.75" x14ac:dyDescent="0.25">
      <c r="A84" s="130" t="str">
        <f>DADOS2!AN79</f>
        <v>NASF SC 2</v>
      </c>
      <c r="B84" s="130">
        <f>DADOS2!A79</f>
        <v>71</v>
      </c>
      <c r="C84" s="210">
        <f>DADOS2!B79</f>
        <v>64</v>
      </c>
      <c r="D84" s="210">
        <f>DADOS2!E79</f>
        <v>19</v>
      </c>
      <c r="E84" s="222">
        <f>DADOS2!H79</f>
        <v>10</v>
      </c>
      <c r="F84" s="76">
        <f>DADOS2!K79</f>
        <v>2.3333333333333335</v>
      </c>
      <c r="G84" s="210">
        <f>DADOS2!L79</f>
        <v>44</v>
      </c>
      <c r="H84" s="210">
        <f>DADOS2!O79</f>
        <v>5</v>
      </c>
      <c r="I84" s="210">
        <f>DADOS2!R79</f>
        <v>0</v>
      </c>
      <c r="J84" s="210">
        <f>DADOS2!U79</f>
        <v>18</v>
      </c>
      <c r="K84" s="76">
        <f>DADOS2!X79</f>
        <v>1.5</v>
      </c>
      <c r="L84" s="210">
        <f>DADOS2!Y79</f>
        <v>90</v>
      </c>
      <c r="M84" s="210">
        <f>DADOS2!AB79</f>
        <v>23</v>
      </c>
      <c r="N84" s="210">
        <f>DADOS2!AE79</f>
        <v>15</v>
      </c>
      <c r="O84" s="210">
        <f>DADOS2!AH79</f>
        <v>26</v>
      </c>
      <c r="P84" s="76">
        <f>DADOS2!AK79</f>
        <v>2.5</v>
      </c>
      <c r="Q84" s="76">
        <f>DADOS2!AM79</f>
        <v>2.1111111111111112</v>
      </c>
      <c r="R84" s="47"/>
      <c r="S84" s="36"/>
      <c r="T84" s="47"/>
      <c r="U84" s="36"/>
      <c r="V84" s="70"/>
      <c r="Y84" s="67"/>
    </row>
    <row r="85" spans="1:25" ht="15.75" x14ac:dyDescent="0.25">
      <c r="A85" s="130" t="str">
        <f>DADOS2!AN80</f>
        <v>NASF SC 2</v>
      </c>
      <c r="B85" s="130">
        <f>DADOS2!A80</f>
        <v>72</v>
      </c>
      <c r="C85" s="210">
        <f>DADOS2!B80</f>
        <v>100</v>
      </c>
      <c r="D85" s="210">
        <f>DADOS2!E80</f>
        <v>21</v>
      </c>
      <c r="E85" s="222">
        <f>DADOS2!H80</f>
        <v>20</v>
      </c>
      <c r="F85" s="76">
        <f>DADOS2!K80</f>
        <v>4</v>
      </c>
      <c r="G85" s="210">
        <f>DADOS2!L80</f>
        <v>116</v>
      </c>
      <c r="H85" s="210">
        <f>DADOS2!O80</f>
        <v>37</v>
      </c>
      <c r="I85" s="210">
        <f>DADOS2!R80</f>
        <v>34</v>
      </c>
      <c r="J85" s="210">
        <f>DADOS2!U80</f>
        <v>75</v>
      </c>
      <c r="K85" s="76">
        <f>DADOS2!X80</f>
        <v>5</v>
      </c>
      <c r="L85" s="210">
        <f>DADOS2!Y80</f>
        <v>199</v>
      </c>
      <c r="M85" s="210">
        <f>DADOS2!AB80</f>
        <v>73</v>
      </c>
      <c r="N85" s="210">
        <f>DADOS2!AE80</f>
        <v>75</v>
      </c>
      <c r="O85" s="210">
        <f>DADOS2!AH80</f>
        <v>40</v>
      </c>
      <c r="P85" s="76">
        <f>DADOS2!AK80</f>
        <v>5</v>
      </c>
      <c r="Q85" s="76">
        <f>DADOS2!AM80</f>
        <v>4.666666666666667</v>
      </c>
      <c r="R85" s="47"/>
      <c r="S85" s="36"/>
      <c r="T85" s="47"/>
      <c r="U85" s="36"/>
      <c r="V85" s="70"/>
      <c r="Y85" s="67"/>
    </row>
    <row r="86" spans="1:25" ht="15.75" x14ac:dyDescent="0.25">
      <c r="A86" s="130" t="str">
        <f>DADOS2!AN81</f>
        <v>NASF SC 2</v>
      </c>
      <c r="B86" s="130">
        <f>DADOS2!A81</f>
        <v>73</v>
      </c>
      <c r="C86" s="210">
        <f>DADOS2!B81</f>
        <v>57</v>
      </c>
      <c r="D86" s="210">
        <f>DADOS2!E81</f>
        <v>43</v>
      </c>
      <c r="E86" s="222">
        <f>DADOS2!H81</f>
        <v>12</v>
      </c>
      <c r="F86" s="76">
        <f>DADOS2!K81</f>
        <v>3.6666666666666665</v>
      </c>
      <c r="G86" s="210">
        <f>DADOS2!L81</f>
        <v>63</v>
      </c>
      <c r="H86" s="210">
        <f>DADOS2!O81</f>
        <v>28</v>
      </c>
      <c r="I86" s="210">
        <f>DADOS2!R81</f>
        <v>26</v>
      </c>
      <c r="J86" s="210">
        <f>DADOS2!U81</f>
        <v>40</v>
      </c>
      <c r="K86" s="76">
        <f>DADOS2!X81</f>
        <v>3.5</v>
      </c>
      <c r="L86" s="210">
        <f>DADOS2!Y81</f>
        <v>121</v>
      </c>
      <c r="M86" s="210">
        <f>DADOS2!AB81</f>
        <v>46</v>
      </c>
      <c r="N86" s="210">
        <f>DADOS2!AE81</f>
        <v>43</v>
      </c>
      <c r="O86" s="210">
        <f>DADOS2!AH81</f>
        <v>33</v>
      </c>
      <c r="P86" s="76">
        <f>DADOS2!AK81</f>
        <v>3.5</v>
      </c>
      <c r="Q86" s="76">
        <f>DADOS2!AM81</f>
        <v>3.5555555555555554</v>
      </c>
      <c r="R86" s="47"/>
      <c r="S86" s="36"/>
      <c r="T86" s="47"/>
      <c r="U86" s="36"/>
      <c r="V86" s="70"/>
      <c r="Y86" s="67"/>
    </row>
    <row r="87" spans="1:25" ht="15.75" x14ac:dyDescent="0.25">
      <c r="A87" s="130" t="str">
        <f>DADOS2!AN82</f>
        <v>NASF SC 2</v>
      </c>
      <c r="B87" s="130">
        <f>DADOS2!A82</f>
        <v>74</v>
      </c>
      <c r="C87" s="210">
        <f>DADOS2!B82</f>
        <v>91</v>
      </c>
      <c r="D87" s="210">
        <f>DADOS2!E82</f>
        <v>40</v>
      </c>
      <c r="E87" s="222">
        <f>DADOS2!H82</f>
        <v>15</v>
      </c>
      <c r="F87" s="76">
        <f>DADOS2!K82</f>
        <v>4</v>
      </c>
      <c r="G87" s="210">
        <f>DADOS2!L82</f>
        <v>94</v>
      </c>
      <c r="H87" s="210">
        <f>DADOS2!O82</f>
        <v>30</v>
      </c>
      <c r="I87" s="210">
        <f>DADOS2!R82</f>
        <v>35</v>
      </c>
      <c r="J87" s="210">
        <f>DADOS2!U82</f>
        <v>47</v>
      </c>
      <c r="K87" s="76">
        <f>DADOS2!X82</f>
        <v>4</v>
      </c>
      <c r="L87" s="210">
        <f>DADOS2!Y82</f>
        <v>149</v>
      </c>
      <c r="M87" s="210">
        <f>DADOS2!AB82</f>
        <v>49</v>
      </c>
      <c r="N87" s="210">
        <f>DADOS2!AE82</f>
        <v>69</v>
      </c>
      <c r="O87" s="210">
        <f>DADOS2!AH82</f>
        <v>30</v>
      </c>
      <c r="P87" s="76">
        <f>DADOS2!AK82</f>
        <v>4.25</v>
      </c>
      <c r="Q87" s="76">
        <f>DADOS2!AM82</f>
        <v>4.083333333333333</v>
      </c>
      <c r="R87" s="47"/>
      <c r="S87" s="36"/>
      <c r="T87" s="47"/>
      <c r="U87" s="36"/>
      <c r="V87" s="70"/>
      <c r="Y87" s="67"/>
    </row>
    <row r="88" spans="1:25" ht="15.75" x14ac:dyDescent="0.25">
      <c r="A88" s="130" t="str">
        <f>DADOS2!AN83</f>
        <v>NASF Fed 1</v>
      </c>
      <c r="B88" s="130">
        <f>DADOS2!A83</f>
        <v>75</v>
      </c>
      <c r="C88" s="210">
        <f>DADOS2!B83</f>
        <v>85</v>
      </c>
      <c r="D88" s="210">
        <f>DADOS2!E83</f>
        <v>31</v>
      </c>
      <c r="E88" s="222">
        <f>DADOS2!H83</f>
        <v>17</v>
      </c>
      <c r="F88" s="76">
        <f>DADOS2!K83</f>
        <v>3.6666666666666665</v>
      </c>
      <c r="G88" s="210">
        <f>DADOS2!L83</f>
        <v>114</v>
      </c>
      <c r="H88" s="210">
        <f>DADOS2!O83</f>
        <v>29</v>
      </c>
      <c r="I88" s="210">
        <f>DADOS2!R83</f>
        <v>23</v>
      </c>
      <c r="J88" s="210">
        <f>DADOS2!U83</f>
        <v>54</v>
      </c>
      <c r="K88" s="76">
        <f>DADOS2!X83</f>
        <v>4</v>
      </c>
      <c r="L88" s="210">
        <f>DADOS2!Y83</f>
        <v>103</v>
      </c>
      <c r="M88" s="210">
        <f>DADOS2!AB83</f>
        <v>5</v>
      </c>
      <c r="N88" s="210">
        <f>DADOS2!AE83</f>
        <v>25</v>
      </c>
      <c r="O88" s="210">
        <f>DADOS2!AH83</f>
        <v>34</v>
      </c>
      <c r="P88" s="76">
        <f>DADOS2!AK83</f>
        <v>2.75</v>
      </c>
      <c r="Q88" s="76">
        <f>DADOS2!AM83</f>
        <v>3.4722222222222219</v>
      </c>
      <c r="R88" s="47"/>
      <c r="S88" s="36"/>
      <c r="T88" s="47"/>
      <c r="U88" s="36"/>
      <c r="V88" s="70"/>
      <c r="Y88" s="67"/>
    </row>
    <row r="89" spans="1:25" ht="15.75" x14ac:dyDescent="0.25">
      <c r="A89" s="130" t="str">
        <f>DADOS2!AN84</f>
        <v>NASF Fed 1</v>
      </c>
      <c r="B89" s="130">
        <f>DADOS2!A84</f>
        <v>76</v>
      </c>
      <c r="C89" s="210">
        <f>DADOS2!B84</f>
        <v>66</v>
      </c>
      <c r="D89" s="210">
        <f>DADOS2!E84</f>
        <v>33</v>
      </c>
      <c r="E89" s="222">
        <f>DADOS2!H84</f>
        <v>25</v>
      </c>
      <c r="F89" s="76">
        <f>DADOS2!K84</f>
        <v>4</v>
      </c>
      <c r="G89" s="210">
        <f>DADOS2!L84</f>
        <v>81</v>
      </c>
      <c r="H89" s="210">
        <f>DADOS2!O84</f>
        <v>12</v>
      </c>
      <c r="I89" s="210">
        <f>DADOS2!R84</f>
        <v>17</v>
      </c>
      <c r="J89" s="210">
        <f>DADOS2!U84</f>
        <v>26</v>
      </c>
      <c r="K89" s="76">
        <f>DADOS2!X84</f>
        <v>2.75</v>
      </c>
      <c r="L89" s="210">
        <f>DADOS2!Y84</f>
        <v>120</v>
      </c>
      <c r="M89" s="210">
        <f>DADOS2!AB84</f>
        <v>37</v>
      </c>
      <c r="N89" s="210">
        <f>DADOS2!AE84</f>
        <v>47</v>
      </c>
      <c r="O89" s="210">
        <f>DADOS2!AH84</f>
        <v>31</v>
      </c>
      <c r="P89" s="76">
        <f>DADOS2!AK84</f>
        <v>3.25</v>
      </c>
      <c r="Q89" s="76">
        <f>DADOS2!AM84</f>
        <v>3.3333333333333335</v>
      </c>
      <c r="R89" s="47"/>
      <c r="S89" s="36"/>
      <c r="T89" s="47"/>
      <c r="U89" s="36"/>
      <c r="V89" s="70"/>
      <c r="Y89" s="67"/>
    </row>
    <row r="90" spans="1:25" ht="15.75" x14ac:dyDescent="0.25">
      <c r="A90" s="130" t="str">
        <f>DADOS2!AN85</f>
        <v>NASF SC 2</v>
      </c>
      <c r="B90" s="130">
        <f>DADOS2!A85</f>
        <v>77</v>
      </c>
      <c r="C90" s="210">
        <f>DADOS2!B85</f>
        <v>67</v>
      </c>
      <c r="D90" s="210">
        <f>DADOS2!E85</f>
        <v>28</v>
      </c>
      <c r="E90" s="222">
        <f>DADOS2!H85</f>
        <v>8</v>
      </c>
      <c r="F90" s="76">
        <f>DADOS2!K85</f>
        <v>2.6666666666666665</v>
      </c>
      <c r="G90" s="210" t="str">
        <f>DADOS2!L85</f>
        <v>Não Respondeu</v>
      </c>
      <c r="H90" s="210" t="str">
        <f>DADOS2!O85</f>
        <v>Não Respondeu</v>
      </c>
      <c r="I90" s="210" t="str">
        <f>DADOS2!R85</f>
        <v>Não Respondeu</v>
      </c>
      <c r="J90" s="210" t="str">
        <f>DADOS2!U85</f>
        <v>Não Respondeu</v>
      </c>
      <c r="K90" s="76" t="str">
        <f>DADOS2!X85</f>
        <v>Não Respondeu</v>
      </c>
      <c r="L90" s="210">
        <f>DADOS2!Y85</f>
        <v>98</v>
      </c>
      <c r="M90" s="210">
        <f>DADOS2!AB85</f>
        <v>30</v>
      </c>
      <c r="N90" s="210">
        <f>DADOS2!AE85</f>
        <v>35</v>
      </c>
      <c r="O90" s="210">
        <f>DADOS2!AH85</f>
        <v>32</v>
      </c>
      <c r="P90" s="76">
        <f>DADOS2!AK85</f>
        <v>3.25</v>
      </c>
      <c r="Q90" s="76">
        <f>DADOS2!AM85</f>
        <v>2.958333333333333</v>
      </c>
      <c r="R90" s="47"/>
      <c r="S90" s="36"/>
      <c r="T90" s="47"/>
      <c r="U90" s="36"/>
      <c r="V90" s="70"/>
      <c r="Y90" s="67"/>
    </row>
    <row r="91" spans="1:25" ht="15.75" x14ac:dyDescent="0.25">
      <c r="A91" s="130" t="str">
        <f>DADOS2!AN86</f>
        <v>NASF SC 2</v>
      </c>
      <c r="B91" s="130">
        <f>DADOS2!A86</f>
        <v>78</v>
      </c>
      <c r="C91" s="210">
        <f>DADOS2!B86</f>
        <v>53</v>
      </c>
      <c r="D91" s="210">
        <f>DADOS2!E86</f>
        <v>17</v>
      </c>
      <c r="E91" s="222">
        <f>DADOS2!H86</f>
        <v>3</v>
      </c>
      <c r="F91" s="76">
        <f>DADOS2!K86</f>
        <v>2</v>
      </c>
      <c r="G91" s="210">
        <f>DADOS2!L86</f>
        <v>21</v>
      </c>
      <c r="H91" s="210">
        <f>DADOS2!O86</f>
        <v>9</v>
      </c>
      <c r="I91" s="210">
        <f>DADOS2!R86</f>
        <v>0</v>
      </c>
      <c r="J91" s="210">
        <f>DADOS2!U86</f>
        <v>6</v>
      </c>
      <c r="K91" s="76">
        <f>DADOS2!X86</f>
        <v>1.25</v>
      </c>
      <c r="L91" s="210">
        <f>DADOS2!Y86</f>
        <v>71</v>
      </c>
      <c r="M91" s="210">
        <f>DADOS2!AB86</f>
        <v>2</v>
      </c>
      <c r="N91" s="210">
        <f>DADOS2!AE86</f>
        <v>23</v>
      </c>
      <c r="O91" s="210">
        <f>DADOS2!AH86</f>
        <v>9</v>
      </c>
      <c r="P91" s="76">
        <f>DADOS2!AK86</f>
        <v>1.75</v>
      </c>
      <c r="Q91" s="76">
        <f>DADOS2!AM86</f>
        <v>1.6666666666666667</v>
      </c>
      <c r="R91" s="47"/>
      <c r="S91" s="36"/>
      <c r="T91" s="47"/>
      <c r="U91" s="36"/>
      <c r="V91" s="70"/>
      <c r="Y91" s="67"/>
    </row>
    <row r="92" spans="1:25" ht="15.75" x14ac:dyDescent="0.25">
      <c r="A92" s="130" t="str">
        <f>DADOS2!AN87</f>
        <v>NASF SC 1</v>
      </c>
      <c r="B92" s="130">
        <f>DADOS2!A87</f>
        <v>79</v>
      </c>
      <c r="C92" s="210">
        <f>DADOS2!B87</f>
        <v>89</v>
      </c>
      <c r="D92" s="210">
        <f>DADOS2!E87</f>
        <v>15</v>
      </c>
      <c r="E92" s="222">
        <f>DADOS2!H87</f>
        <v>7</v>
      </c>
      <c r="F92" s="76">
        <f>DADOS2!K87</f>
        <v>2.6666666666666665</v>
      </c>
      <c r="G92" s="210">
        <f>DADOS2!L87</f>
        <v>37</v>
      </c>
      <c r="H92" s="210">
        <f>DADOS2!O87</f>
        <v>12</v>
      </c>
      <c r="I92" s="210">
        <f>DADOS2!R87</f>
        <v>13</v>
      </c>
      <c r="J92" s="210">
        <f>DADOS2!U87</f>
        <v>18</v>
      </c>
      <c r="K92" s="76">
        <f>DADOS2!X87</f>
        <v>2</v>
      </c>
      <c r="L92" s="210">
        <f>DADOS2!Y87</f>
        <v>98</v>
      </c>
      <c r="M92" s="210">
        <f>DADOS2!AB87</f>
        <v>25</v>
      </c>
      <c r="N92" s="210">
        <f>DADOS2!AE87</f>
        <v>31</v>
      </c>
      <c r="O92" s="210">
        <f>DADOS2!AH87</f>
        <v>28</v>
      </c>
      <c r="P92" s="76">
        <f>DADOS2!AK87</f>
        <v>2.75</v>
      </c>
      <c r="Q92" s="76">
        <f>DADOS2!AM87</f>
        <v>2.4722222222222219</v>
      </c>
      <c r="R92" s="47"/>
      <c r="S92" s="36"/>
      <c r="T92" s="47"/>
      <c r="U92" s="36"/>
      <c r="V92" s="70"/>
      <c r="Y92" s="67"/>
    </row>
    <row r="93" spans="1:25" ht="15.75" x14ac:dyDescent="0.25">
      <c r="A93" s="130" t="str">
        <f>DADOS2!AN88</f>
        <v>NASF SC 2</v>
      </c>
      <c r="B93" s="130">
        <f>DADOS2!A88</f>
        <v>80</v>
      </c>
      <c r="C93" s="210" t="str">
        <f>DADOS2!B88</f>
        <v>Não Respondeu</v>
      </c>
      <c r="D93" s="210" t="str">
        <f>DADOS2!E88</f>
        <v>Não Respondeu</v>
      </c>
      <c r="E93" s="222" t="str">
        <f>DADOS2!H88</f>
        <v>Não Respondeu</v>
      </c>
      <c r="F93" s="76" t="str">
        <f>DADOS2!K88</f>
        <v>Não Respondeu</v>
      </c>
      <c r="G93" s="210" t="str">
        <f>DADOS2!L88</f>
        <v>Não Respondeu</v>
      </c>
      <c r="H93" s="210" t="str">
        <f>DADOS2!O88</f>
        <v>Não Respondeu</v>
      </c>
      <c r="I93" s="210" t="str">
        <f>DADOS2!R88</f>
        <v>Não Respondeu</v>
      </c>
      <c r="J93" s="210" t="str">
        <f>DADOS2!U88</f>
        <v>Não Respondeu</v>
      </c>
      <c r="K93" s="76" t="str">
        <f>DADOS2!X88</f>
        <v>Não Respondeu</v>
      </c>
      <c r="L93" s="210" t="str">
        <f>DADOS2!Y88</f>
        <v>Não Respondeu</v>
      </c>
      <c r="M93" s="210" t="str">
        <f>DADOS2!AB88</f>
        <v>Não Respondeu</v>
      </c>
      <c r="N93" s="210" t="str">
        <f>DADOS2!AE88</f>
        <v>Não Respondeu</v>
      </c>
      <c r="O93" s="210" t="str">
        <f>DADOS2!AH88</f>
        <v>Não Respondeu</v>
      </c>
      <c r="P93" s="76" t="str">
        <f>DADOS2!AK88</f>
        <v>Não Respondeu</v>
      </c>
      <c r="Q93" s="76" t="str">
        <f>DADOS2!AM88</f>
        <v>Não Respondeu</v>
      </c>
      <c r="R93" s="47"/>
      <c r="S93" s="36"/>
      <c r="T93" s="47"/>
      <c r="U93" s="36"/>
      <c r="V93" s="70"/>
      <c r="Y93" s="67"/>
    </row>
    <row r="94" spans="1:25" ht="15.75" x14ac:dyDescent="0.25">
      <c r="A94" s="130" t="str">
        <f>DADOS2!AN89</f>
        <v>NASF SC 2</v>
      </c>
      <c r="B94" s="130">
        <f>DADOS2!A89</f>
        <v>81</v>
      </c>
      <c r="C94" s="210">
        <f>DADOS2!B89</f>
        <v>101</v>
      </c>
      <c r="D94" s="210">
        <f>DADOS2!E89</f>
        <v>41</v>
      </c>
      <c r="E94" s="222">
        <f>DADOS2!H89</f>
        <v>27</v>
      </c>
      <c r="F94" s="76">
        <f>DADOS2!K89</f>
        <v>5</v>
      </c>
      <c r="G94" s="210">
        <f>DADOS2!L89</f>
        <v>91</v>
      </c>
      <c r="H94" s="210">
        <f>DADOS2!O89</f>
        <v>25</v>
      </c>
      <c r="I94" s="210">
        <f>DADOS2!R89</f>
        <v>28</v>
      </c>
      <c r="J94" s="210">
        <f>DADOS2!U89</f>
        <v>54</v>
      </c>
      <c r="K94" s="76">
        <f>DADOS2!X89</f>
        <v>4</v>
      </c>
      <c r="L94" s="210">
        <f>DADOS2!Y89</f>
        <v>25</v>
      </c>
      <c r="M94" s="210">
        <f>DADOS2!AB89</f>
        <v>5</v>
      </c>
      <c r="N94" s="210">
        <f>DADOS2!AE89</f>
        <v>25</v>
      </c>
      <c r="O94" s="210">
        <f>DADOS2!AH89</f>
        <v>13</v>
      </c>
      <c r="P94" s="76">
        <f>DADOS2!AK89</f>
        <v>1.5</v>
      </c>
      <c r="Q94" s="76">
        <f>DADOS2!AM89</f>
        <v>3.5</v>
      </c>
      <c r="R94" s="47"/>
      <c r="S94" s="36"/>
      <c r="T94" s="47"/>
      <c r="U94" s="36"/>
      <c r="V94" s="70"/>
      <c r="Y94" s="67"/>
    </row>
    <row r="95" spans="1:25" ht="15.75" x14ac:dyDescent="0.25">
      <c r="A95" s="130" t="str">
        <f>DADOS2!AN90</f>
        <v>NASF SC 2</v>
      </c>
      <c r="B95" s="130">
        <f>DADOS2!A90</f>
        <v>82</v>
      </c>
      <c r="C95" s="210">
        <f>DADOS2!B90</f>
        <v>89</v>
      </c>
      <c r="D95" s="210">
        <f>DADOS2!E90</f>
        <v>36</v>
      </c>
      <c r="E95" s="222">
        <f>DADOS2!H90</f>
        <v>16</v>
      </c>
      <c r="F95" s="76">
        <f>DADOS2!K90</f>
        <v>3.6666666666666665</v>
      </c>
      <c r="G95" s="210">
        <f>DADOS2!L90</f>
        <v>102</v>
      </c>
      <c r="H95" s="210">
        <f>DADOS2!O90</f>
        <v>34</v>
      </c>
      <c r="I95" s="210">
        <f>DADOS2!R90</f>
        <v>35</v>
      </c>
      <c r="J95" s="210">
        <f>DADOS2!U90</f>
        <v>67</v>
      </c>
      <c r="K95" s="76">
        <f>DADOS2!X90</f>
        <v>4.75</v>
      </c>
      <c r="L95" s="210">
        <f>DADOS2!Y90</f>
        <v>165</v>
      </c>
      <c r="M95" s="210">
        <f>DADOS2!AB90</f>
        <v>66</v>
      </c>
      <c r="N95" s="210">
        <f>DADOS2!AE90</f>
        <v>67</v>
      </c>
      <c r="O95" s="210">
        <f>DADOS2!AH90</f>
        <v>34</v>
      </c>
      <c r="P95" s="76">
        <f>DADOS2!AK90</f>
        <v>3.75</v>
      </c>
      <c r="Q95" s="76">
        <f>DADOS2!AM90</f>
        <v>4.0555555555555554</v>
      </c>
      <c r="R95" s="47"/>
      <c r="S95" s="36"/>
      <c r="T95" s="47"/>
      <c r="U95" s="36"/>
      <c r="V95" s="70"/>
      <c r="Y95" s="67"/>
    </row>
    <row r="96" spans="1:25" ht="15.75" x14ac:dyDescent="0.25">
      <c r="A96" s="130" t="str">
        <f>DADOS2!AN91</f>
        <v>NASF SC 2</v>
      </c>
      <c r="B96" s="130">
        <f>DADOS2!A91</f>
        <v>83</v>
      </c>
      <c r="C96" s="210">
        <f>DADOS2!B91</f>
        <v>104</v>
      </c>
      <c r="D96" s="210">
        <f>DADOS2!E91</f>
        <v>43</v>
      </c>
      <c r="E96" s="222">
        <f>DADOS2!H91</f>
        <v>25</v>
      </c>
      <c r="F96" s="76">
        <f>DADOS2!K91</f>
        <v>5</v>
      </c>
      <c r="G96" s="210">
        <f>DADOS2!L91</f>
        <v>107</v>
      </c>
      <c r="H96" s="210">
        <f>DADOS2!O91</f>
        <v>31</v>
      </c>
      <c r="I96" s="210">
        <f>DADOS2!R91</f>
        <v>32</v>
      </c>
      <c r="J96" s="210">
        <f>DADOS2!U91</f>
        <v>64</v>
      </c>
      <c r="K96" s="76">
        <f>DADOS2!X91</f>
        <v>4.75</v>
      </c>
      <c r="L96" s="210">
        <f>DADOS2!Y91</f>
        <v>171</v>
      </c>
      <c r="M96" s="210">
        <f>DADOS2!AB91</f>
        <v>60</v>
      </c>
      <c r="N96" s="210">
        <f>DADOS2!AE91</f>
        <v>67</v>
      </c>
      <c r="O96" s="210">
        <f>DADOS2!AH91</f>
        <v>30</v>
      </c>
      <c r="P96" s="76">
        <f>DADOS2!AK91</f>
        <v>4.5</v>
      </c>
      <c r="Q96" s="76">
        <f>DADOS2!AM91</f>
        <v>4.75</v>
      </c>
      <c r="R96" s="47"/>
      <c r="S96" s="36"/>
      <c r="T96" s="47"/>
      <c r="U96" s="36"/>
      <c r="V96" s="70"/>
      <c r="Y96" s="67"/>
    </row>
    <row r="97" spans="1:25" ht="15.75" x14ac:dyDescent="0.25">
      <c r="A97" s="130" t="str">
        <f>DADOS2!AN92</f>
        <v>NASF SC 2</v>
      </c>
      <c r="B97" s="130">
        <f>DADOS2!A92</f>
        <v>84</v>
      </c>
      <c r="C97" s="210" t="str">
        <f>DADOS2!B92</f>
        <v>Não Respondeu</v>
      </c>
      <c r="D97" s="210" t="str">
        <f>DADOS2!E92</f>
        <v>Não Respondeu</v>
      </c>
      <c r="E97" s="222" t="str">
        <f>DADOS2!H92</f>
        <v>Não Respondeu</v>
      </c>
      <c r="F97" s="76" t="str">
        <f>DADOS2!K92</f>
        <v>Não Respondeu</v>
      </c>
      <c r="G97" s="210" t="str">
        <f>DADOS2!L92</f>
        <v>Não Respondeu</v>
      </c>
      <c r="H97" s="210" t="str">
        <f>DADOS2!O92</f>
        <v>Não Respondeu</v>
      </c>
      <c r="I97" s="210" t="str">
        <f>DADOS2!R92</f>
        <v>Não Respondeu</v>
      </c>
      <c r="J97" s="210" t="str">
        <f>DADOS2!U92</f>
        <v>Não Respondeu</v>
      </c>
      <c r="K97" s="76" t="str">
        <f>DADOS2!X92</f>
        <v>Não Respondeu</v>
      </c>
      <c r="L97" s="210" t="str">
        <f>DADOS2!Y92</f>
        <v>Não Respondeu</v>
      </c>
      <c r="M97" s="210" t="str">
        <f>DADOS2!AB92</f>
        <v>Não Respondeu</v>
      </c>
      <c r="N97" s="210" t="str">
        <f>DADOS2!AE92</f>
        <v>Não Respondeu</v>
      </c>
      <c r="O97" s="210" t="str">
        <f>DADOS2!AH92</f>
        <v>Não Respondeu</v>
      </c>
      <c r="P97" s="76" t="str">
        <f>DADOS2!AK92</f>
        <v>Não Respondeu</v>
      </c>
      <c r="Q97" s="76" t="str">
        <f>DADOS2!AM92</f>
        <v>Não Respondeu</v>
      </c>
      <c r="R97" s="47"/>
      <c r="S97" s="36"/>
      <c r="T97" s="47"/>
      <c r="U97" s="36"/>
      <c r="V97" s="70"/>
      <c r="Y97" s="67"/>
    </row>
    <row r="98" spans="1:25" ht="15.75" x14ac:dyDescent="0.25">
      <c r="A98" s="130" t="str">
        <f>DADOS2!AN93</f>
        <v>NASF SC 2</v>
      </c>
      <c r="B98" s="130">
        <f>DADOS2!A93</f>
        <v>85</v>
      </c>
      <c r="C98" s="210">
        <f>DADOS2!B93</f>
        <v>109</v>
      </c>
      <c r="D98" s="210">
        <f>DADOS2!E93</f>
        <v>19</v>
      </c>
      <c r="E98" s="222">
        <f>DADOS2!H93</f>
        <v>21</v>
      </c>
      <c r="F98" s="76">
        <f>DADOS2!K93</f>
        <v>3.6666666666666665</v>
      </c>
      <c r="G98" s="210">
        <f>DADOS2!L93</f>
        <v>116</v>
      </c>
      <c r="H98" s="210">
        <f>DADOS2!O93</f>
        <v>37</v>
      </c>
      <c r="I98" s="210">
        <f>DADOS2!R93</f>
        <v>31</v>
      </c>
      <c r="J98" s="210">
        <f>DADOS2!U93</f>
        <v>66</v>
      </c>
      <c r="K98" s="76">
        <f>DADOS2!X93</f>
        <v>4.75</v>
      </c>
      <c r="L98" s="210">
        <f>DADOS2!Y93</f>
        <v>179</v>
      </c>
      <c r="M98" s="210">
        <f>DADOS2!AB93</f>
        <v>69</v>
      </c>
      <c r="N98" s="210">
        <f>DADOS2!AE93</f>
        <v>59</v>
      </c>
      <c r="O98" s="210">
        <f>DADOS2!AH93</f>
        <v>34</v>
      </c>
      <c r="P98" s="76">
        <f>DADOS2!AK93</f>
        <v>4.75</v>
      </c>
      <c r="Q98" s="76">
        <f>DADOS2!AM93</f>
        <v>4.3888888888888884</v>
      </c>
      <c r="R98" s="47"/>
      <c r="S98" s="36"/>
      <c r="T98" s="47"/>
      <c r="U98" s="36"/>
      <c r="V98" s="70"/>
      <c r="Y98" s="67"/>
    </row>
    <row r="99" spans="1:25" ht="15.75" x14ac:dyDescent="0.25">
      <c r="A99" s="130" t="str">
        <f>DADOS2!AN94</f>
        <v>NASF SC 1</v>
      </c>
      <c r="B99" s="130">
        <f>DADOS2!A94</f>
        <v>86</v>
      </c>
      <c r="C99" s="210">
        <f>DADOS2!B94</f>
        <v>79</v>
      </c>
      <c r="D99" s="210">
        <f>DADOS2!E94</f>
        <v>22</v>
      </c>
      <c r="E99" s="222">
        <f>DADOS2!H94</f>
        <v>18</v>
      </c>
      <c r="F99" s="76">
        <f>DADOS2!K94</f>
        <v>3.6666666666666665</v>
      </c>
      <c r="G99" s="210">
        <f>DADOS2!L94</f>
        <v>110</v>
      </c>
      <c r="H99" s="210">
        <f>DADOS2!O94</f>
        <v>32</v>
      </c>
      <c r="I99" s="210">
        <f>DADOS2!R94</f>
        <v>30</v>
      </c>
      <c r="J99" s="210">
        <f>DADOS2!U94</f>
        <v>67</v>
      </c>
      <c r="K99" s="76">
        <f>DADOS2!X94</f>
        <v>4.75</v>
      </c>
      <c r="L99" s="210">
        <f>DADOS2!Y94</f>
        <v>152</v>
      </c>
      <c r="M99" s="210">
        <f>DADOS2!AB94</f>
        <v>56</v>
      </c>
      <c r="N99" s="210">
        <f>DADOS2!AE94</f>
        <v>64</v>
      </c>
      <c r="O99" s="210">
        <f>DADOS2!AH94</f>
        <v>39</v>
      </c>
      <c r="P99" s="76">
        <f>DADOS2!AK94</f>
        <v>4.5</v>
      </c>
      <c r="Q99" s="76">
        <f>DADOS2!AM94</f>
        <v>4.3055555555555554</v>
      </c>
      <c r="R99" s="47"/>
      <c r="S99" s="36"/>
      <c r="T99" s="47"/>
      <c r="U99" s="36"/>
      <c r="V99" s="70"/>
      <c r="Y99" s="67"/>
    </row>
    <row r="100" spans="1:25" ht="15.75" x14ac:dyDescent="0.25">
      <c r="A100" s="130" t="str">
        <f>DADOS2!AN95</f>
        <v>NASF SC 2</v>
      </c>
      <c r="B100" s="130">
        <f>DADOS2!A95</f>
        <v>87</v>
      </c>
      <c r="C100" s="210">
        <f>DADOS2!B95</f>
        <v>87</v>
      </c>
      <c r="D100" s="210">
        <f>DADOS2!E95</f>
        <v>27</v>
      </c>
      <c r="E100" s="222">
        <f>DADOS2!H95</f>
        <v>5</v>
      </c>
      <c r="F100" s="76">
        <f>DADOS2!K95</f>
        <v>2.6666666666666665</v>
      </c>
      <c r="G100" s="210">
        <f>DADOS2!L95</f>
        <v>68</v>
      </c>
      <c r="H100" s="210">
        <f>DADOS2!O95</f>
        <v>18</v>
      </c>
      <c r="I100" s="210">
        <f>DADOS2!R95</f>
        <v>8</v>
      </c>
      <c r="J100" s="210">
        <f>DADOS2!U95</f>
        <v>11</v>
      </c>
      <c r="K100" s="76">
        <f>DADOS2!X95</f>
        <v>2.25</v>
      </c>
      <c r="L100" s="210">
        <f>DADOS2!Y95</f>
        <v>90</v>
      </c>
      <c r="M100" s="210">
        <f>DADOS2!AB95</f>
        <v>16</v>
      </c>
      <c r="N100" s="210">
        <f>DADOS2!AE95</f>
        <v>29</v>
      </c>
      <c r="O100" s="210">
        <f>DADOS2!AH95</f>
        <v>24</v>
      </c>
      <c r="P100" s="76">
        <f>DADOS2!AK95</f>
        <v>2.75</v>
      </c>
      <c r="Q100" s="76">
        <f>DADOS2!AM95</f>
        <v>2.5555555555555554</v>
      </c>
      <c r="R100" s="47"/>
      <c r="S100" s="36"/>
      <c r="T100" s="47"/>
      <c r="U100" s="36"/>
      <c r="V100" s="70"/>
      <c r="Y100" s="67"/>
    </row>
    <row r="101" spans="1:25" ht="15.75" x14ac:dyDescent="0.25">
      <c r="A101" s="130" t="str">
        <f>DADOS2!AN96</f>
        <v>NASF SC 2</v>
      </c>
      <c r="B101" s="130">
        <f>DADOS2!A96</f>
        <v>88</v>
      </c>
      <c r="C101" s="210">
        <f>DADOS2!B96</f>
        <v>83</v>
      </c>
      <c r="D101" s="210">
        <f>DADOS2!E96</f>
        <v>19</v>
      </c>
      <c r="E101" s="222">
        <f>DADOS2!H96</f>
        <v>10</v>
      </c>
      <c r="F101" s="76">
        <f>DADOS2!K96</f>
        <v>2.6666666666666665</v>
      </c>
      <c r="G101" s="210">
        <f>DADOS2!L96</f>
        <v>22</v>
      </c>
      <c r="H101" s="210">
        <f>DADOS2!O96</f>
        <v>10</v>
      </c>
      <c r="I101" s="210">
        <f>DADOS2!R96</f>
        <v>0</v>
      </c>
      <c r="J101" s="210">
        <f>DADOS2!U96</f>
        <v>8</v>
      </c>
      <c r="K101" s="76">
        <f>DADOS2!X96</f>
        <v>1.25</v>
      </c>
      <c r="L101" s="210">
        <f>DADOS2!Y96</f>
        <v>37</v>
      </c>
      <c r="M101" s="210">
        <f>DADOS2!AB96</f>
        <v>10</v>
      </c>
      <c r="N101" s="210">
        <f>DADOS2!AE96</f>
        <v>12</v>
      </c>
      <c r="O101" s="210">
        <f>DADOS2!AH96</f>
        <v>19</v>
      </c>
      <c r="P101" s="76">
        <f>DADOS2!AK96</f>
        <v>1.5</v>
      </c>
      <c r="Q101" s="76">
        <f>DADOS2!AM96</f>
        <v>1.8055555555555554</v>
      </c>
      <c r="R101" s="47"/>
      <c r="S101" s="36"/>
      <c r="T101" s="47"/>
      <c r="U101" s="36"/>
      <c r="V101" s="70"/>
      <c r="Y101" s="67"/>
    </row>
    <row r="102" spans="1:25" ht="15.75" x14ac:dyDescent="0.25">
      <c r="A102" s="130" t="str">
        <f>DADOS2!AN97</f>
        <v>NASF SC 2</v>
      </c>
      <c r="B102" s="130">
        <f>DADOS2!A97</f>
        <v>89</v>
      </c>
      <c r="C102" s="210">
        <f>DADOS2!B97</f>
        <v>85</v>
      </c>
      <c r="D102" s="210">
        <f>DADOS2!E97</f>
        <v>34</v>
      </c>
      <c r="E102" s="222">
        <f>DADOS2!H97</f>
        <v>20</v>
      </c>
      <c r="F102" s="76">
        <f>DADOS2!K97</f>
        <v>4</v>
      </c>
      <c r="G102" s="210">
        <f>DADOS2!L97</f>
        <v>101</v>
      </c>
      <c r="H102" s="210">
        <f>DADOS2!O97</f>
        <v>29</v>
      </c>
      <c r="I102" s="210">
        <f>DADOS2!R97</f>
        <v>26</v>
      </c>
      <c r="J102" s="210">
        <f>DADOS2!U97</f>
        <v>60</v>
      </c>
      <c r="K102" s="76">
        <f>DADOS2!X97</f>
        <v>4</v>
      </c>
      <c r="L102" s="210">
        <f>DADOS2!Y97</f>
        <v>137</v>
      </c>
      <c r="M102" s="210">
        <f>DADOS2!AB97</f>
        <v>64</v>
      </c>
      <c r="N102" s="210">
        <f>DADOS2!AE97</f>
        <v>62</v>
      </c>
      <c r="O102" s="210">
        <f>DADOS2!AH97</f>
        <v>27</v>
      </c>
      <c r="P102" s="76">
        <f>DADOS2!AK97</f>
        <v>4.25</v>
      </c>
      <c r="Q102" s="76">
        <f>DADOS2!AM97</f>
        <v>4.083333333333333</v>
      </c>
      <c r="R102" s="47"/>
      <c r="S102" s="36"/>
      <c r="T102" s="47"/>
      <c r="U102" s="36"/>
      <c r="V102" s="70"/>
      <c r="Y102" s="67"/>
    </row>
    <row r="103" spans="1:25" ht="15.75" x14ac:dyDescent="0.25">
      <c r="A103" s="130" t="str">
        <f>DADOS2!AN98</f>
        <v>NASF Fed 1</v>
      </c>
      <c r="B103" s="130">
        <f>DADOS2!A98</f>
        <v>90</v>
      </c>
      <c r="C103" s="210" t="str">
        <f>DADOS2!B98</f>
        <v>Não Respondeu</v>
      </c>
      <c r="D103" s="210" t="str">
        <f>DADOS2!E98</f>
        <v>Não Respondeu</v>
      </c>
      <c r="E103" s="222" t="str">
        <f>DADOS2!H98</f>
        <v>Não Respondeu</v>
      </c>
      <c r="F103" s="76" t="str">
        <f>DADOS2!K98</f>
        <v>Não Respondeu</v>
      </c>
      <c r="G103" s="210">
        <f>DADOS2!L98</f>
        <v>79</v>
      </c>
      <c r="H103" s="210">
        <f>DADOS2!O98</f>
        <v>30</v>
      </c>
      <c r="I103" s="210">
        <f>DADOS2!R98</f>
        <v>25</v>
      </c>
      <c r="J103" s="210">
        <f>DADOS2!U98</f>
        <v>57</v>
      </c>
      <c r="K103" s="76">
        <f>DADOS2!X98</f>
        <v>4</v>
      </c>
      <c r="L103" s="210">
        <f>DADOS2!Y98</f>
        <v>123</v>
      </c>
      <c r="M103" s="210">
        <f>DADOS2!AB98</f>
        <v>57</v>
      </c>
      <c r="N103" s="210">
        <f>DADOS2!AE98</f>
        <v>50</v>
      </c>
      <c r="O103" s="210">
        <f>DADOS2!AH98</f>
        <v>31</v>
      </c>
      <c r="P103" s="76">
        <f>DADOS2!AK98</f>
        <v>3.75</v>
      </c>
      <c r="Q103" s="76">
        <f>DADOS2!AM98</f>
        <v>3.875</v>
      </c>
      <c r="R103" s="47"/>
      <c r="S103" s="36"/>
      <c r="T103" s="47"/>
      <c r="U103" s="36"/>
      <c r="V103" s="70"/>
      <c r="Y103" s="67"/>
    </row>
    <row r="104" spans="1:25" ht="15.75" x14ac:dyDescent="0.25">
      <c r="A104" s="130" t="str">
        <f>DADOS2!AN99</f>
        <v>NASF SC 2</v>
      </c>
      <c r="B104" s="130">
        <f>DADOS2!A99</f>
        <v>91</v>
      </c>
      <c r="C104" s="210">
        <f>DADOS2!B99</f>
        <v>83</v>
      </c>
      <c r="D104" s="210">
        <f>DADOS2!E99</f>
        <v>26</v>
      </c>
      <c r="E104" s="222">
        <f>DADOS2!H99</f>
        <v>15</v>
      </c>
      <c r="F104" s="76">
        <f>DADOS2!K99</f>
        <v>3.3333333333333335</v>
      </c>
      <c r="G104" s="210">
        <f>DADOS2!L99</f>
        <v>87</v>
      </c>
      <c r="H104" s="210">
        <f>DADOS2!O99</f>
        <v>20</v>
      </c>
      <c r="I104" s="210">
        <f>DADOS2!R99</f>
        <v>40</v>
      </c>
      <c r="J104" s="210">
        <f>DADOS2!U99</f>
        <v>8</v>
      </c>
      <c r="K104" s="76">
        <f>DADOS2!X99</f>
        <v>3</v>
      </c>
      <c r="L104" s="210">
        <f>DADOS2!Y99</f>
        <v>142</v>
      </c>
      <c r="M104" s="210">
        <f>DADOS2!AB99</f>
        <v>18</v>
      </c>
      <c r="N104" s="210">
        <f>DADOS2!AE99</f>
        <v>58</v>
      </c>
      <c r="O104" s="210">
        <f>DADOS2!AH99</f>
        <v>36</v>
      </c>
      <c r="P104" s="76">
        <f>DADOS2!AK99</f>
        <v>3.75</v>
      </c>
      <c r="Q104" s="76">
        <f>DADOS2!AM99</f>
        <v>3.3611111111111112</v>
      </c>
      <c r="R104" s="47"/>
      <c r="S104" s="36"/>
      <c r="T104" s="47"/>
      <c r="U104" s="36"/>
      <c r="V104" s="70"/>
      <c r="Y104" s="67"/>
    </row>
    <row r="105" spans="1:25" ht="15.75" x14ac:dyDescent="0.25">
      <c r="A105" s="130" t="str">
        <f>DADOS2!AN100</f>
        <v>NASF SC 1</v>
      </c>
      <c r="B105" s="130">
        <f>DADOS2!A100</f>
        <v>92</v>
      </c>
      <c r="C105" s="210">
        <f>DADOS2!B100</f>
        <v>84</v>
      </c>
      <c r="D105" s="210">
        <f>DADOS2!E100</f>
        <v>20</v>
      </c>
      <c r="E105" s="222">
        <f>DADOS2!H100</f>
        <v>7</v>
      </c>
      <c r="F105" s="76">
        <f>DADOS2!K100</f>
        <v>3</v>
      </c>
      <c r="G105" s="210">
        <f>DADOS2!L100</f>
        <v>60</v>
      </c>
      <c r="H105" s="210">
        <f>DADOS2!O100</f>
        <v>15</v>
      </c>
      <c r="I105" s="210">
        <f>DADOS2!R100</f>
        <v>20</v>
      </c>
      <c r="J105" s="210">
        <f>DADOS2!U100</f>
        <v>50</v>
      </c>
      <c r="K105" s="76">
        <f>DADOS2!X100</f>
        <v>3</v>
      </c>
      <c r="L105" s="210">
        <f>DADOS2!Y100</f>
        <v>159</v>
      </c>
      <c r="M105" s="210">
        <f>DADOS2!AB100</f>
        <v>58</v>
      </c>
      <c r="N105" s="210">
        <f>DADOS2!AE100</f>
        <v>54</v>
      </c>
      <c r="O105" s="210">
        <f>DADOS2!AH100</f>
        <v>38</v>
      </c>
      <c r="P105" s="76">
        <f>DADOS2!AK100</f>
        <v>4.25</v>
      </c>
      <c r="Q105" s="76">
        <f>DADOS2!AM100</f>
        <v>3.4166666666666665</v>
      </c>
      <c r="R105" s="47"/>
      <c r="S105" s="36"/>
      <c r="T105" s="47"/>
      <c r="U105" s="36"/>
      <c r="V105" s="70"/>
      <c r="Y105" s="67"/>
    </row>
    <row r="106" spans="1:25" ht="15.75" x14ac:dyDescent="0.25">
      <c r="A106" s="130" t="str">
        <f>DADOS2!AN101</f>
        <v>NASF SC 1</v>
      </c>
      <c r="B106" s="130">
        <f>DADOS2!A101</f>
        <v>93</v>
      </c>
      <c r="C106" s="210">
        <f>DADOS2!B101</f>
        <v>75</v>
      </c>
      <c r="D106" s="210">
        <f>DADOS2!E101</f>
        <v>25</v>
      </c>
      <c r="E106" s="222">
        <f>DADOS2!H101</f>
        <v>11</v>
      </c>
      <c r="F106" s="76">
        <f>DADOS2!K101</f>
        <v>3</v>
      </c>
      <c r="G106" s="210">
        <f>DADOS2!L101</f>
        <v>109</v>
      </c>
      <c r="H106" s="210">
        <f>DADOS2!O101</f>
        <v>27</v>
      </c>
      <c r="I106" s="210">
        <f>DADOS2!R101</f>
        <v>27</v>
      </c>
      <c r="J106" s="210">
        <f>DADOS2!U101</f>
        <v>59</v>
      </c>
      <c r="K106" s="76">
        <f>DADOS2!X101</f>
        <v>4.25</v>
      </c>
      <c r="L106" s="210">
        <f>DADOS2!Y101</f>
        <v>137</v>
      </c>
      <c r="M106" s="210">
        <f>DADOS2!AB101</f>
        <v>21</v>
      </c>
      <c r="N106" s="210">
        <f>DADOS2!AE101</f>
        <v>33</v>
      </c>
      <c r="O106" s="210">
        <f>DADOS2!AH101</f>
        <v>36</v>
      </c>
      <c r="P106" s="76">
        <f>DADOS2!AK101</f>
        <v>3.5</v>
      </c>
      <c r="Q106" s="76">
        <f>DADOS2!AM101</f>
        <v>3.5833333333333335</v>
      </c>
      <c r="R106" s="47"/>
      <c r="S106" s="36"/>
      <c r="T106" s="47"/>
      <c r="U106" s="36"/>
      <c r="V106" s="70"/>
      <c r="Y106" s="67"/>
    </row>
    <row r="107" spans="1:25" ht="15.75" x14ac:dyDescent="0.25">
      <c r="A107" s="130" t="str">
        <f>DADOS2!AN102</f>
        <v>NASF Fed 1</v>
      </c>
      <c r="B107" s="130">
        <f>DADOS2!A102</f>
        <v>94</v>
      </c>
      <c r="C107" s="210">
        <f>DADOS2!B102</f>
        <v>89</v>
      </c>
      <c r="D107" s="210">
        <f>DADOS2!E102</f>
        <v>35</v>
      </c>
      <c r="E107" s="222">
        <f>DADOS2!H102</f>
        <v>25</v>
      </c>
      <c r="F107" s="76">
        <f>DADOS2!K102</f>
        <v>4.333333333333333</v>
      </c>
      <c r="G107" s="210">
        <f>DADOS2!L102</f>
        <v>101</v>
      </c>
      <c r="H107" s="210">
        <f>DADOS2!O102</f>
        <v>32</v>
      </c>
      <c r="I107" s="210">
        <f>DADOS2!R102</f>
        <v>31</v>
      </c>
      <c r="J107" s="210">
        <f>DADOS2!U102</f>
        <v>59</v>
      </c>
      <c r="K107" s="76">
        <f>DADOS2!X102</f>
        <v>4.25</v>
      </c>
      <c r="L107" s="210">
        <f>DADOS2!Y102</f>
        <v>161</v>
      </c>
      <c r="M107" s="210">
        <f>DADOS2!AB102</f>
        <v>56</v>
      </c>
      <c r="N107" s="210">
        <f>DADOS2!AE102</f>
        <v>66</v>
      </c>
      <c r="O107" s="210">
        <f>DADOS2!AH102</f>
        <v>33</v>
      </c>
      <c r="P107" s="76">
        <f>DADOS2!AK102</f>
        <v>4.5</v>
      </c>
      <c r="Q107" s="76">
        <f>DADOS2!AM102</f>
        <v>4.3611111111111107</v>
      </c>
      <c r="R107" s="47"/>
      <c r="S107" s="36"/>
      <c r="T107" s="47"/>
      <c r="U107" s="36"/>
      <c r="V107" s="70"/>
      <c r="Y107" s="67"/>
    </row>
    <row r="108" spans="1:25" ht="15.75" x14ac:dyDescent="0.25">
      <c r="A108" s="130" t="str">
        <f>DADOS2!AN103</f>
        <v>NASF SC 2</v>
      </c>
      <c r="B108" s="130">
        <f>DADOS2!A103</f>
        <v>95</v>
      </c>
      <c r="C108" s="210">
        <f>DADOS2!B103</f>
        <v>67</v>
      </c>
      <c r="D108" s="210">
        <f>DADOS2!E103</f>
        <v>30</v>
      </c>
      <c r="E108" s="222">
        <f>DADOS2!H103</f>
        <v>16</v>
      </c>
      <c r="F108" s="76">
        <f>DADOS2!K103</f>
        <v>3.3333333333333335</v>
      </c>
      <c r="G108" s="210">
        <f>DADOS2!L103</f>
        <v>75</v>
      </c>
      <c r="H108" s="210">
        <f>DADOS2!O103</f>
        <v>18</v>
      </c>
      <c r="I108" s="210">
        <f>DADOS2!R103</f>
        <v>19</v>
      </c>
      <c r="J108" s="210">
        <f>DADOS2!U103</f>
        <v>43</v>
      </c>
      <c r="K108" s="76">
        <f>DADOS2!X103</f>
        <v>3</v>
      </c>
      <c r="L108" s="210">
        <f>DADOS2!Y103</f>
        <v>126</v>
      </c>
      <c r="M108" s="210">
        <f>DADOS2!AB103</f>
        <v>41</v>
      </c>
      <c r="N108" s="210">
        <f>DADOS2!AE103</f>
        <v>52</v>
      </c>
      <c r="O108" s="210">
        <f>DADOS2!AH103</f>
        <v>35</v>
      </c>
      <c r="P108" s="76">
        <f>DADOS2!AK103</f>
        <v>4</v>
      </c>
      <c r="Q108" s="76">
        <f>DADOS2!AM103</f>
        <v>3.4444444444444446</v>
      </c>
      <c r="R108" s="47"/>
      <c r="S108" s="36"/>
      <c r="T108" s="47"/>
      <c r="U108" s="36"/>
      <c r="V108" s="70"/>
      <c r="Y108" s="67"/>
    </row>
    <row r="109" spans="1:25" ht="15.75" x14ac:dyDescent="0.25">
      <c r="A109" s="130" t="str">
        <f>DADOS2!AN104</f>
        <v>NASF SC 2</v>
      </c>
      <c r="B109" s="130">
        <f>DADOS2!A104</f>
        <v>96</v>
      </c>
      <c r="C109" s="210">
        <f>DADOS2!B104</f>
        <v>52</v>
      </c>
      <c r="D109" s="210">
        <f>DADOS2!E104</f>
        <v>30</v>
      </c>
      <c r="E109" s="222">
        <f>DADOS2!H104</f>
        <v>14</v>
      </c>
      <c r="F109" s="76">
        <f>DADOS2!K104</f>
        <v>3.3333333333333335</v>
      </c>
      <c r="G109" s="210">
        <f>DADOS2!L104</f>
        <v>71</v>
      </c>
      <c r="H109" s="210">
        <f>DADOS2!O104</f>
        <v>17</v>
      </c>
      <c r="I109" s="210">
        <f>DADOS2!R104</f>
        <v>3</v>
      </c>
      <c r="J109" s="210">
        <f>DADOS2!U104</f>
        <v>27</v>
      </c>
      <c r="K109" s="76">
        <f>DADOS2!X104</f>
        <v>2.25</v>
      </c>
      <c r="L109" s="210">
        <f>DADOS2!Y104</f>
        <v>61</v>
      </c>
      <c r="M109" s="210">
        <f>DADOS2!AB104</f>
        <v>35</v>
      </c>
      <c r="N109" s="210">
        <f>DADOS2!AE104</f>
        <v>44</v>
      </c>
      <c r="O109" s="210">
        <f>DADOS2!AH104</f>
        <v>21</v>
      </c>
      <c r="P109" s="76">
        <f>DADOS2!AK104</f>
        <v>2.75</v>
      </c>
      <c r="Q109" s="76">
        <f>DADOS2!AM104</f>
        <v>2.7777777777777781</v>
      </c>
      <c r="R109" s="47"/>
      <c r="S109" s="36"/>
      <c r="T109" s="47"/>
      <c r="U109" s="36"/>
      <c r="V109" s="70"/>
      <c r="Y109" s="67"/>
    </row>
    <row r="110" spans="1:25" ht="15.75" x14ac:dyDescent="0.25">
      <c r="A110" s="130" t="str">
        <f>DADOS2!AN105</f>
        <v>NASF Fed 1</v>
      </c>
      <c r="B110" s="130">
        <f>DADOS2!A105</f>
        <v>97</v>
      </c>
      <c r="C110" s="210">
        <f>DADOS2!B105</f>
        <v>108</v>
      </c>
      <c r="D110" s="210">
        <f>DADOS2!E105</f>
        <v>33</v>
      </c>
      <c r="E110" s="222">
        <f>DADOS2!H105</f>
        <v>22</v>
      </c>
      <c r="F110" s="76">
        <f>DADOS2!K105</f>
        <v>4.333333333333333</v>
      </c>
      <c r="G110" s="210">
        <f>DADOS2!L105</f>
        <v>114</v>
      </c>
      <c r="H110" s="210">
        <f>DADOS2!O105</f>
        <v>31</v>
      </c>
      <c r="I110" s="210">
        <f>DADOS2!R105</f>
        <v>28</v>
      </c>
      <c r="J110" s="210">
        <f>DADOS2!U105</f>
        <v>71</v>
      </c>
      <c r="K110" s="76">
        <f>DADOS2!X105</f>
        <v>4.5</v>
      </c>
      <c r="L110" s="210">
        <f>DADOS2!Y105</f>
        <v>156</v>
      </c>
      <c r="M110" s="210">
        <f>DADOS2!AB105</f>
        <v>43</v>
      </c>
      <c r="N110" s="210">
        <f>DADOS2!AE105</f>
        <v>47</v>
      </c>
      <c r="O110" s="210">
        <f>DADOS2!AH105</f>
        <v>30</v>
      </c>
      <c r="P110" s="76">
        <f>DADOS2!AK105</f>
        <v>3.5</v>
      </c>
      <c r="Q110" s="76">
        <f>DADOS2!AM105</f>
        <v>4.1111111111111107</v>
      </c>
      <c r="R110" s="47"/>
      <c r="S110" s="36"/>
      <c r="T110" s="47"/>
      <c r="U110" s="36"/>
      <c r="V110" s="70"/>
      <c r="Y110" s="67"/>
    </row>
    <row r="111" spans="1:25" ht="15.75" x14ac:dyDescent="0.25">
      <c r="A111" s="130" t="str">
        <f>DADOS2!AN106</f>
        <v>NASF Fed 2</v>
      </c>
      <c r="B111" s="130">
        <f>DADOS2!A106</f>
        <v>98</v>
      </c>
      <c r="C111" s="210">
        <f>DADOS2!B106</f>
        <v>83</v>
      </c>
      <c r="D111" s="210">
        <f>DADOS2!E106</f>
        <v>26</v>
      </c>
      <c r="E111" s="222">
        <f>DADOS2!H106</f>
        <v>14</v>
      </c>
      <c r="F111" s="76">
        <f>DADOS2!K106</f>
        <v>3.3333333333333335</v>
      </c>
      <c r="G111" s="210">
        <f>DADOS2!L106</f>
        <v>80</v>
      </c>
      <c r="H111" s="210">
        <f>DADOS2!O106</f>
        <v>17</v>
      </c>
      <c r="I111" s="210">
        <f>DADOS2!R106</f>
        <v>25</v>
      </c>
      <c r="J111" s="210">
        <f>DADOS2!U106</f>
        <v>58</v>
      </c>
      <c r="K111" s="76">
        <f>DADOS2!X106</f>
        <v>3.75</v>
      </c>
      <c r="L111" s="210">
        <f>DADOS2!Y106</f>
        <v>150</v>
      </c>
      <c r="M111" s="210">
        <f>DADOS2!AB106</f>
        <v>52</v>
      </c>
      <c r="N111" s="210">
        <f>DADOS2!AE106</f>
        <v>65</v>
      </c>
      <c r="O111" s="210">
        <f>DADOS2!AH106</f>
        <v>35</v>
      </c>
      <c r="P111" s="76">
        <f>DADOS2!AK106</f>
        <v>4.5</v>
      </c>
      <c r="Q111" s="76">
        <f>DADOS2!AM106</f>
        <v>3.8611111111111112</v>
      </c>
      <c r="R111" s="47"/>
      <c r="S111" s="36"/>
      <c r="T111" s="47"/>
      <c r="U111" s="36"/>
      <c r="V111" s="70"/>
      <c r="Y111" s="67"/>
    </row>
    <row r="112" spans="1:25" ht="15.75" x14ac:dyDescent="0.25">
      <c r="A112" s="130" t="str">
        <f>DADOS2!AN107</f>
        <v>NASF Fed 2</v>
      </c>
      <c r="B112" s="130">
        <f>DADOS2!A107</f>
        <v>99</v>
      </c>
      <c r="C112" s="210">
        <f>DADOS2!B107</f>
        <v>92</v>
      </c>
      <c r="D112" s="210">
        <f>DADOS2!E107</f>
        <v>38</v>
      </c>
      <c r="E112" s="222">
        <f>DADOS2!H107</f>
        <v>23</v>
      </c>
      <c r="F112" s="76">
        <f>DADOS2!K107</f>
        <v>4</v>
      </c>
      <c r="G112" s="210">
        <f>DADOS2!L107</f>
        <v>24</v>
      </c>
      <c r="H112" s="210">
        <f>DADOS2!O107</f>
        <v>11</v>
      </c>
      <c r="I112" s="210">
        <f>DADOS2!R107</f>
        <v>4</v>
      </c>
      <c r="J112" s="210">
        <f>DADOS2!U107</f>
        <v>10</v>
      </c>
      <c r="K112" s="76">
        <f>DADOS2!X107</f>
        <v>1.25</v>
      </c>
      <c r="L112" s="210">
        <f>DADOS2!Y107</f>
        <v>78</v>
      </c>
      <c r="M112" s="210">
        <f>DADOS2!AB107</f>
        <v>11</v>
      </c>
      <c r="N112" s="210">
        <f>DADOS2!AE107</f>
        <v>16</v>
      </c>
      <c r="O112" s="210">
        <f>DADOS2!AH107</f>
        <v>0</v>
      </c>
      <c r="P112" s="76">
        <f>DADOS2!AK107</f>
        <v>1.5</v>
      </c>
      <c r="Q112" s="76">
        <f>DADOS2!AM107</f>
        <v>2.25</v>
      </c>
      <c r="R112" s="47"/>
      <c r="S112" s="36"/>
      <c r="T112" s="47"/>
      <c r="U112" s="36"/>
      <c r="V112" s="70"/>
      <c r="Y112" s="67"/>
    </row>
    <row r="113" spans="1:25" ht="15.75" x14ac:dyDescent="0.25">
      <c r="A113" s="130" t="str">
        <f>DADOS2!AN108</f>
        <v>NASF SC 2</v>
      </c>
      <c r="B113" s="130">
        <f>DADOS2!A108</f>
        <v>100</v>
      </c>
      <c r="C113" s="210">
        <f>DADOS2!B108</f>
        <v>84</v>
      </c>
      <c r="D113" s="210">
        <f>DADOS2!E108</f>
        <v>23</v>
      </c>
      <c r="E113" s="222">
        <f>DADOS2!H108</f>
        <v>13</v>
      </c>
      <c r="F113" s="76">
        <f>DADOS2!K108</f>
        <v>3.3333333333333335</v>
      </c>
      <c r="G113" s="210">
        <f>DADOS2!L108</f>
        <v>82</v>
      </c>
      <c r="H113" s="210">
        <f>DADOS2!O108</f>
        <v>32</v>
      </c>
      <c r="I113" s="210">
        <f>DADOS2!R108</f>
        <v>31</v>
      </c>
      <c r="J113" s="210">
        <f>DADOS2!U108</f>
        <v>41</v>
      </c>
      <c r="K113" s="76">
        <f>DADOS2!X108</f>
        <v>4</v>
      </c>
      <c r="L113" s="210">
        <f>DADOS2!Y108</f>
        <v>115</v>
      </c>
      <c r="M113" s="210">
        <f>DADOS2!AB108</f>
        <v>31</v>
      </c>
      <c r="N113" s="210">
        <f>DADOS2!AE108</f>
        <v>40</v>
      </c>
      <c r="O113" s="210">
        <f>DADOS2!AH108</f>
        <v>18</v>
      </c>
      <c r="P113" s="76">
        <f>DADOS2!AK108</f>
        <v>2.75</v>
      </c>
      <c r="Q113" s="76">
        <f>DADOS2!AM108</f>
        <v>3.3611111111111112</v>
      </c>
      <c r="R113" s="47"/>
      <c r="S113" s="36"/>
      <c r="T113" s="47"/>
      <c r="U113" s="36"/>
      <c r="V113" s="70"/>
      <c r="Y113" s="67"/>
    </row>
    <row r="114" spans="1:25" ht="15.75" x14ac:dyDescent="0.25">
      <c r="A114" s="130" t="str">
        <f>DADOS2!AN109</f>
        <v>NASF SC 2</v>
      </c>
      <c r="B114" s="130">
        <f>DADOS2!A109</f>
        <v>101</v>
      </c>
      <c r="C114" s="210">
        <f>DADOS2!B109</f>
        <v>51</v>
      </c>
      <c r="D114" s="210">
        <f>DADOS2!E109</f>
        <v>3</v>
      </c>
      <c r="E114" s="222">
        <f>DADOS2!H109</f>
        <v>5</v>
      </c>
      <c r="F114" s="76">
        <f>DADOS2!K109</f>
        <v>1.6666666666666667</v>
      </c>
      <c r="G114" s="210">
        <f>DADOS2!L109</f>
        <v>0</v>
      </c>
      <c r="H114" s="210">
        <f>DADOS2!O109</f>
        <v>0</v>
      </c>
      <c r="I114" s="210">
        <f>DADOS2!R109</f>
        <v>0</v>
      </c>
      <c r="J114" s="210">
        <f>DADOS2!U109</f>
        <v>0</v>
      </c>
      <c r="K114" s="76">
        <f>DADOS2!X109</f>
        <v>1</v>
      </c>
      <c r="L114" s="210">
        <f>DADOS2!Y109</f>
        <v>59</v>
      </c>
      <c r="M114" s="210">
        <f>DADOS2!AB109</f>
        <v>17</v>
      </c>
      <c r="N114" s="210">
        <f>DADOS2!AE109</f>
        <v>46</v>
      </c>
      <c r="O114" s="210">
        <f>DADOS2!AH109</f>
        <v>30</v>
      </c>
      <c r="P114" s="76">
        <f>DADOS2!AK109</f>
        <v>2.75</v>
      </c>
      <c r="Q114" s="76">
        <f>DADOS2!AM109</f>
        <v>1.8055555555555556</v>
      </c>
      <c r="R114" s="47"/>
      <c r="S114" s="36"/>
      <c r="T114" s="47"/>
      <c r="U114" s="36"/>
      <c r="V114" s="70"/>
      <c r="Y114" s="67"/>
    </row>
    <row r="115" spans="1:25" ht="15.75" x14ac:dyDescent="0.25">
      <c r="A115" s="130" t="str">
        <f>DADOS2!AN110</f>
        <v>NASF SC 2</v>
      </c>
      <c r="B115" s="130">
        <f>DADOS2!A110</f>
        <v>102</v>
      </c>
      <c r="C115" s="210">
        <f>DADOS2!B110</f>
        <v>89</v>
      </c>
      <c r="D115" s="210">
        <f>DADOS2!E110</f>
        <v>31</v>
      </c>
      <c r="E115" s="222">
        <f>DADOS2!H110</f>
        <v>12</v>
      </c>
      <c r="F115" s="76">
        <f>DADOS2!K110</f>
        <v>3.6666666666666665</v>
      </c>
      <c r="G115" s="210">
        <f>DADOS2!L110</f>
        <v>51</v>
      </c>
      <c r="H115" s="210">
        <f>DADOS2!O110</f>
        <v>16</v>
      </c>
      <c r="I115" s="210">
        <f>DADOS2!R110</f>
        <v>18</v>
      </c>
      <c r="J115" s="210">
        <f>DADOS2!U110</f>
        <v>30</v>
      </c>
      <c r="K115" s="76">
        <f>DADOS2!X110</f>
        <v>2.5</v>
      </c>
      <c r="L115" s="210">
        <f>DADOS2!Y110</f>
        <v>131</v>
      </c>
      <c r="M115" s="210">
        <f>DADOS2!AB110</f>
        <v>61</v>
      </c>
      <c r="N115" s="210">
        <f>DADOS2!AE110</f>
        <v>56</v>
      </c>
      <c r="O115" s="210">
        <f>DADOS2!AH110</f>
        <v>38</v>
      </c>
      <c r="P115" s="76">
        <f>DADOS2!AK110</f>
        <v>4.25</v>
      </c>
      <c r="Q115" s="76">
        <f>DADOS2!AM110</f>
        <v>3.4722222222222219</v>
      </c>
      <c r="R115" s="47"/>
      <c r="S115" s="36"/>
      <c r="T115" s="47"/>
      <c r="U115" s="36"/>
      <c r="V115" s="70"/>
      <c r="Y115" s="67"/>
    </row>
    <row r="116" spans="1:25" ht="15.75" x14ac:dyDescent="0.25">
      <c r="A116" s="130" t="str">
        <f>DADOS2!AN111</f>
        <v>NASF SC 2</v>
      </c>
      <c r="B116" s="130">
        <f>DADOS2!A111</f>
        <v>103</v>
      </c>
      <c r="C116" s="210">
        <f>DADOS2!B111</f>
        <v>110</v>
      </c>
      <c r="D116" s="210">
        <f>DADOS2!E111</f>
        <v>33</v>
      </c>
      <c r="E116" s="222">
        <f>DADOS2!H111</f>
        <v>30</v>
      </c>
      <c r="F116" s="76">
        <f>DADOS2!K111</f>
        <v>4.666666666666667</v>
      </c>
      <c r="G116" s="210">
        <f>DADOS2!L111</f>
        <v>130</v>
      </c>
      <c r="H116" s="210">
        <f>DADOS2!O111</f>
        <v>40</v>
      </c>
      <c r="I116" s="210">
        <f>DADOS2!R111</f>
        <v>30</v>
      </c>
      <c r="J116" s="210">
        <f>DADOS2!U111</f>
        <v>75</v>
      </c>
      <c r="K116" s="76">
        <f>DADOS2!X111</f>
        <v>4.75</v>
      </c>
      <c r="L116" s="210">
        <f>DADOS2!Y111</f>
        <v>207</v>
      </c>
      <c r="M116" s="210">
        <f>DADOS2!AB111</f>
        <v>80</v>
      </c>
      <c r="N116" s="210">
        <f>DADOS2!AE111</f>
        <v>74</v>
      </c>
      <c r="O116" s="210">
        <f>DADOS2!AH111</f>
        <v>40</v>
      </c>
      <c r="P116" s="76">
        <f>DADOS2!AK111</f>
        <v>5</v>
      </c>
      <c r="Q116" s="76">
        <f>DADOS2!AM111</f>
        <v>4.8055555555555562</v>
      </c>
      <c r="R116" s="47"/>
      <c r="S116" s="36"/>
      <c r="T116" s="47"/>
      <c r="U116" s="36"/>
      <c r="V116" s="70"/>
      <c r="Y116" s="67"/>
    </row>
    <row r="117" spans="1:25" ht="15.75" x14ac:dyDescent="0.25">
      <c r="A117" s="130" t="str">
        <f>DADOS2!AN112</f>
        <v>NASF SC 2</v>
      </c>
      <c r="B117" s="130">
        <f>DADOS2!A112</f>
        <v>104</v>
      </c>
      <c r="C117" s="210">
        <f>DADOS2!B112</f>
        <v>56</v>
      </c>
      <c r="D117" s="210">
        <f>DADOS2!E112</f>
        <v>23</v>
      </c>
      <c r="E117" s="222">
        <f>DADOS2!H112</f>
        <v>19</v>
      </c>
      <c r="F117" s="76">
        <f>DADOS2!K112</f>
        <v>3.3333333333333335</v>
      </c>
      <c r="G117" s="210">
        <f>DADOS2!L112</f>
        <v>31</v>
      </c>
      <c r="H117" s="210">
        <f>DADOS2!O112</f>
        <v>11</v>
      </c>
      <c r="I117" s="210">
        <f>DADOS2!R112</f>
        <v>11</v>
      </c>
      <c r="J117" s="210">
        <f>DADOS2!U112</f>
        <v>16</v>
      </c>
      <c r="K117" s="76">
        <f>DADOS2!X112</f>
        <v>2</v>
      </c>
      <c r="L117" s="210">
        <f>DADOS2!Y112</f>
        <v>63</v>
      </c>
      <c r="M117" s="210">
        <f>DADOS2!AB112</f>
        <v>7</v>
      </c>
      <c r="N117" s="210">
        <f>DADOS2!AE112</f>
        <v>23</v>
      </c>
      <c r="O117" s="210">
        <f>DADOS2!AH112</f>
        <v>18</v>
      </c>
      <c r="P117" s="76">
        <f>DADOS2!AK112</f>
        <v>2</v>
      </c>
      <c r="Q117" s="76">
        <f>DADOS2!AM112</f>
        <v>2.4444444444444446</v>
      </c>
      <c r="R117" s="47"/>
      <c r="S117" s="36"/>
      <c r="T117" s="47"/>
      <c r="U117" s="36"/>
      <c r="V117" s="70"/>
      <c r="Y117" s="67"/>
    </row>
    <row r="118" spans="1:25" ht="15.75" x14ac:dyDescent="0.25">
      <c r="A118" s="130" t="str">
        <f>DADOS2!AN113</f>
        <v>NASF SC 2</v>
      </c>
      <c r="B118" s="130">
        <f>DADOS2!A113</f>
        <v>105</v>
      </c>
      <c r="C118" s="210">
        <f>DADOS2!B113</f>
        <v>84</v>
      </c>
      <c r="D118" s="210">
        <f>DADOS2!E113</f>
        <v>22</v>
      </c>
      <c r="E118" s="222">
        <f>DADOS2!H113</f>
        <v>10</v>
      </c>
      <c r="F118" s="76">
        <f>DADOS2!K113</f>
        <v>3</v>
      </c>
      <c r="G118" s="210">
        <f>DADOS2!L113</f>
        <v>105</v>
      </c>
      <c r="H118" s="210">
        <f>DADOS2!O113</f>
        <v>23</v>
      </c>
      <c r="I118" s="210">
        <f>DADOS2!R113</f>
        <v>22</v>
      </c>
      <c r="J118" s="210">
        <f>DADOS2!U113</f>
        <v>37</v>
      </c>
      <c r="K118" s="76">
        <f>DADOS2!X113</f>
        <v>3.5</v>
      </c>
      <c r="L118" s="210">
        <f>DADOS2!Y113</f>
        <v>153</v>
      </c>
      <c r="M118" s="210">
        <f>DADOS2!AB113</f>
        <v>70</v>
      </c>
      <c r="N118" s="210">
        <f>DADOS2!AE113</f>
        <v>73</v>
      </c>
      <c r="O118" s="210">
        <f>DADOS2!AH113</f>
        <v>40</v>
      </c>
      <c r="P118" s="76">
        <f>DADOS2!AK113</f>
        <v>4.75</v>
      </c>
      <c r="Q118" s="76">
        <f>DADOS2!AM113</f>
        <v>3.75</v>
      </c>
      <c r="R118" s="47"/>
      <c r="S118" s="36"/>
      <c r="T118" s="47"/>
      <c r="U118" s="36"/>
      <c r="V118" s="70"/>
      <c r="Y118" s="67"/>
    </row>
    <row r="119" spans="1:25" ht="15.75" x14ac:dyDescent="0.25">
      <c r="A119" s="130" t="str">
        <f>DADOS2!AN114</f>
        <v>NASF Fed 1</v>
      </c>
      <c r="B119" s="130">
        <f>DADOS2!A114</f>
        <v>106</v>
      </c>
      <c r="C119" s="210">
        <f>DADOS2!B114</f>
        <v>101</v>
      </c>
      <c r="D119" s="210">
        <f>DADOS2!E114</f>
        <v>38</v>
      </c>
      <c r="E119" s="222">
        <f>DADOS2!H114</f>
        <v>30</v>
      </c>
      <c r="F119" s="76">
        <f>DADOS2!K114</f>
        <v>4.666666666666667</v>
      </c>
      <c r="G119" s="210">
        <f>DADOS2!L114</f>
        <v>122</v>
      </c>
      <c r="H119" s="210">
        <f>DADOS2!O114</f>
        <v>40</v>
      </c>
      <c r="I119" s="210">
        <f>DADOS2!R114</f>
        <v>30</v>
      </c>
      <c r="J119" s="210">
        <f>DADOS2!U114</f>
        <v>61</v>
      </c>
      <c r="K119" s="76">
        <f>DADOS2!X114</f>
        <v>4.5</v>
      </c>
      <c r="L119" s="210">
        <f>DADOS2!Y114</f>
        <v>177</v>
      </c>
      <c r="M119" s="210">
        <f>DADOS2!AB114</f>
        <v>33</v>
      </c>
      <c r="N119" s="210">
        <f>DADOS2!AE114</f>
        <v>61</v>
      </c>
      <c r="O119" s="210">
        <f>DADOS2!AH114</f>
        <v>40</v>
      </c>
      <c r="P119" s="76">
        <f>DADOS2!AK114</f>
        <v>4.25</v>
      </c>
      <c r="Q119" s="76">
        <f>DADOS2!AM114</f>
        <v>4.4722222222222223</v>
      </c>
      <c r="R119" s="47"/>
      <c r="S119" s="36"/>
      <c r="T119" s="47"/>
      <c r="U119" s="36"/>
      <c r="V119" s="70"/>
      <c r="Y119" s="67"/>
    </row>
    <row r="120" spans="1:25" ht="15.75" x14ac:dyDescent="0.25">
      <c r="A120" s="130" t="str">
        <f>DADOS2!AN115</f>
        <v>NASF SC 1</v>
      </c>
      <c r="B120" s="130">
        <f>DADOS2!A115</f>
        <v>107</v>
      </c>
      <c r="C120" s="210">
        <f>DADOS2!B115</f>
        <v>74</v>
      </c>
      <c r="D120" s="210">
        <f>DADOS2!E115</f>
        <v>30</v>
      </c>
      <c r="E120" s="222">
        <f>DADOS2!H115</f>
        <v>13</v>
      </c>
      <c r="F120" s="76">
        <f>DADOS2!K115</f>
        <v>3.6666666666666665</v>
      </c>
      <c r="G120" s="210">
        <f>DADOS2!L115</f>
        <v>87</v>
      </c>
      <c r="H120" s="210">
        <f>DADOS2!O115</f>
        <v>25</v>
      </c>
      <c r="I120" s="210">
        <f>DADOS2!R115</f>
        <v>10</v>
      </c>
      <c r="J120" s="210">
        <f>DADOS2!U115</f>
        <v>20</v>
      </c>
      <c r="K120" s="76">
        <f>DADOS2!X115</f>
        <v>3</v>
      </c>
      <c r="L120" s="210">
        <f>DADOS2!Y115</f>
        <v>97</v>
      </c>
      <c r="M120" s="210">
        <f>DADOS2!AB115</f>
        <v>28</v>
      </c>
      <c r="N120" s="210">
        <f>DADOS2!AE115</f>
        <v>37</v>
      </c>
      <c r="O120" s="210">
        <f>DADOS2!AH115</f>
        <v>21</v>
      </c>
      <c r="P120" s="76">
        <f>DADOS2!AK115</f>
        <v>2.75</v>
      </c>
      <c r="Q120" s="76">
        <f>DADOS2!AM115</f>
        <v>3.1388888888888888</v>
      </c>
      <c r="R120" s="47"/>
      <c r="S120" s="36"/>
      <c r="T120" s="47"/>
      <c r="U120" s="36"/>
      <c r="V120" s="70"/>
      <c r="Y120" s="67"/>
    </row>
    <row r="121" spans="1:25" ht="15.75" x14ac:dyDescent="0.25">
      <c r="A121" s="130" t="str">
        <f>DADOS2!AN116</f>
        <v>NASF SC 1</v>
      </c>
      <c r="B121" s="130">
        <f>DADOS2!A116</f>
        <v>108</v>
      </c>
      <c r="C121" s="210" t="str">
        <f>DADOS2!B116</f>
        <v>Não Respondeu</v>
      </c>
      <c r="D121" s="210" t="str">
        <f>DADOS2!E116</f>
        <v>Não Respondeu</v>
      </c>
      <c r="E121" s="222" t="str">
        <f>DADOS2!H116</f>
        <v>Não Respondeu</v>
      </c>
      <c r="F121" s="76" t="str">
        <f>DADOS2!K116</f>
        <v>Não Respondeu</v>
      </c>
      <c r="G121" s="210" t="str">
        <f>DADOS2!L116</f>
        <v>Não Respondeu</v>
      </c>
      <c r="H121" s="210" t="str">
        <f>DADOS2!O116</f>
        <v>Não Respondeu</v>
      </c>
      <c r="I121" s="210" t="str">
        <f>DADOS2!R116</f>
        <v>Não Respondeu</v>
      </c>
      <c r="J121" s="210" t="str">
        <f>DADOS2!U116</f>
        <v>Não Respondeu</v>
      </c>
      <c r="K121" s="76" t="str">
        <f>DADOS2!X116</f>
        <v>Não Respondeu</v>
      </c>
      <c r="L121" s="210" t="str">
        <f>DADOS2!Y116</f>
        <v>Não Respondeu</v>
      </c>
      <c r="M121" s="210" t="str">
        <f>DADOS2!AB116</f>
        <v>Não Respondeu</v>
      </c>
      <c r="N121" s="210" t="str">
        <f>DADOS2!AE116</f>
        <v>Não Respondeu</v>
      </c>
      <c r="O121" s="210" t="str">
        <f>DADOS2!AH116</f>
        <v>Não Respondeu</v>
      </c>
      <c r="P121" s="76" t="str">
        <f>DADOS2!AK116</f>
        <v>Não Respondeu</v>
      </c>
      <c r="Q121" s="76" t="str">
        <f>DADOS2!AM116</f>
        <v>Não Respondeu</v>
      </c>
      <c r="R121" s="47"/>
      <c r="S121" s="36"/>
      <c r="T121" s="47"/>
      <c r="U121" s="36"/>
      <c r="V121" s="70"/>
      <c r="Y121" s="67"/>
    </row>
    <row r="122" spans="1:25" ht="15.75" x14ac:dyDescent="0.25">
      <c r="A122" s="130" t="str">
        <f>DADOS2!AN117</f>
        <v>NASF SC 1</v>
      </c>
      <c r="B122" s="130">
        <f>DADOS2!A117</f>
        <v>109</v>
      </c>
      <c r="C122" s="210">
        <f>DADOS2!B117</f>
        <v>80</v>
      </c>
      <c r="D122" s="210">
        <f>DADOS2!E117</f>
        <v>21</v>
      </c>
      <c r="E122" s="222">
        <f>DADOS2!H117</f>
        <v>5</v>
      </c>
      <c r="F122" s="76">
        <f>DADOS2!K117</f>
        <v>2.6666666666666665</v>
      </c>
      <c r="G122" s="210">
        <f>DADOS2!L117</f>
        <v>96</v>
      </c>
      <c r="H122" s="210">
        <f>DADOS2!O117</f>
        <v>18</v>
      </c>
      <c r="I122" s="210">
        <f>DADOS2!R117</f>
        <v>17</v>
      </c>
      <c r="J122" s="210">
        <f>DADOS2!U117</f>
        <v>29</v>
      </c>
      <c r="K122" s="76">
        <f>DADOS2!X117</f>
        <v>3</v>
      </c>
      <c r="L122" s="210">
        <f>DADOS2!Y117</f>
        <v>117</v>
      </c>
      <c r="M122" s="210">
        <f>DADOS2!AB117</f>
        <v>25</v>
      </c>
      <c r="N122" s="210">
        <f>DADOS2!AE117</f>
        <v>51</v>
      </c>
      <c r="O122" s="210">
        <f>DADOS2!AH117</f>
        <v>30</v>
      </c>
      <c r="P122" s="76">
        <f>DADOS2!AK117</f>
        <v>3.25</v>
      </c>
      <c r="Q122" s="76">
        <f>DADOS2!AM117</f>
        <v>2.9722222222222219</v>
      </c>
      <c r="R122" s="47"/>
      <c r="S122" s="36"/>
      <c r="T122" s="47"/>
      <c r="U122" s="36"/>
      <c r="V122" s="70"/>
      <c r="Y122" s="67"/>
    </row>
    <row r="123" spans="1:25" ht="15.75" x14ac:dyDescent="0.25">
      <c r="A123" s="130" t="str">
        <f>DADOS2!AN118</f>
        <v>NASF SC 1</v>
      </c>
      <c r="B123" s="130">
        <f>DADOS2!A118</f>
        <v>110</v>
      </c>
      <c r="C123" s="210">
        <f>DADOS2!B118</f>
        <v>99</v>
      </c>
      <c r="D123" s="210">
        <f>DADOS2!E118</f>
        <v>38</v>
      </c>
      <c r="E123" s="222">
        <f>DADOS2!H118</f>
        <v>19</v>
      </c>
      <c r="F123" s="76">
        <f>DADOS2!K118</f>
        <v>4.333333333333333</v>
      </c>
      <c r="G123" s="210">
        <f>DADOS2!L118</f>
        <v>60</v>
      </c>
      <c r="H123" s="210">
        <f>DADOS2!O118</f>
        <v>28</v>
      </c>
      <c r="I123" s="210">
        <f>DADOS2!R118</f>
        <v>20</v>
      </c>
      <c r="J123" s="210">
        <f>DADOS2!U118</f>
        <v>36</v>
      </c>
      <c r="K123" s="76">
        <f>DADOS2!X118</f>
        <v>3.25</v>
      </c>
      <c r="L123" s="210">
        <f>DADOS2!Y118</f>
        <v>92</v>
      </c>
      <c r="M123" s="210">
        <f>DADOS2!AB118</f>
        <v>32</v>
      </c>
      <c r="N123" s="210">
        <f>DADOS2!AE118</f>
        <v>40</v>
      </c>
      <c r="O123" s="210">
        <f>DADOS2!AH118</f>
        <v>22</v>
      </c>
      <c r="P123" s="76">
        <f>DADOS2!AK118</f>
        <v>3</v>
      </c>
      <c r="Q123" s="76">
        <f>DADOS2!AM118</f>
        <v>3.5277777777777772</v>
      </c>
      <c r="R123" s="47"/>
      <c r="S123" s="36"/>
      <c r="T123" s="47"/>
      <c r="U123" s="36"/>
      <c r="V123" s="70"/>
      <c r="Y123" s="67"/>
    </row>
    <row r="124" spans="1:25" ht="15.75" x14ac:dyDescent="0.25">
      <c r="A124" s="130" t="str">
        <f>DADOS2!AN119</f>
        <v>NASF SC 2</v>
      </c>
      <c r="B124" s="130">
        <f>DADOS2!A119</f>
        <v>111</v>
      </c>
      <c r="C124" s="210">
        <f>DADOS2!B119</f>
        <v>86</v>
      </c>
      <c r="D124" s="210">
        <f>DADOS2!E119</f>
        <v>28</v>
      </c>
      <c r="E124" s="222">
        <f>DADOS2!H119</f>
        <v>21</v>
      </c>
      <c r="F124" s="76">
        <f>DADOS2!K119</f>
        <v>3.6666666666666665</v>
      </c>
      <c r="G124" s="210">
        <f>DADOS2!L119</f>
        <v>99</v>
      </c>
      <c r="H124" s="210">
        <f>DADOS2!O119</f>
        <v>36</v>
      </c>
      <c r="I124" s="210">
        <f>DADOS2!R119</f>
        <v>31</v>
      </c>
      <c r="J124" s="210">
        <f>DADOS2!U119</f>
        <v>69</v>
      </c>
      <c r="K124" s="76">
        <f>DADOS2!X119</f>
        <v>4.5</v>
      </c>
      <c r="L124" s="210">
        <f>DADOS2!Y119</f>
        <v>169</v>
      </c>
      <c r="M124" s="210">
        <f>DADOS2!AB119</f>
        <v>65</v>
      </c>
      <c r="N124" s="210">
        <f>DADOS2!AE119</f>
        <v>65</v>
      </c>
      <c r="O124" s="210">
        <f>DADOS2!AH119</f>
        <v>25</v>
      </c>
      <c r="P124" s="76">
        <f>DADOS2!AK119</f>
        <v>4.75</v>
      </c>
      <c r="Q124" s="76">
        <f>DADOS2!AM119</f>
        <v>4.3055555555555554</v>
      </c>
      <c r="R124" s="47"/>
      <c r="S124" s="36"/>
      <c r="T124" s="47"/>
      <c r="U124" s="36"/>
      <c r="V124" s="70"/>
      <c r="Y124" s="67"/>
    </row>
    <row r="125" spans="1:25" ht="15.75" x14ac:dyDescent="0.25">
      <c r="A125" s="130" t="str">
        <f>DADOS2!AN120</f>
        <v>NASF SC 1</v>
      </c>
      <c r="B125" s="130">
        <f>DADOS2!A120</f>
        <v>112</v>
      </c>
      <c r="C125" s="210">
        <f>DADOS2!B120</f>
        <v>69</v>
      </c>
      <c r="D125" s="210">
        <f>DADOS2!E120</f>
        <v>39</v>
      </c>
      <c r="E125" s="222">
        <f>DADOS2!H120</f>
        <v>18</v>
      </c>
      <c r="F125" s="76">
        <f>DADOS2!K120</f>
        <v>3.6666666666666665</v>
      </c>
      <c r="G125" s="210">
        <f>DADOS2!L120</f>
        <v>91</v>
      </c>
      <c r="H125" s="210">
        <f>DADOS2!O120</f>
        <v>28</v>
      </c>
      <c r="I125" s="210">
        <f>DADOS2!R120</f>
        <v>29</v>
      </c>
      <c r="J125" s="210">
        <f>DADOS2!U120</f>
        <v>52</v>
      </c>
      <c r="K125" s="76">
        <f>DADOS2!X120</f>
        <v>4</v>
      </c>
      <c r="L125" s="210">
        <f>DADOS2!Y120</f>
        <v>140</v>
      </c>
      <c r="M125" s="210">
        <f>DADOS2!AB120</f>
        <v>52</v>
      </c>
      <c r="N125" s="210">
        <f>DADOS2!AE120</f>
        <v>56</v>
      </c>
      <c r="O125" s="210">
        <f>DADOS2!AH120</f>
        <v>29</v>
      </c>
      <c r="P125" s="76">
        <f>DADOS2!AK120</f>
        <v>4</v>
      </c>
      <c r="Q125" s="76">
        <f>DADOS2!AM120</f>
        <v>3.8888888888888888</v>
      </c>
      <c r="R125" s="47"/>
      <c r="S125" s="36"/>
      <c r="T125" s="47"/>
      <c r="U125" s="36"/>
      <c r="V125" s="70"/>
      <c r="Y125" s="67"/>
    </row>
    <row r="126" spans="1:25" ht="15.75" x14ac:dyDescent="0.25">
      <c r="A126" s="130" t="str">
        <f>DADOS2!AN121</f>
        <v>NASF SC 2</v>
      </c>
      <c r="B126" s="130">
        <f>DADOS2!A121</f>
        <v>113</v>
      </c>
      <c r="C126" s="210">
        <f>DADOS2!B121</f>
        <v>84</v>
      </c>
      <c r="D126" s="210">
        <f>DADOS2!E121</f>
        <v>20</v>
      </c>
      <c r="E126" s="222">
        <f>DADOS2!H121</f>
        <v>12</v>
      </c>
      <c r="F126" s="76">
        <f>DADOS2!K121</f>
        <v>3.3333333333333335</v>
      </c>
      <c r="G126" s="210">
        <f>DADOS2!L121</f>
        <v>80</v>
      </c>
      <c r="H126" s="210">
        <f>DADOS2!O121</f>
        <v>26</v>
      </c>
      <c r="I126" s="210">
        <f>DADOS2!R121</f>
        <v>21</v>
      </c>
      <c r="J126" s="210">
        <f>DADOS2!U121</f>
        <v>56</v>
      </c>
      <c r="K126" s="76">
        <f>DADOS2!X121</f>
        <v>3.75</v>
      </c>
      <c r="L126" s="210">
        <f>DADOS2!Y121</f>
        <v>90</v>
      </c>
      <c r="M126" s="210">
        <f>DADOS2!AB121</f>
        <v>29</v>
      </c>
      <c r="N126" s="210">
        <f>DADOS2!AE121</f>
        <v>44</v>
      </c>
      <c r="O126" s="210">
        <f>DADOS2!AH121</f>
        <v>33</v>
      </c>
      <c r="P126" s="76">
        <f>DADOS2!AK121</f>
        <v>3.25</v>
      </c>
      <c r="Q126" s="76">
        <f>DADOS2!AM121</f>
        <v>3.4444444444444446</v>
      </c>
      <c r="R126" s="47"/>
      <c r="S126" s="36"/>
      <c r="T126" s="47"/>
      <c r="U126" s="36"/>
      <c r="V126" s="70"/>
      <c r="Y126" s="67"/>
    </row>
    <row r="127" spans="1:25" ht="15.75" x14ac:dyDescent="0.25">
      <c r="A127" s="130" t="str">
        <f>DADOS2!AN122</f>
        <v>NASF SC 2</v>
      </c>
      <c r="B127" s="130">
        <f>DADOS2!A122</f>
        <v>114</v>
      </c>
      <c r="C127" s="210">
        <f>DADOS2!B122</f>
        <v>83</v>
      </c>
      <c r="D127" s="210">
        <f>DADOS2!E122</f>
        <v>31</v>
      </c>
      <c r="E127" s="222">
        <f>DADOS2!H122</f>
        <v>18</v>
      </c>
      <c r="F127" s="76">
        <f>DADOS2!K122</f>
        <v>4</v>
      </c>
      <c r="G127" s="210">
        <f>DADOS2!L122</f>
        <v>96</v>
      </c>
      <c r="H127" s="210">
        <f>DADOS2!O122</f>
        <v>34</v>
      </c>
      <c r="I127" s="210">
        <f>DADOS2!R122</f>
        <v>27</v>
      </c>
      <c r="J127" s="210">
        <f>DADOS2!U122</f>
        <v>66</v>
      </c>
      <c r="K127" s="76">
        <f>DADOS2!X122</f>
        <v>4.5</v>
      </c>
      <c r="L127" s="210">
        <f>DADOS2!Y122</f>
        <v>153</v>
      </c>
      <c r="M127" s="210">
        <f>DADOS2!AB122</f>
        <v>66</v>
      </c>
      <c r="N127" s="210">
        <f>DADOS2!AE122</f>
        <v>60</v>
      </c>
      <c r="O127" s="210">
        <f>DADOS2!AH122</f>
        <v>27</v>
      </c>
      <c r="P127" s="76">
        <f>DADOS2!AK122</f>
        <v>4.25</v>
      </c>
      <c r="Q127" s="76">
        <f>DADOS2!AM122</f>
        <v>4.25</v>
      </c>
      <c r="R127" s="47"/>
      <c r="S127" s="36"/>
      <c r="T127" s="47"/>
      <c r="U127" s="36"/>
      <c r="V127" s="70"/>
      <c r="Y127" s="67"/>
    </row>
    <row r="128" spans="1:25" ht="15.75" x14ac:dyDescent="0.25">
      <c r="A128" s="130" t="str">
        <f>DADOS2!AN123</f>
        <v>NASF SC 2</v>
      </c>
      <c r="B128" s="130">
        <f>DADOS2!A123</f>
        <v>115</v>
      </c>
      <c r="C128" s="210" t="str">
        <f>DADOS2!B123</f>
        <v>Não Respondeu</v>
      </c>
      <c r="D128" s="210" t="str">
        <f>DADOS2!E123</f>
        <v>Não Respondeu</v>
      </c>
      <c r="E128" s="222" t="str">
        <f>DADOS2!H123</f>
        <v>Não Respondeu</v>
      </c>
      <c r="F128" s="76" t="str">
        <f>DADOS2!K123</f>
        <v>Não Respondeu</v>
      </c>
      <c r="G128" s="210" t="str">
        <f>DADOS2!L123</f>
        <v>Não Respondeu</v>
      </c>
      <c r="H128" s="210" t="str">
        <f>DADOS2!O123</f>
        <v>Não Respondeu</v>
      </c>
      <c r="I128" s="210" t="str">
        <f>DADOS2!R123</f>
        <v>Não Respondeu</v>
      </c>
      <c r="J128" s="210" t="str">
        <f>DADOS2!U123</f>
        <v>Não Respondeu</v>
      </c>
      <c r="K128" s="76" t="str">
        <f>DADOS2!X123</f>
        <v>Não Respondeu</v>
      </c>
      <c r="L128" s="210" t="str">
        <f>DADOS2!Y123</f>
        <v>Não Respondeu</v>
      </c>
      <c r="M128" s="210" t="str">
        <f>DADOS2!AB123</f>
        <v>Não Respondeu</v>
      </c>
      <c r="N128" s="210" t="str">
        <f>DADOS2!AE123</f>
        <v>Não Respondeu</v>
      </c>
      <c r="O128" s="210" t="str">
        <f>DADOS2!AH123</f>
        <v>Não Respondeu</v>
      </c>
      <c r="P128" s="76" t="str">
        <f>DADOS2!AK123</f>
        <v>Não Respondeu</v>
      </c>
      <c r="Q128" s="76" t="str">
        <f>DADOS2!AM123</f>
        <v>Não Respondeu</v>
      </c>
      <c r="R128" s="47"/>
      <c r="S128" s="36"/>
      <c r="T128" s="47"/>
      <c r="U128" s="36"/>
      <c r="V128" s="70"/>
      <c r="Y128" s="67"/>
    </row>
    <row r="129" spans="1:25" ht="15.75" x14ac:dyDescent="0.25">
      <c r="A129" s="130" t="str">
        <f>DADOS2!AN124</f>
        <v>NASF Fed 1</v>
      </c>
      <c r="B129" s="130">
        <f>DADOS2!A124</f>
        <v>116</v>
      </c>
      <c r="C129" s="210">
        <f>DADOS2!B124</f>
        <v>110</v>
      </c>
      <c r="D129" s="210">
        <f>DADOS2!E124</f>
        <v>41</v>
      </c>
      <c r="E129" s="222">
        <f>DADOS2!H124</f>
        <v>30</v>
      </c>
      <c r="F129" s="76">
        <f>DADOS2!K124</f>
        <v>5</v>
      </c>
      <c r="G129" s="210">
        <f>DADOS2!L124</f>
        <v>123</v>
      </c>
      <c r="H129" s="210">
        <f>DADOS2!O124</f>
        <v>40</v>
      </c>
      <c r="I129" s="210">
        <f>DADOS2!R124</f>
        <v>38</v>
      </c>
      <c r="J129" s="210">
        <f>DADOS2!U124</f>
        <v>77</v>
      </c>
      <c r="K129" s="76">
        <f>DADOS2!X124</f>
        <v>5</v>
      </c>
      <c r="L129" s="210">
        <f>DADOS2!Y124</f>
        <v>118</v>
      </c>
      <c r="M129" s="210">
        <f>DADOS2!AB124</f>
        <v>31</v>
      </c>
      <c r="N129" s="210">
        <f>DADOS2!AE124</f>
        <v>46</v>
      </c>
      <c r="O129" s="210">
        <f>DADOS2!AH124</f>
        <v>27</v>
      </c>
      <c r="P129" s="76">
        <f>DADOS2!AK124</f>
        <v>3</v>
      </c>
      <c r="Q129" s="76">
        <f>DADOS2!AM124</f>
        <v>4.333333333333333</v>
      </c>
      <c r="R129" s="47"/>
      <c r="S129" s="36"/>
      <c r="T129" s="47"/>
      <c r="U129" s="36"/>
      <c r="V129" s="70"/>
      <c r="Y129" s="67"/>
    </row>
    <row r="130" spans="1:25" ht="15.75" x14ac:dyDescent="0.25">
      <c r="A130" s="130" t="str">
        <f>DADOS2!AN125</f>
        <v>NASF SC 2</v>
      </c>
      <c r="B130" s="130">
        <f>DADOS2!A125</f>
        <v>117</v>
      </c>
      <c r="C130" s="210">
        <f>DADOS2!B125</f>
        <v>98</v>
      </c>
      <c r="D130" s="210">
        <f>DADOS2!E125</f>
        <v>37</v>
      </c>
      <c r="E130" s="222">
        <f>DADOS2!H125</f>
        <v>14</v>
      </c>
      <c r="F130" s="76">
        <f>DADOS2!K125</f>
        <v>4</v>
      </c>
      <c r="G130" s="210">
        <f>DADOS2!L125</f>
        <v>90</v>
      </c>
      <c r="H130" s="210">
        <f>DADOS2!O125</f>
        <v>28</v>
      </c>
      <c r="I130" s="210">
        <f>DADOS2!R125</f>
        <v>27</v>
      </c>
      <c r="J130" s="210">
        <f>DADOS2!U125</f>
        <v>43</v>
      </c>
      <c r="K130" s="76">
        <f>DADOS2!X125</f>
        <v>3.75</v>
      </c>
      <c r="L130" s="210">
        <f>DADOS2!Y125</f>
        <v>78</v>
      </c>
      <c r="M130" s="210">
        <f>DADOS2!AB125</f>
        <v>17</v>
      </c>
      <c r="N130" s="210">
        <f>DADOS2!AE125</f>
        <v>32</v>
      </c>
      <c r="O130" s="210">
        <f>DADOS2!AH125</f>
        <v>21</v>
      </c>
      <c r="P130" s="76">
        <f>DADOS2!AK125</f>
        <v>2.5</v>
      </c>
      <c r="Q130" s="76">
        <f>DADOS2!AM125</f>
        <v>3.4166666666666665</v>
      </c>
      <c r="R130" s="47"/>
      <c r="S130" s="36"/>
      <c r="T130" s="47"/>
      <c r="U130" s="36"/>
      <c r="V130" s="70"/>
      <c r="Y130" s="67"/>
    </row>
    <row r="131" spans="1:25" ht="15.75" x14ac:dyDescent="0.25">
      <c r="A131" s="130" t="str">
        <f>DADOS2!AN126</f>
        <v>NASF SC 2</v>
      </c>
      <c r="B131" s="130">
        <f>DADOS2!A126</f>
        <v>118</v>
      </c>
      <c r="C131" s="210">
        <f>DADOS2!B126</f>
        <v>100</v>
      </c>
      <c r="D131" s="210">
        <f>DADOS2!E126</f>
        <v>29</v>
      </c>
      <c r="E131" s="222">
        <f>DADOS2!H126</f>
        <v>25</v>
      </c>
      <c r="F131" s="76">
        <f>DADOS2!K126</f>
        <v>4.333333333333333</v>
      </c>
      <c r="G131" s="210">
        <f>DADOS2!L126</f>
        <v>112</v>
      </c>
      <c r="H131" s="210">
        <f>DADOS2!O126</f>
        <v>33</v>
      </c>
      <c r="I131" s="210">
        <f>DADOS2!R126</f>
        <v>30</v>
      </c>
      <c r="J131" s="210">
        <f>DADOS2!U126</f>
        <v>63</v>
      </c>
      <c r="K131" s="76">
        <f>DADOS2!X126</f>
        <v>4.5</v>
      </c>
      <c r="L131" s="210">
        <f>DADOS2!Y126</f>
        <v>169</v>
      </c>
      <c r="M131" s="210">
        <f>DADOS2!AB126</f>
        <v>67</v>
      </c>
      <c r="N131" s="210">
        <f>DADOS2!AE126</f>
        <v>71</v>
      </c>
      <c r="O131" s="210">
        <f>DADOS2!AH126</f>
        <v>32</v>
      </c>
      <c r="P131" s="76">
        <f>DADOS2!AK126</f>
        <v>5</v>
      </c>
      <c r="Q131" s="76">
        <f>DADOS2!AM126</f>
        <v>4.6111111111111107</v>
      </c>
      <c r="R131" s="47"/>
      <c r="S131" s="36"/>
      <c r="T131" s="47"/>
      <c r="U131" s="36"/>
      <c r="V131" s="70"/>
      <c r="Y131" s="67"/>
    </row>
    <row r="132" spans="1:25" ht="15.75" x14ac:dyDescent="0.25">
      <c r="A132" s="130" t="str">
        <f>DADOS2!AN127</f>
        <v>NASF SC 2</v>
      </c>
      <c r="B132" s="130">
        <f>DADOS2!A127</f>
        <v>119</v>
      </c>
      <c r="C132" s="210">
        <f>DADOS2!B127</f>
        <v>108</v>
      </c>
      <c r="D132" s="210">
        <f>DADOS2!E127</f>
        <v>37</v>
      </c>
      <c r="E132" s="222">
        <f>DADOS2!H127</f>
        <v>22</v>
      </c>
      <c r="F132" s="76">
        <f>DADOS2!K127</f>
        <v>4.333333333333333</v>
      </c>
      <c r="G132" s="210">
        <f>DADOS2!L127</f>
        <v>101</v>
      </c>
      <c r="H132" s="210">
        <f>DADOS2!O127</f>
        <v>31</v>
      </c>
      <c r="I132" s="210">
        <f>DADOS2!R127</f>
        <v>29</v>
      </c>
      <c r="J132" s="210">
        <f>DADOS2!U127</f>
        <v>57</v>
      </c>
      <c r="K132" s="76">
        <f>DADOS2!X127</f>
        <v>4</v>
      </c>
      <c r="L132" s="210">
        <f>DADOS2!Y127</f>
        <v>159</v>
      </c>
      <c r="M132" s="210">
        <f>DADOS2!AB127</f>
        <v>64</v>
      </c>
      <c r="N132" s="210">
        <f>DADOS2!AE127</f>
        <v>68</v>
      </c>
      <c r="O132" s="210">
        <f>DADOS2!AH127</f>
        <v>32</v>
      </c>
      <c r="P132" s="76">
        <f>DADOS2!AK127</f>
        <v>4.75</v>
      </c>
      <c r="Q132" s="76">
        <f>DADOS2!AM127</f>
        <v>4.3611111111111107</v>
      </c>
      <c r="R132" s="47"/>
      <c r="S132" s="36"/>
      <c r="T132" s="47"/>
      <c r="U132" s="36"/>
      <c r="V132" s="70"/>
      <c r="Y132" s="67"/>
    </row>
    <row r="133" spans="1:25" ht="15.75" x14ac:dyDescent="0.25">
      <c r="A133" s="130" t="str">
        <f>DADOS2!AN128</f>
        <v>NASF SC 2</v>
      </c>
      <c r="B133" s="130">
        <f>DADOS2!A128</f>
        <v>120</v>
      </c>
      <c r="C133" s="210">
        <f>DADOS2!B128</f>
        <v>92</v>
      </c>
      <c r="D133" s="210">
        <f>DADOS2!E128</f>
        <v>29</v>
      </c>
      <c r="E133" s="222">
        <f>DADOS2!H128</f>
        <v>20</v>
      </c>
      <c r="F133" s="76">
        <f>DADOS2!K128</f>
        <v>3.6666666666666665</v>
      </c>
      <c r="G133" s="210">
        <f>DADOS2!L128</f>
        <v>63</v>
      </c>
      <c r="H133" s="210">
        <f>DADOS2!O128</f>
        <v>28</v>
      </c>
      <c r="I133" s="210">
        <f>DADOS2!R128</f>
        <v>17</v>
      </c>
      <c r="J133" s="210">
        <f>DADOS2!U128</f>
        <v>32</v>
      </c>
      <c r="K133" s="76">
        <f>DADOS2!X128</f>
        <v>3.25</v>
      </c>
      <c r="L133" s="210">
        <f>DADOS2!Y128</f>
        <v>133</v>
      </c>
      <c r="M133" s="210">
        <f>DADOS2!AB128</f>
        <v>51</v>
      </c>
      <c r="N133" s="210">
        <f>DADOS2!AE128</f>
        <v>52</v>
      </c>
      <c r="O133" s="210">
        <f>DADOS2!AH128</f>
        <v>36</v>
      </c>
      <c r="P133" s="76">
        <f>DADOS2!AK128</f>
        <v>4.25</v>
      </c>
      <c r="Q133" s="76">
        <f>DADOS2!AM128</f>
        <v>3.7222222222222219</v>
      </c>
      <c r="R133" s="47"/>
      <c r="S133" s="36"/>
      <c r="T133" s="47"/>
      <c r="U133" s="36"/>
      <c r="V133" s="70"/>
      <c r="Y133" s="67"/>
    </row>
    <row r="134" spans="1:25" ht="15.75" x14ac:dyDescent="0.25">
      <c r="A134" s="130" t="str">
        <f>DADOS2!AN129</f>
        <v>NASF SC 2</v>
      </c>
      <c r="B134" s="130">
        <f>DADOS2!A129</f>
        <v>121</v>
      </c>
      <c r="C134" s="210" t="str">
        <f>DADOS2!B129</f>
        <v>Não Respondeu</v>
      </c>
      <c r="D134" s="210" t="str">
        <f>DADOS2!E129</f>
        <v>Não Respondeu</v>
      </c>
      <c r="E134" s="222" t="str">
        <f>DADOS2!H129</f>
        <v>Não Respondeu</v>
      </c>
      <c r="F134" s="76" t="str">
        <f>DADOS2!K129</f>
        <v>Não Respondeu</v>
      </c>
      <c r="G134" s="210" t="str">
        <f>DADOS2!L129</f>
        <v>Não Respondeu</v>
      </c>
      <c r="H134" s="210" t="str">
        <f>DADOS2!O129</f>
        <v>Não Respondeu</v>
      </c>
      <c r="I134" s="210" t="str">
        <f>DADOS2!R129</f>
        <v>Não Respondeu</v>
      </c>
      <c r="J134" s="210" t="str">
        <f>DADOS2!U129</f>
        <v>Não Respondeu</v>
      </c>
      <c r="K134" s="76" t="str">
        <f>DADOS2!X129</f>
        <v>Não Respondeu</v>
      </c>
      <c r="L134" s="210" t="str">
        <f>DADOS2!Y129</f>
        <v>Não Respondeu</v>
      </c>
      <c r="M134" s="210" t="str">
        <f>DADOS2!AB129</f>
        <v>Não Respondeu</v>
      </c>
      <c r="N134" s="210" t="str">
        <f>DADOS2!AE129</f>
        <v>Não Respondeu</v>
      </c>
      <c r="O134" s="210" t="str">
        <f>DADOS2!AH129</f>
        <v>Não Respondeu</v>
      </c>
      <c r="P134" s="76" t="str">
        <f>DADOS2!AK129</f>
        <v>Não Respondeu</v>
      </c>
      <c r="Q134" s="76" t="str">
        <f>DADOS2!AM129</f>
        <v>Não Respondeu</v>
      </c>
      <c r="R134" s="47"/>
      <c r="S134" s="36"/>
      <c r="T134" s="47"/>
      <c r="U134" s="36"/>
      <c r="V134" s="70"/>
      <c r="Y134" s="67"/>
    </row>
    <row r="135" spans="1:25" ht="15.75" x14ac:dyDescent="0.25">
      <c r="A135" s="130" t="str">
        <f>DADOS2!AN130</f>
        <v>NASF SC 2</v>
      </c>
      <c r="B135" s="130">
        <f>DADOS2!A130</f>
        <v>122</v>
      </c>
      <c r="C135" s="210">
        <f>DADOS2!B130</f>
        <v>71</v>
      </c>
      <c r="D135" s="210">
        <f>DADOS2!E130</f>
        <v>29</v>
      </c>
      <c r="E135" s="222">
        <f>DADOS2!H130</f>
        <v>17</v>
      </c>
      <c r="F135" s="76">
        <f>DADOS2!K130</f>
        <v>3</v>
      </c>
      <c r="G135" s="210">
        <f>DADOS2!L130</f>
        <v>90</v>
      </c>
      <c r="H135" s="210">
        <f>DADOS2!O130</f>
        <v>27</v>
      </c>
      <c r="I135" s="210">
        <f>DADOS2!R130</f>
        <v>28</v>
      </c>
      <c r="J135" s="210">
        <f>DADOS2!U130</f>
        <v>54</v>
      </c>
      <c r="K135" s="76">
        <f>DADOS2!X130</f>
        <v>4</v>
      </c>
      <c r="L135" s="210">
        <f>DADOS2!Y130</f>
        <v>122</v>
      </c>
      <c r="M135" s="210">
        <f>DADOS2!AB130</f>
        <v>47</v>
      </c>
      <c r="N135" s="210">
        <f>DADOS2!AE130</f>
        <v>50</v>
      </c>
      <c r="O135" s="210">
        <f>DADOS2!AH130</f>
        <v>26</v>
      </c>
      <c r="P135" s="76">
        <f>DADOS2!AK130</f>
        <v>3.5</v>
      </c>
      <c r="Q135" s="76">
        <f>DADOS2!AM130</f>
        <v>3.5</v>
      </c>
      <c r="R135" s="47"/>
      <c r="S135" s="36"/>
      <c r="T135" s="47"/>
      <c r="U135" s="36"/>
      <c r="V135" s="70"/>
      <c r="Y135" s="67"/>
    </row>
    <row r="136" spans="1:25" ht="15.75" x14ac:dyDescent="0.25">
      <c r="A136" s="130" t="str">
        <f>DADOS2!AN131</f>
        <v>NASF SC 1</v>
      </c>
      <c r="B136" s="130">
        <f>DADOS2!A131</f>
        <v>123</v>
      </c>
      <c r="C136" s="210" t="str">
        <f>DADOS2!B131</f>
        <v>Não Respondeu</v>
      </c>
      <c r="D136" s="210" t="str">
        <f>DADOS2!E131</f>
        <v>Não Respondeu</v>
      </c>
      <c r="E136" s="222" t="str">
        <f>DADOS2!H131</f>
        <v>Não Respondeu</v>
      </c>
      <c r="F136" s="76" t="str">
        <f>DADOS2!K131</f>
        <v>Não Respondeu</v>
      </c>
      <c r="G136" s="210">
        <f>DADOS2!L131</f>
        <v>109</v>
      </c>
      <c r="H136" s="210">
        <f>DADOS2!O131</f>
        <v>33</v>
      </c>
      <c r="I136" s="210">
        <f>DADOS2!R131</f>
        <v>33</v>
      </c>
      <c r="J136" s="210">
        <f>DADOS2!U131</f>
        <v>70</v>
      </c>
      <c r="K136" s="76">
        <f>DADOS2!X131</f>
        <v>5</v>
      </c>
      <c r="L136" s="210">
        <f>DADOS2!Y131</f>
        <v>163</v>
      </c>
      <c r="M136" s="210">
        <f>DADOS2!AB131</f>
        <v>75</v>
      </c>
      <c r="N136" s="210">
        <f>DADOS2!AE131</f>
        <v>75</v>
      </c>
      <c r="O136" s="210">
        <f>DADOS2!AH131</f>
        <v>40</v>
      </c>
      <c r="P136" s="76">
        <f>DADOS2!AK131</f>
        <v>4.75</v>
      </c>
      <c r="Q136" s="76">
        <f>DADOS2!AM131</f>
        <v>4.875</v>
      </c>
      <c r="R136" s="47"/>
      <c r="S136" s="36"/>
      <c r="T136" s="47"/>
      <c r="U136" s="36"/>
      <c r="V136" s="70"/>
      <c r="Y136" s="67"/>
    </row>
    <row r="137" spans="1:25" ht="15.75" x14ac:dyDescent="0.25">
      <c r="A137" s="130" t="str">
        <f>DADOS2!AN132</f>
        <v>NASF SC 2</v>
      </c>
      <c r="B137" s="130">
        <f>DADOS2!A132</f>
        <v>124</v>
      </c>
      <c r="C137" s="210">
        <f>DADOS2!B132</f>
        <v>85</v>
      </c>
      <c r="D137" s="210">
        <f>DADOS2!E132</f>
        <v>31</v>
      </c>
      <c r="E137" s="222">
        <f>DADOS2!H132</f>
        <v>11</v>
      </c>
      <c r="F137" s="76">
        <f>DADOS2!K132</f>
        <v>3.3333333333333335</v>
      </c>
      <c r="G137" s="210">
        <f>DADOS2!L132</f>
        <v>100</v>
      </c>
      <c r="H137" s="210">
        <f>DADOS2!O132</f>
        <v>26</v>
      </c>
      <c r="I137" s="210">
        <f>DADOS2!R132</f>
        <v>25</v>
      </c>
      <c r="J137" s="210">
        <f>DADOS2!U132</f>
        <v>53</v>
      </c>
      <c r="K137" s="76">
        <f>DADOS2!X132</f>
        <v>4</v>
      </c>
      <c r="L137" s="210">
        <f>DADOS2!Y132</f>
        <v>149</v>
      </c>
      <c r="M137" s="210">
        <f>DADOS2!AB132</f>
        <v>48</v>
      </c>
      <c r="N137" s="210">
        <f>DADOS2!AE132</f>
        <v>56</v>
      </c>
      <c r="O137" s="210">
        <f>DADOS2!AH132</f>
        <v>33</v>
      </c>
      <c r="P137" s="76">
        <f>DADOS2!AK132</f>
        <v>4.25</v>
      </c>
      <c r="Q137" s="76">
        <f>DADOS2!AM132</f>
        <v>3.8611111111111112</v>
      </c>
      <c r="R137" s="47"/>
      <c r="S137" s="36"/>
      <c r="T137" s="47"/>
      <c r="U137" s="36"/>
      <c r="V137" s="70"/>
      <c r="Y137" s="67"/>
    </row>
    <row r="138" spans="1:25" ht="15.75" x14ac:dyDescent="0.25">
      <c r="A138" s="130" t="str">
        <f>DADOS2!AN133</f>
        <v>NASF SC 2</v>
      </c>
      <c r="B138" s="130">
        <f>DADOS2!A133</f>
        <v>125</v>
      </c>
      <c r="C138" s="210">
        <f>DADOS2!B133</f>
        <v>81</v>
      </c>
      <c r="D138" s="210">
        <f>DADOS2!E133</f>
        <v>30</v>
      </c>
      <c r="E138" s="222">
        <f>DADOS2!H133</f>
        <v>10</v>
      </c>
      <c r="F138" s="76">
        <f>DADOS2!K133</f>
        <v>3.3333333333333335</v>
      </c>
      <c r="G138" s="210">
        <f>DADOS2!L133</f>
        <v>115</v>
      </c>
      <c r="H138" s="210">
        <f>DADOS2!O133</f>
        <v>17</v>
      </c>
      <c r="I138" s="210">
        <f>DADOS2!R133</f>
        <v>27</v>
      </c>
      <c r="J138" s="210">
        <f>DADOS2!U133</f>
        <v>59</v>
      </c>
      <c r="K138" s="76">
        <f>DADOS2!X133</f>
        <v>4</v>
      </c>
      <c r="L138" s="210">
        <f>DADOS2!Y133</f>
        <v>120</v>
      </c>
      <c r="M138" s="210">
        <f>DADOS2!AB133</f>
        <v>43</v>
      </c>
      <c r="N138" s="210">
        <f>DADOS2!AE133</f>
        <v>49</v>
      </c>
      <c r="O138" s="210">
        <f>DADOS2!AH133</f>
        <v>29</v>
      </c>
      <c r="P138" s="76">
        <f>DADOS2!AK133</f>
        <v>3.5</v>
      </c>
      <c r="Q138" s="76">
        <f>DADOS2!AM133</f>
        <v>3.6111111111111112</v>
      </c>
      <c r="R138" s="47"/>
      <c r="S138" s="36"/>
      <c r="T138" s="47"/>
      <c r="U138" s="36"/>
      <c r="V138" s="70"/>
      <c r="Y138" s="67"/>
    </row>
    <row r="139" spans="1:25" ht="15.75" x14ac:dyDescent="0.25">
      <c r="A139" s="130" t="str">
        <f>DADOS2!AN134</f>
        <v>NASF SC 2</v>
      </c>
      <c r="B139" s="130">
        <f>DADOS2!A134</f>
        <v>126</v>
      </c>
      <c r="C139" s="210">
        <f>DADOS2!B134</f>
        <v>58</v>
      </c>
      <c r="D139" s="210">
        <f>DADOS2!E134</f>
        <v>20</v>
      </c>
      <c r="E139" s="222">
        <f>DADOS2!H134</f>
        <v>6</v>
      </c>
      <c r="F139" s="76">
        <f>DADOS2!K134</f>
        <v>2.6666666666666665</v>
      </c>
      <c r="G139" s="210">
        <f>DADOS2!L134</f>
        <v>57</v>
      </c>
      <c r="H139" s="210">
        <f>DADOS2!O134</f>
        <v>15</v>
      </c>
      <c r="I139" s="210">
        <f>DADOS2!R134</f>
        <v>11</v>
      </c>
      <c r="J139" s="210">
        <f>DADOS2!U134</f>
        <v>27</v>
      </c>
      <c r="K139" s="76">
        <f>DADOS2!X134</f>
        <v>2.25</v>
      </c>
      <c r="L139" s="210">
        <f>DADOS2!Y134</f>
        <v>46</v>
      </c>
      <c r="M139" s="210">
        <f>DADOS2!AB134</f>
        <v>7</v>
      </c>
      <c r="N139" s="210">
        <f>DADOS2!AE134</f>
        <v>34</v>
      </c>
      <c r="O139" s="210">
        <f>DADOS2!AH134</f>
        <v>25</v>
      </c>
      <c r="P139" s="76">
        <f>DADOS2!AK134</f>
        <v>2.5</v>
      </c>
      <c r="Q139" s="76">
        <f>DADOS2!AM134</f>
        <v>2.4722222222222219</v>
      </c>
      <c r="R139" s="47"/>
      <c r="S139" s="36"/>
      <c r="T139" s="47"/>
      <c r="U139" s="36"/>
      <c r="V139" s="70"/>
      <c r="Y139" s="67"/>
    </row>
    <row r="140" spans="1:25" ht="15.75" x14ac:dyDescent="0.25">
      <c r="A140" s="130" t="str">
        <f>DADOS2!AN135</f>
        <v>NASF SC 2</v>
      </c>
      <c r="B140" s="130">
        <f>DADOS2!A135</f>
        <v>127</v>
      </c>
      <c r="C140" s="210">
        <f>DADOS2!B135</f>
        <v>108</v>
      </c>
      <c r="D140" s="210">
        <f>DADOS2!E135</f>
        <v>28</v>
      </c>
      <c r="E140" s="222">
        <f>DADOS2!H135</f>
        <v>25</v>
      </c>
      <c r="F140" s="76">
        <f>DADOS2!K135</f>
        <v>4.333333333333333</v>
      </c>
      <c r="G140" s="210">
        <f>DADOS2!L135</f>
        <v>121</v>
      </c>
      <c r="H140" s="210">
        <f>DADOS2!O135</f>
        <v>35</v>
      </c>
      <c r="I140" s="210">
        <f>DADOS2!R135</f>
        <v>30</v>
      </c>
      <c r="J140" s="210">
        <f>DADOS2!U135</f>
        <v>63</v>
      </c>
      <c r="K140" s="76">
        <f>DADOS2!X135</f>
        <v>4.5</v>
      </c>
      <c r="L140" s="210" t="str">
        <f>DADOS2!Y135</f>
        <v>Não Respondeu</v>
      </c>
      <c r="M140" s="210" t="str">
        <f>DADOS2!AB135</f>
        <v>Não Respondeu</v>
      </c>
      <c r="N140" s="210" t="str">
        <f>DADOS2!AE135</f>
        <v>Não Respondeu</v>
      </c>
      <c r="O140" s="210" t="str">
        <f>DADOS2!AH135</f>
        <v>Não Respondeu</v>
      </c>
      <c r="P140" s="76" t="str">
        <f>DADOS2!AK135</f>
        <v>Não Respondeu</v>
      </c>
      <c r="Q140" s="76">
        <f>DADOS2!AM135</f>
        <v>4.4166666666666661</v>
      </c>
      <c r="R140" s="47"/>
      <c r="S140" s="36"/>
      <c r="T140" s="47"/>
      <c r="U140" s="36"/>
      <c r="V140" s="70"/>
      <c r="Y140" s="67"/>
    </row>
    <row r="141" spans="1:25" ht="15.75" x14ac:dyDescent="0.25">
      <c r="A141" s="130" t="str">
        <f>DADOS2!AN136</f>
        <v>NASF SC 2</v>
      </c>
      <c r="B141" s="130">
        <f>DADOS2!A136</f>
        <v>128</v>
      </c>
      <c r="C141" s="210">
        <f>DADOS2!B136</f>
        <v>114</v>
      </c>
      <c r="D141" s="210">
        <f>DADOS2!E136</f>
        <v>39</v>
      </c>
      <c r="E141" s="222">
        <f>DADOS2!H136</f>
        <v>20</v>
      </c>
      <c r="F141" s="76">
        <f>DADOS2!K136</f>
        <v>4.333333333333333</v>
      </c>
      <c r="G141" s="210">
        <f>DADOS2!L136</f>
        <v>97</v>
      </c>
      <c r="H141" s="210">
        <f>DADOS2!O136</f>
        <v>32</v>
      </c>
      <c r="I141" s="210">
        <f>DADOS2!R136</f>
        <v>32</v>
      </c>
      <c r="J141" s="210">
        <f>DADOS2!U136</f>
        <v>60</v>
      </c>
      <c r="K141" s="76">
        <f>DADOS2!X136</f>
        <v>4.5</v>
      </c>
      <c r="L141" s="210">
        <f>DADOS2!Y136</f>
        <v>153</v>
      </c>
      <c r="M141" s="210">
        <f>DADOS2!AB136</f>
        <v>62</v>
      </c>
      <c r="N141" s="210">
        <f>DADOS2!AE136</f>
        <v>64</v>
      </c>
      <c r="O141" s="210">
        <f>DADOS2!AH136</f>
        <v>29</v>
      </c>
      <c r="P141" s="76">
        <f>DADOS2!AK136</f>
        <v>4.25</v>
      </c>
      <c r="Q141" s="76">
        <f>DADOS2!AM136</f>
        <v>4.3611111111111107</v>
      </c>
      <c r="R141" s="47"/>
      <c r="S141" s="36"/>
      <c r="T141" s="47"/>
      <c r="U141" s="36"/>
      <c r="V141" s="70"/>
      <c r="Y141" s="67"/>
    </row>
    <row r="142" spans="1:25" ht="15.75" x14ac:dyDescent="0.25">
      <c r="A142" s="130" t="str">
        <f>DADOS2!AN137</f>
        <v>NASF SC 2</v>
      </c>
      <c r="B142" s="130">
        <f>DADOS2!A137</f>
        <v>129</v>
      </c>
      <c r="C142" s="210">
        <f>DADOS2!B137</f>
        <v>114</v>
      </c>
      <c r="D142" s="210">
        <f>DADOS2!E137</f>
        <v>49</v>
      </c>
      <c r="E142" s="222">
        <f>DADOS2!H137</f>
        <v>28</v>
      </c>
      <c r="F142" s="76">
        <f>DADOS2!K137</f>
        <v>5</v>
      </c>
      <c r="G142" s="210">
        <f>DADOS2!L137</f>
        <v>124</v>
      </c>
      <c r="H142" s="210">
        <f>DADOS2!O137</f>
        <v>39</v>
      </c>
      <c r="I142" s="210">
        <f>DADOS2!R137</f>
        <v>36</v>
      </c>
      <c r="J142" s="210">
        <f>DADOS2!U137</f>
        <v>75</v>
      </c>
      <c r="K142" s="76">
        <f>DADOS2!X137</f>
        <v>5</v>
      </c>
      <c r="L142" s="210">
        <f>DADOS2!Y137</f>
        <v>194</v>
      </c>
      <c r="M142" s="210">
        <f>DADOS2!AB137</f>
        <v>72</v>
      </c>
      <c r="N142" s="210">
        <f>DADOS2!AE137</f>
        <v>73</v>
      </c>
      <c r="O142" s="210">
        <f>DADOS2!AH137</f>
        <v>38</v>
      </c>
      <c r="P142" s="76">
        <f>DADOS2!AK137</f>
        <v>4</v>
      </c>
      <c r="Q142" s="76">
        <f>DADOS2!AM137</f>
        <v>4.666666666666667</v>
      </c>
      <c r="R142" s="47"/>
      <c r="S142" s="36"/>
      <c r="T142" s="47"/>
      <c r="U142" s="36"/>
      <c r="V142" s="70"/>
      <c r="Y142" s="67"/>
    </row>
    <row r="143" spans="1:25" ht="15.75" x14ac:dyDescent="0.25">
      <c r="A143" s="130" t="str">
        <f>DADOS2!AN138</f>
        <v>NASF SC 2</v>
      </c>
      <c r="B143" s="130">
        <f>DADOS2!A138</f>
        <v>130</v>
      </c>
      <c r="C143" s="210">
        <f>DADOS2!B138</f>
        <v>77</v>
      </c>
      <c r="D143" s="210">
        <f>DADOS2!E138</f>
        <v>20</v>
      </c>
      <c r="E143" s="222">
        <f>DADOS2!H138</f>
        <v>16</v>
      </c>
      <c r="F143" s="76">
        <f>DADOS2!K138</f>
        <v>3.3333333333333335</v>
      </c>
      <c r="G143" s="210">
        <f>DADOS2!L138</f>
        <v>80</v>
      </c>
      <c r="H143" s="210">
        <f>DADOS2!O138</f>
        <v>12</v>
      </c>
      <c r="I143" s="210">
        <f>DADOS2!R138</f>
        <v>23</v>
      </c>
      <c r="J143" s="210">
        <f>DADOS2!U138</f>
        <v>38</v>
      </c>
      <c r="K143" s="76">
        <f>DADOS2!X138</f>
        <v>3</v>
      </c>
      <c r="L143" s="210">
        <f>DADOS2!Y138</f>
        <v>142</v>
      </c>
      <c r="M143" s="210">
        <f>DADOS2!AB138</f>
        <v>46</v>
      </c>
      <c r="N143" s="210">
        <f>DADOS2!AE138</f>
        <v>49</v>
      </c>
      <c r="O143" s="210">
        <f>DADOS2!AH138</f>
        <v>31</v>
      </c>
      <c r="P143" s="76">
        <f>DADOS2!AK138</f>
        <v>3.75</v>
      </c>
      <c r="Q143" s="76">
        <f>DADOS2!AM138</f>
        <v>3.3611111111111112</v>
      </c>
      <c r="R143" s="47"/>
      <c r="S143" s="36"/>
      <c r="T143" s="47"/>
      <c r="U143" s="36"/>
      <c r="V143" s="70"/>
      <c r="Y143" s="67"/>
    </row>
    <row r="144" spans="1:25" ht="15.75" x14ac:dyDescent="0.25">
      <c r="A144" s="130" t="str">
        <f>DADOS2!AN139</f>
        <v>NASF Fed 2</v>
      </c>
      <c r="B144" s="130">
        <f>DADOS2!A139</f>
        <v>131</v>
      </c>
      <c r="C144" s="210">
        <f>DADOS2!B139</f>
        <v>79</v>
      </c>
      <c r="D144" s="210">
        <f>DADOS2!E139</f>
        <v>29</v>
      </c>
      <c r="E144" s="222">
        <f>DADOS2!H139</f>
        <v>12</v>
      </c>
      <c r="F144" s="76">
        <f>DADOS2!K139</f>
        <v>3.3333333333333335</v>
      </c>
      <c r="G144" s="210">
        <f>DADOS2!L139</f>
        <v>53</v>
      </c>
      <c r="H144" s="210">
        <f>DADOS2!O139</f>
        <v>19</v>
      </c>
      <c r="I144" s="210">
        <f>DADOS2!R139</f>
        <v>18</v>
      </c>
      <c r="J144" s="210">
        <f>DADOS2!U139</f>
        <v>36</v>
      </c>
      <c r="K144" s="76">
        <f>DADOS2!X139</f>
        <v>3</v>
      </c>
      <c r="L144" s="210">
        <f>DADOS2!Y139</f>
        <v>111</v>
      </c>
      <c r="M144" s="210">
        <f>DADOS2!AB139</f>
        <v>36</v>
      </c>
      <c r="N144" s="210">
        <f>DADOS2!AE139</f>
        <v>36</v>
      </c>
      <c r="O144" s="210">
        <f>DADOS2!AH139</f>
        <v>22</v>
      </c>
      <c r="P144" s="76">
        <f>DADOS2!AK139</f>
        <v>3</v>
      </c>
      <c r="Q144" s="76">
        <f>DADOS2!AM139</f>
        <v>3.1111111111111112</v>
      </c>
      <c r="R144" s="47"/>
      <c r="S144" s="36"/>
      <c r="T144" s="47"/>
      <c r="U144" s="36"/>
      <c r="V144" s="70"/>
      <c r="Y144" s="67"/>
    </row>
    <row r="145" spans="1:25" ht="15.75" x14ac:dyDescent="0.25">
      <c r="A145" s="130" t="str">
        <f>DADOS2!AN140</f>
        <v>NASF Fed 1</v>
      </c>
      <c r="B145" s="130">
        <f>DADOS2!A140</f>
        <v>132</v>
      </c>
      <c r="C145" s="210" t="str">
        <f>DADOS2!B140</f>
        <v>Não Respondeu</v>
      </c>
      <c r="D145" s="210" t="str">
        <f>DADOS2!E140</f>
        <v>Não Respondeu</v>
      </c>
      <c r="E145" s="222" t="str">
        <f>DADOS2!H140</f>
        <v>Não Respondeu</v>
      </c>
      <c r="F145" s="76" t="str">
        <f>DADOS2!K140</f>
        <v>Não Respondeu</v>
      </c>
      <c r="G145" s="210" t="str">
        <f>DADOS2!L140</f>
        <v>Não Respondeu</v>
      </c>
      <c r="H145" s="210" t="str">
        <f>DADOS2!O140</f>
        <v>Não Respondeu</v>
      </c>
      <c r="I145" s="210" t="str">
        <f>DADOS2!R140</f>
        <v>Não Respondeu</v>
      </c>
      <c r="J145" s="210" t="str">
        <f>DADOS2!U140</f>
        <v>Não Respondeu</v>
      </c>
      <c r="K145" s="76" t="str">
        <f>DADOS2!X140</f>
        <v>Não Respondeu</v>
      </c>
      <c r="L145" s="210" t="str">
        <f>DADOS2!Y140</f>
        <v>Não Respondeu</v>
      </c>
      <c r="M145" s="210" t="str">
        <f>DADOS2!AB140</f>
        <v>Não Respondeu</v>
      </c>
      <c r="N145" s="210" t="str">
        <f>DADOS2!AE140</f>
        <v>Não Respondeu</v>
      </c>
      <c r="O145" s="210" t="str">
        <f>DADOS2!AH140</f>
        <v>Não Respondeu</v>
      </c>
      <c r="P145" s="76" t="str">
        <f>DADOS2!AK140</f>
        <v>Não Respondeu</v>
      </c>
      <c r="Q145" s="76" t="str">
        <f>DADOS2!AM140</f>
        <v>Não Respondeu</v>
      </c>
      <c r="R145" s="47"/>
      <c r="S145" s="36"/>
      <c r="T145" s="47"/>
      <c r="U145" s="36"/>
      <c r="V145" s="70"/>
      <c r="Y145" s="67"/>
    </row>
    <row r="146" spans="1:25" ht="15.75" x14ac:dyDescent="0.25">
      <c r="A146" s="130" t="str">
        <f>DADOS2!AN141</f>
        <v>NASF SC 2</v>
      </c>
      <c r="B146" s="130">
        <f>DADOS2!A141</f>
        <v>133</v>
      </c>
      <c r="C146" s="210">
        <f>DADOS2!B141</f>
        <v>83</v>
      </c>
      <c r="D146" s="210">
        <f>DADOS2!E141</f>
        <v>28</v>
      </c>
      <c r="E146" s="222">
        <f>DADOS2!H141</f>
        <v>14</v>
      </c>
      <c r="F146" s="76">
        <f>DADOS2!K141</f>
        <v>3.3333333333333335</v>
      </c>
      <c r="G146" s="210">
        <f>DADOS2!L141</f>
        <v>93</v>
      </c>
      <c r="H146" s="210">
        <f>DADOS2!O141</f>
        <v>25</v>
      </c>
      <c r="I146" s="210">
        <f>DADOS2!R141</f>
        <v>32</v>
      </c>
      <c r="J146" s="210">
        <f>DADOS2!U141</f>
        <v>48</v>
      </c>
      <c r="K146" s="76">
        <f>DADOS2!X141</f>
        <v>4.25</v>
      </c>
      <c r="L146" s="210">
        <f>DADOS2!Y141</f>
        <v>137</v>
      </c>
      <c r="M146" s="210">
        <f>DADOS2!AB141</f>
        <v>24</v>
      </c>
      <c r="N146" s="210">
        <f>DADOS2!AE141</f>
        <v>41</v>
      </c>
      <c r="O146" s="210">
        <f>DADOS2!AH141</f>
        <v>28</v>
      </c>
      <c r="P146" s="76">
        <f>DADOS2!AK141</f>
        <v>3.25</v>
      </c>
      <c r="Q146" s="76">
        <f>DADOS2!AM141</f>
        <v>3.6111111111111112</v>
      </c>
      <c r="R146" s="47"/>
      <c r="S146" s="36"/>
      <c r="T146" s="47"/>
      <c r="U146" s="36"/>
      <c r="V146" s="70"/>
      <c r="Y146" s="67"/>
    </row>
    <row r="147" spans="1:25" ht="15.75" x14ac:dyDescent="0.25">
      <c r="A147" s="130" t="str">
        <f>DADOS2!AN142</f>
        <v>NASF SC 2</v>
      </c>
      <c r="B147" s="130">
        <f>DADOS2!A142</f>
        <v>134</v>
      </c>
      <c r="C147" s="210" t="str">
        <f>DADOS2!B142</f>
        <v>Não Respondeu</v>
      </c>
      <c r="D147" s="210" t="str">
        <f>DADOS2!E142</f>
        <v>Não Respondeu</v>
      </c>
      <c r="E147" s="222" t="str">
        <f>DADOS2!H142</f>
        <v>Não Respondeu</v>
      </c>
      <c r="F147" s="76" t="str">
        <f>DADOS2!K142</f>
        <v>Não Respondeu</v>
      </c>
      <c r="G147" s="210" t="str">
        <f>DADOS2!L142</f>
        <v>Não Respondeu</v>
      </c>
      <c r="H147" s="210" t="str">
        <f>DADOS2!O142</f>
        <v>Não Respondeu</v>
      </c>
      <c r="I147" s="210" t="str">
        <f>DADOS2!R142</f>
        <v>Não Respondeu</v>
      </c>
      <c r="J147" s="210" t="str">
        <f>DADOS2!U142</f>
        <v>Não Respondeu</v>
      </c>
      <c r="K147" s="76" t="str">
        <f>DADOS2!X142</f>
        <v>Não Respondeu</v>
      </c>
      <c r="L147" s="210" t="str">
        <f>DADOS2!Y142</f>
        <v>Não Respondeu</v>
      </c>
      <c r="M147" s="210" t="str">
        <f>DADOS2!AB142</f>
        <v>Não Respondeu</v>
      </c>
      <c r="N147" s="210" t="str">
        <f>DADOS2!AE142</f>
        <v>Não Respondeu</v>
      </c>
      <c r="O147" s="210" t="str">
        <f>DADOS2!AH142</f>
        <v>Não Respondeu</v>
      </c>
      <c r="P147" s="76" t="str">
        <f>DADOS2!AK142</f>
        <v>Não Respondeu</v>
      </c>
      <c r="Q147" s="76" t="str">
        <f>DADOS2!AM142</f>
        <v>Não Respondeu</v>
      </c>
      <c r="R147" s="47"/>
      <c r="S147" s="36"/>
      <c r="T147" s="47"/>
      <c r="U147" s="36"/>
      <c r="V147" s="70"/>
      <c r="Y147" s="67"/>
    </row>
    <row r="148" spans="1:25" ht="15.75" x14ac:dyDescent="0.25">
      <c r="A148" s="130" t="str">
        <f>DADOS2!AN143</f>
        <v>NASF SC 1</v>
      </c>
      <c r="B148" s="130">
        <f>DADOS2!A143</f>
        <v>135</v>
      </c>
      <c r="C148" s="210">
        <f>DADOS2!B143</f>
        <v>112</v>
      </c>
      <c r="D148" s="210">
        <f>DADOS2!E143</f>
        <v>41</v>
      </c>
      <c r="E148" s="222">
        <f>DADOS2!H143</f>
        <v>28</v>
      </c>
      <c r="F148" s="76">
        <f>DADOS2!K143</f>
        <v>5</v>
      </c>
      <c r="G148" s="210">
        <f>DADOS2!L143</f>
        <v>122</v>
      </c>
      <c r="H148" s="210">
        <f>DADOS2!O143</f>
        <v>36</v>
      </c>
      <c r="I148" s="210">
        <f>DADOS2!R143</f>
        <v>37</v>
      </c>
      <c r="J148" s="210">
        <f>DADOS2!U143</f>
        <v>68</v>
      </c>
      <c r="K148" s="76">
        <f>DADOS2!X143</f>
        <v>5</v>
      </c>
      <c r="L148" s="210">
        <f>DADOS2!Y143</f>
        <v>168</v>
      </c>
      <c r="M148" s="210">
        <f>DADOS2!AB143</f>
        <v>57</v>
      </c>
      <c r="N148" s="210">
        <f>DADOS2!AE143</f>
        <v>67</v>
      </c>
      <c r="O148" s="210">
        <f>DADOS2!AH143</f>
        <v>36</v>
      </c>
      <c r="P148" s="76">
        <f>DADOS2!AK143</f>
        <v>4.75</v>
      </c>
      <c r="Q148" s="76">
        <f>DADOS2!AM143</f>
        <v>4.916666666666667</v>
      </c>
      <c r="R148" s="47"/>
      <c r="S148" s="36"/>
      <c r="T148" s="47"/>
      <c r="U148" s="36"/>
      <c r="V148" s="70"/>
      <c r="Y148" s="67"/>
    </row>
    <row r="149" spans="1:25" ht="15.75" x14ac:dyDescent="0.25">
      <c r="A149" s="130" t="str">
        <f>DADOS2!AN144</f>
        <v>NASF SC 2</v>
      </c>
      <c r="B149" s="130">
        <f>DADOS2!A144</f>
        <v>136</v>
      </c>
      <c r="C149" s="210">
        <f>DADOS2!B144</f>
        <v>107</v>
      </c>
      <c r="D149" s="210">
        <f>DADOS2!E144</f>
        <v>20</v>
      </c>
      <c r="E149" s="222">
        <f>DADOS2!H144</f>
        <v>28</v>
      </c>
      <c r="F149" s="76">
        <f>DADOS2!K144</f>
        <v>4.333333333333333</v>
      </c>
      <c r="G149" s="210">
        <f>DADOS2!L144</f>
        <v>113</v>
      </c>
      <c r="H149" s="210">
        <f>DADOS2!O144</f>
        <v>28</v>
      </c>
      <c r="I149" s="210">
        <f>DADOS2!R144</f>
        <v>36</v>
      </c>
      <c r="J149" s="210">
        <f>DADOS2!U144</f>
        <v>74</v>
      </c>
      <c r="K149" s="76">
        <f>DADOS2!X144</f>
        <v>4.75</v>
      </c>
      <c r="L149" s="210">
        <f>DADOS2!Y144</f>
        <v>178</v>
      </c>
      <c r="M149" s="210">
        <f>DADOS2!AB144</f>
        <v>50</v>
      </c>
      <c r="N149" s="210">
        <f>DADOS2!AE144</f>
        <v>67</v>
      </c>
      <c r="O149" s="210">
        <f>DADOS2!AH144</f>
        <v>40</v>
      </c>
      <c r="P149" s="76">
        <f>DADOS2!AK144</f>
        <v>4.75</v>
      </c>
      <c r="Q149" s="76">
        <f>DADOS2!AM144</f>
        <v>4.6111111111111107</v>
      </c>
      <c r="R149" s="47"/>
      <c r="S149" s="36"/>
      <c r="T149" s="47"/>
      <c r="U149" s="36"/>
      <c r="V149" s="70"/>
      <c r="Y149" s="67"/>
    </row>
    <row r="150" spans="1:25" ht="15.75" x14ac:dyDescent="0.25">
      <c r="A150" s="130" t="str">
        <f>DADOS2!AN145</f>
        <v>NASF Fed 1</v>
      </c>
      <c r="B150" s="130">
        <f>DADOS2!A145</f>
        <v>137</v>
      </c>
      <c r="C150" s="210">
        <f>DADOS2!B145</f>
        <v>73</v>
      </c>
      <c r="D150" s="210">
        <f>DADOS2!E145</f>
        <v>0</v>
      </c>
      <c r="E150" s="222">
        <f>DADOS2!H145</f>
        <v>16</v>
      </c>
      <c r="F150" s="76">
        <f>DADOS2!K145</f>
        <v>2.6666666666666665</v>
      </c>
      <c r="G150" s="210">
        <f>DADOS2!L145</f>
        <v>75</v>
      </c>
      <c r="H150" s="210">
        <f>DADOS2!O145</f>
        <v>5</v>
      </c>
      <c r="I150" s="210">
        <f>DADOS2!R145</f>
        <v>10</v>
      </c>
      <c r="J150" s="210">
        <f>DADOS2!U145</f>
        <v>40</v>
      </c>
      <c r="K150" s="76">
        <f>DADOS2!X145</f>
        <v>2.25</v>
      </c>
      <c r="L150" s="210">
        <f>DADOS2!Y145</f>
        <v>126</v>
      </c>
      <c r="M150" s="210">
        <f>DADOS2!AB145</f>
        <v>18</v>
      </c>
      <c r="N150" s="210">
        <f>DADOS2!AE145</f>
        <v>55</v>
      </c>
      <c r="O150" s="210">
        <f>DADOS2!AH145</f>
        <v>34</v>
      </c>
      <c r="P150" s="76">
        <f>DADOS2!AK145</f>
        <v>3.75</v>
      </c>
      <c r="Q150" s="76">
        <f>DADOS2!AM145</f>
        <v>2.8888888888888888</v>
      </c>
      <c r="R150" s="39"/>
      <c r="S150" s="40"/>
      <c r="T150" s="39"/>
      <c r="U150" s="40"/>
      <c r="V150" s="70"/>
      <c r="Y150" s="67"/>
    </row>
    <row r="151" spans="1:25" ht="15.75" x14ac:dyDescent="0.25">
      <c r="A151" s="130" t="str">
        <f>DADOS2!AN146</f>
        <v>NASF SC 2</v>
      </c>
      <c r="B151" s="130">
        <f>DADOS2!A146</f>
        <v>138</v>
      </c>
      <c r="C151" s="210">
        <f>DADOS2!B146</f>
        <v>75</v>
      </c>
      <c r="D151" s="210">
        <f>DADOS2!E146</f>
        <v>35</v>
      </c>
      <c r="E151" s="222">
        <f>DADOS2!H146</f>
        <v>15</v>
      </c>
      <c r="F151" s="76">
        <f>DADOS2!K146</f>
        <v>3.6666666666666665</v>
      </c>
      <c r="G151" s="210">
        <f>DADOS2!L146</f>
        <v>40</v>
      </c>
      <c r="H151" s="210">
        <f>DADOS2!O146</f>
        <v>28</v>
      </c>
      <c r="I151" s="210">
        <f>DADOS2!R146</f>
        <v>16</v>
      </c>
      <c r="J151" s="210">
        <f>DADOS2!U146</f>
        <v>24</v>
      </c>
      <c r="K151" s="76">
        <f>DADOS2!X146</f>
        <v>2.75</v>
      </c>
      <c r="L151" s="210">
        <f>DADOS2!Y146</f>
        <v>128</v>
      </c>
      <c r="M151" s="210">
        <f>DADOS2!AB146</f>
        <v>32</v>
      </c>
      <c r="N151" s="210">
        <f>DADOS2!AE146</f>
        <v>24</v>
      </c>
      <c r="O151" s="210">
        <f>DADOS2!AH146</f>
        <v>24</v>
      </c>
      <c r="P151" s="76">
        <f>DADOS2!AK146</f>
        <v>3.25</v>
      </c>
      <c r="Q151" s="76">
        <f>DADOS2!AM146</f>
        <v>3.2222222222222219</v>
      </c>
      <c r="R151" s="39"/>
      <c r="S151" s="40"/>
      <c r="T151" s="39"/>
      <c r="U151" s="40"/>
      <c r="V151" s="70"/>
      <c r="Y151" s="67"/>
    </row>
    <row r="152" spans="1:25" ht="15.75" x14ac:dyDescent="0.25">
      <c r="A152" s="130" t="str">
        <f>DADOS2!AN147</f>
        <v>NASF SC 1</v>
      </c>
      <c r="B152" s="130">
        <f>DADOS2!A147</f>
        <v>139</v>
      </c>
      <c r="C152" s="210">
        <f>DADOS2!B147</f>
        <v>96</v>
      </c>
      <c r="D152" s="210">
        <f>DADOS2!E147</f>
        <v>17</v>
      </c>
      <c r="E152" s="222">
        <f>DADOS2!H147</f>
        <v>18</v>
      </c>
      <c r="F152" s="76">
        <f>DADOS2!K147</f>
        <v>3.6666666666666665</v>
      </c>
      <c r="G152" s="210">
        <f>DADOS2!L147</f>
        <v>105</v>
      </c>
      <c r="H152" s="210">
        <f>DADOS2!O147</f>
        <v>31</v>
      </c>
      <c r="I152" s="210">
        <f>DADOS2!R147</f>
        <v>10</v>
      </c>
      <c r="J152" s="210">
        <f>DADOS2!U147</f>
        <v>32</v>
      </c>
      <c r="K152" s="76">
        <f>DADOS2!X147</f>
        <v>3.5</v>
      </c>
      <c r="L152" s="210">
        <f>DADOS2!Y147</f>
        <v>150</v>
      </c>
      <c r="M152" s="210">
        <f>DADOS2!AB147</f>
        <v>15</v>
      </c>
      <c r="N152" s="210">
        <f>DADOS2!AE147</f>
        <v>61</v>
      </c>
      <c r="O152" s="210">
        <f>DADOS2!AH147</f>
        <v>37</v>
      </c>
      <c r="P152" s="76">
        <f>DADOS2!AK147</f>
        <v>3.5</v>
      </c>
      <c r="Q152" s="76">
        <f>DADOS2!AM147</f>
        <v>3.5555555555555554</v>
      </c>
      <c r="R152" s="39"/>
      <c r="S152" s="40"/>
      <c r="T152" s="39"/>
      <c r="U152" s="40"/>
      <c r="V152" s="70"/>
      <c r="Y152" s="67"/>
    </row>
    <row r="153" spans="1:25" ht="15.75" x14ac:dyDescent="0.25">
      <c r="A153" s="130" t="str">
        <f>DADOS2!AN148</f>
        <v>NASF Fed 2</v>
      </c>
      <c r="B153" s="130">
        <f>DADOS2!A148</f>
        <v>140</v>
      </c>
      <c r="C153" s="210">
        <f>DADOS2!B148</f>
        <v>85</v>
      </c>
      <c r="D153" s="210">
        <f>DADOS2!E148</f>
        <v>38</v>
      </c>
      <c r="E153" s="222">
        <f>DADOS2!H148</f>
        <v>21</v>
      </c>
      <c r="F153" s="76">
        <f>DADOS2!K148</f>
        <v>4</v>
      </c>
      <c r="G153" s="210">
        <f>DADOS2!L148</f>
        <v>88</v>
      </c>
      <c r="H153" s="210">
        <f>DADOS2!O148</f>
        <v>28</v>
      </c>
      <c r="I153" s="210">
        <f>DADOS2!R148</f>
        <v>28</v>
      </c>
      <c r="J153" s="210">
        <f>DADOS2!U148</f>
        <v>52</v>
      </c>
      <c r="K153" s="76">
        <f>DADOS2!X148</f>
        <v>4</v>
      </c>
      <c r="L153" s="210">
        <f>DADOS2!Y148</f>
        <v>143</v>
      </c>
      <c r="M153" s="210">
        <f>DADOS2!AB148</f>
        <v>52</v>
      </c>
      <c r="N153" s="210">
        <f>DADOS2!AE148</f>
        <v>51</v>
      </c>
      <c r="O153" s="210">
        <f>DADOS2!AH148</f>
        <v>30</v>
      </c>
      <c r="P153" s="76">
        <f>DADOS2!AK148</f>
        <v>4</v>
      </c>
      <c r="Q153" s="76">
        <f>DADOS2!AM148</f>
        <v>4</v>
      </c>
      <c r="R153" s="39"/>
      <c r="S153" s="40"/>
      <c r="T153" s="39"/>
      <c r="U153" s="40"/>
      <c r="V153" s="70"/>
      <c r="Y153" s="67"/>
    </row>
    <row r="154" spans="1:25" ht="15.75" x14ac:dyDescent="0.25">
      <c r="A154" s="130" t="str">
        <f>DADOS2!AN149</f>
        <v>NASF SC 2</v>
      </c>
      <c r="B154" s="130">
        <f>DADOS2!A149</f>
        <v>141</v>
      </c>
      <c r="C154" s="210">
        <f>DADOS2!B149</f>
        <v>90</v>
      </c>
      <c r="D154" s="210">
        <f>DADOS2!E149</f>
        <v>24</v>
      </c>
      <c r="E154" s="222">
        <f>DADOS2!H149</f>
        <v>17</v>
      </c>
      <c r="F154" s="76">
        <f>DADOS2!K149</f>
        <v>3.3333333333333335</v>
      </c>
      <c r="G154" s="210">
        <f>DADOS2!L149</f>
        <v>93</v>
      </c>
      <c r="H154" s="210">
        <f>DADOS2!O149</f>
        <v>31</v>
      </c>
      <c r="I154" s="210">
        <f>DADOS2!R149</f>
        <v>23</v>
      </c>
      <c r="J154" s="210">
        <f>DADOS2!U149</f>
        <v>50</v>
      </c>
      <c r="K154" s="76">
        <f>DADOS2!X149</f>
        <v>3.75</v>
      </c>
      <c r="L154" s="210">
        <f>DADOS2!Y149</f>
        <v>112</v>
      </c>
      <c r="M154" s="210">
        <f>DADOS2!AB149</f>
        <v>59</v>
      </c>
      <c r="N154" s="210">
        <f>DADOS2!AE149</f>
        <v>52</v>
      </c>
      <c r="O154" s="210">
        <f>DADOS2!AH149</f>
        <v>20</v>
      </c>
      <c r="P154" s="76">
        <f>DADOS2!AK149</f>
        <v>3.5</v>
      </c>
      <c r="Q154" s="76">
        <f>DADOS2!AM149</f>
        <v>3.5277777777777781</v>
      </c>
      <c r="R154" s="39"/>
      <c r="S154" s="40"/>
      <c r="T154" s="39"/>
      <c r="U154" s="40"/>
      <c r="V154" s="70"/>
      <c r="Y154" s="67"/>
    </row>
    <row r="155" spans="1:25" ht="15.75" x14ac:dyDescent="0.25">
      <c r="A155" s="130" t="str">
        <f>DADOS2!AN150</f>
        <v>NASF SC 2</v>
      </c>
      <c r="B155" s="130">
        <f>DADOS2!A150</f>
        <v>142</v>
      </c>
      <c r="C155" s="210">
        <f>DADOS2!B150</f>
        <v>102</v>
      </c>
      <c r="D155" s="210">
        <f>DADOS2!E150</f>
        <v>25</v>
      </c>
      <c r="E155" s="222">
        <f>DADOS2!H150</f>
        <v>27</v>
      </c>
      <c r="F155" s="76">
        <f>DADOS2!K150</f>
        <v>4.333333333333333</v>
      </c>
      <c r="G155" s="210">
        <f>DADOS2!L150</f>
        <v>114</v>
      </c>
      <c r="H155" s="210">
        <f>DADOS2!O150</f>
        <v>36</v>
      </c>
      <c r="I155" s="210">
        <f>DADOS2!R150</f>
        <v>32</v>
      </c>
      <c r="J155" s="210">
        <f>DADOS2!U150</f>
        <v>71</v>
      </c>
      <c r="K155" s="76">
        <f>DADOS2!X150</f>
        <v>5</v>
      </c>
      <c r="L155" s="210">
        <f>DADOS2!Y150</f>
        <v>188</v>
      </c>
      <c r="M155" s="210">
        <f>DADOS2!AB150</f>
        <v>66</v>
      </c>
      <c r="N155" s="210">
        <f>DADOS2!AE150</f>
        <v>70</v>
      </c>
      <c r="O155" s="210">
        <f>DADOS2!AH150</f>
        <v>38</v>
      </c>
      <c r="P155" s="76">
        <f>DADOS2!AK150</f>
        <v>5</v>
      </c>
      <c r="Q155" s="76">
        <f>DADOS2!AM150</f>
        <v>4.7777777777777777</v>
      </c>
      <c r="R155" s="39"/>
      <c r="S155" s="40"/>
      <c r="T155" s="39"/>
      <c r="U155" s="40"/>
      <c r="V155" s="70"/>
      <c r="Y155" s="67"/>
    </row>
    <row r="156" spans="1:25" ht="15.75" x14ac:dyDescent="0.25">
      <c r="A156" s="130" t="str">
        <f>DADOS2!AN151</f>
        <v>NASF Fed 1</v>
      </c>
      <c r="B156" s="130">
        <f>DADOS2!A151</f>
        <v>143</v>
      </c>
      <c r="C156" s="210">
        <f>DADOS2!B151</f>
        <v>95</v>
      </c>
      <c r="D156" s="210">
        <f>DADOS2!E151</f>
        <v>37</v>
      </c>
      <c r="E156" s="222">
        <f>DADOS2!H151</f>
        <v>18</v>
      </c>
      <c r="F156" s="76">
        <f>DADOS2!K151</f>
        <v>4</v>
      </c>
      <c r="G156" s="210">
        <f>DADOS2!L151</f>
        <v>88</v>
      </c>
      <c r="H156" s="210">
        <f>DADOS2!O151</f>
        <v>30</v>
      </c>
      <c r="I156" s="210">
        <f>DADOS2!R151</f>
        <v>29</v>
      </c>
      <c r="J156" s="210">
        <f>DADOS2!U151</f>
        <v>59</v>
      </c>
      <c r="K156" s="76">
        <f>DADOS2!X151</f>
        <v>4</v>
      </c>
      <c r="L156" s="210">
        <f>DADOS2!Y151</f>
        <v>149</v>
      </c>
      <c r="M156" s="210">
        <f>DADOS2!AB151</f>
        <v>45</v>
      </c>
      <c r="N156" s="210">
        <f>DADOS2!AE151</f>
        <v>57</v>
      </c>
      <c r="O156" s="210">
        <f>DADOS2!AH151</f>
        <v>33</v>
      </c>
      <c r="P156" s="76">
        <f>DADOS2!AK151</f>
        <v>4</v>
      </c>
      <c r="Q156" s="76">
        <f>DADOS2!AM151</f>
        <v>4</v>
      </c>
      <c r="R156" s="39"/>
      <c r="S156" s="40"/>
      <c r="T156" s="39"/>
      <c r="U156" s="40"/>
      <c r="V156" s="70"/>
      <c r="Y156" s="67"/>
    </row>
    <row r="157" spans="1:25" ht="15.75" x14ac:dyDescent="0.25">
      <c r="A157" s="130" t="str">
        <f>DADOS2!AN152</f>
        <v>NASF Fed 1</v>
      </c>
      <c r="B157" s="130">
        <f>DADOS2!A152</f>
        <v>144</v>
      </c>
      <c r="C157" s="210">
        <f>DADOS2!B152</f>
        <v>63</v>
      </c>
      <c r="D157" s="210">
        <f>DADOS2!E152</f>
        <v>26</v>
      </c>
      <c r="E157" s="222">
        <f>DADOS2!H152</f>
        <v>22</v>
      </c>
      <c r="F157" s="76">
        <f>DADOS2!K152</f>
        <v>3.3333333333333335</v>
      </c>
      <c r="G157" s="210">
        <f>DADOS2!L152</f>
        <v>93</v>
      </c>
      <c r="H157" s="210">
        <f>DADOS2!O152</f>
        <v>27</v>
      </c>
      <c r="I157" s="210">
        <f>DADOS2!R152</f>
        <v>23</v>
      </c>
      <c r="J157" s="210">
        <f>DADOS2!U152</f>
        <v>44</v>
      </c>
      <c r="K157" s="76">
        <f>DADOS2!X152</f>
        <v>3.5</v>
      </c>
      <c r="L157" s="210">
        <f>DADOS2!Y152</f>
        <v>126</v>
      </c>
      <c r="M157" s="210">
        <f>DADOS2!AB152</f>
        <v>59</v>
      </c>
      <c r="N157" s="210">
        <f>DADOS2!AE152</f>
        <v>63</v>
      </c>
      <c r="O157" s="210">
        <f>DADOS2!AH152</f>
        <v>37</v>
      </c>
      <c r="P157" s="76">
        <f>DADOS2!AK152</f>
        <v>4.25</v>
      </c>
      <c r="Q157" s="76">
        <f>DADOS2!AM152</f>
        <v>3.6944444444444446</v>
      </c>
      <c r="R157" s="39"/>
      <c r="S157" s="40"/>
      <c r="T157" s="39"/>
      <c r="U157" s="40"/>
      <c r="V157" s="70"/>
      <c r="Y157" s="67"/>
    </row>
    <row r="158" spans="1:25" ht="15.75" x14ac:dyDescent="0.25">
      <c r="A158" s="130" t="str">
        <f>DADOS2!AN153</f>
        <v>NASF SC 2</v>
      </c>
      <c r="B158" s="130">
        <f>DADOS2!A153</f>
        <v>145</v>
      </c>
      <c r="C158" s="210" t="str">
        <f>DADOS2!B153</f>
        <v>Não Respondeu</v>
      </c>
      <c r="D158" s="210" t="str">
        <f>DADOS2!E153</f>
        <v>Não Respondeu</v>
      </c>
      <c r="E158" s="222" t="str">
        <f>DADOS2!H153</f>
        <v>Não Respondeu</v>
      </c>
      <c r="F158" s="76" t="str">
        <f>DADOS2!K153</f>
        <v>Não Respondeu</v>
      </c>
      <c r="G158" s="210" t="str">
        <f>DADOS2!L153</f>
        <v>Não Respondeu</v>
      </c>
      <c r="H158" s="210" t="str">
        <f>DADOS2!O153</f>
        <v>Não Respondeu</v>
      </c>
      <c r="I158" s="210" t="str">
        <f>DADOS2!R153</f>
        <v>Não Respondeu</v>
      </c>
      <c r="J158" s="210" t="str">
        <f>DADOS2!U153</f>
        <v>Não Respondeu</v>
      </c>
      <c r="K158" s="76" t="str">
        <f>DADOS2!X153</f>
        <v>Não Respondeu</v>
      </c>
      <c r="L158" s="210" t="str">
        <f>DADOS2!Y153</f>
        <v>Não Respondeu</v>
      </c>
      <c r="M158" s="210" t="str">
        <f>DADOS2!AB153</f>
        <v>Não Respondeu</v>
      </c>
      <c r="N158" s="210" t="str">
        <f>DADOS2!AE153</f>
        <v>Não Respondeu</v>
      </c>
      <c r="O158" s="210" t="str">
        <f>DADOS2!AH153</f>
        <v>Não Respondeu</v>
      </c>
      <c r="P158" s="76" t="str">
        <f>DADOS2!AK153</f>
        <v>Não Respondeu</v>
      </c>
      <c r="Q158" s="76" t="str">
        <f>DADOS2!AM153</f>
        <v>Não Respondeu</v>
      </c>
      <c r="R158" s="39"/>
      <c r="S158" s="40"/>
      <c r="T158" s="39"/>
      <c r="U158" s="40"/>
      <c r="V158" s="70"/>
      <c r="Y158" s="67"/>
    </row>
    <row r="159" spans="1:25" ht="15.75" x14ac:dyDescent="0.25">
      <c r="A159" s="130" t="str">
        <f>DADOS2!AN154</f>
        <v>NASF Fed 1</v>
      </c>
      <c r="B159" s="130">
        <f>DADOS2!A154</f>
        <v>146</v>
      </c>
      <c r="C159" s="210">
        <f>DADOS2!B154</f>
        <v>62</v>
      </c>
      <c r="D159" s="210">
        <f>DADOS2!E154</f>
        <v>26</v>
      </c>
      <c r="E159" s="222">
        <f>DADOS2!H154</f>
        <v>16</v>
      </c>
      <c r="F159" s="76">
        <f>DADOS2!K154</f>
        <v>3</v>
      </c>
      <c r="G159" s="210">
        <f>DADOS2!L154</f>
        <v>40</v>
      </c>
      <c r="H159" s="210">
        <f>DADOS2!O154</f>
        <v>12</v>
      </c>
      <c r="I159" s="210">
        <f>DADOS2!R154</f>
        <v>15</v>
      </c>
      <c r="J159" s="210">
        <f>DADOS2!U154</f>
        <v>0</v>
      </c>
      <c r="K159" s="76">
        <f>DADOS2!X154</f>
        <v>1.75</v>
      </c>
      <c r="L159" s="210">
        <f>DADOS2!Y154</f>
        <v>114</v>
      </c>
      <c r="M159" s="210">
        <f>DADOS2!AB154</f>
        <v>42</v>
      </c>
      <c r="N159" s="210">
        <f>DADOS2!AE154</f>
        <v>50</v>
      </c>
      <c r="O159" s="210">
        <f>DADOS2!AH154</f>
        <v>38</v>
      </c>
      <c r="P159" s="76">
        <f>DADOS2!AK154</f>
        <v>3.75</v>
      </c>
      <c r="Q159" s="76">
        <f>DADOS2!AM154</f>
        <v>2.8333333333333335</v>
      </c>
      <c r="R159" s="39"/>
      <c r="S159" s="40"/>
      <c r="T159" s="39"/>
      <c r="U159" s="40"/>
      <c r="V159" s="70"/>
      <c r="Y159" s="67"/>
    </row>
    <row r="160" spans="1:25" ht="15.75" x14ac:dyDescent="0.25">
      <c r="A160" s="130" t="str">
        <f>DADOS2!AN155</f>
        <v>NASF SC 2</v>
      </c>
      <c r="B160" s="130">
        <f>DADOS2!A155</f>
        <v>147</v>
      </c>
      <c r="C160" s="210">
        <f>DADOS2!B155</f>
        <v>98</v>
      </c>
      <c r="D160" s="210">
        <f>DADOS2!E155</f>
        <v>25</v>
      </c>
      <c r="E160" s="222">
        <f>DADOS2!H155</f>
        <v>12</v>
      </c>
      <c r="F160" s="76">
        <f>DADOS2!K155</f>
        <v>3.6666666666666665</v>
      </c>
      <c r="G160" s="210">
        <f>DADOS2!L155</f>
        <v>100</v>
      </c>
      <c r="H160" s="210">
        <f>DADOS2!O155</f>
        <v>22</v>
      </c>
      <c r="I160" s="210">
        <f>DADOS2!R155</f>
        <v>11</v>
      </c>
      <c r="J160" s="210">
        <f>DADOS2!U155</f>
        <v>47</v>
      </c>
      <c r="K160" s="76">
        <f>DADOS2!X155</f>
        <v>3</v>
      </c>
      <c r="L160" s="210">
        <f>DADOS2!Y155</f>
        <v>115</v>
      </c>
      <c r="M160" s="210">
        <f>DADOS2!AB155</f>
        <v>50</v>
      </c>
      <c r="N160" s="210">
        <f>DADOS2!AE155</f>
        <v>56</v>
      </c>
      <c r="O160" s="210">
        <f>DADOS2!AH155</f>
        <v>29</v>
      </c>
      <c r="P160" s="76">
        <f>DADOS2!AK155</f>
        <v>3.75</v>
      </c>
      <c r="Q160" s="76">
        <f>DADOS2!AM155</f>
        <v>3.4722222222222219</v>
      </c>
      <c r="R160" s="39"/>
      <c r="S160" s="40"/>
      <c r="T160" s="39"/>
      <c r="U160" s="40"/>
      <c r="V160" s="70"/>
      <c r="Y160" s="67"/>
    </row>
    <row r="161" spans="1:25" ht="15.75" x14ac:dyDescent="0.25">
      <c r="A161" s="130" t="str">
        <f>DADOS2!AN156</f>
        <v>NASF SC 2</v>
      </c>
      <c r="B161" s="130">
        <f>DADOS2!A156</f>
        <v>148</v>
      </c>
      <c r="C161" s="210">
        <f>DADOS2!B156</f>
        <v>93</v>
      </c>
      <c r="D161" s="210">
        <f>DADOS2!E156</f>
        <v>34</v>
      </c>
      <c r="E161" s="222">
        <f>DADOS2!H156</f>
        <v>20</v>
      </c>
      <c r="F161" s="76">
        <f>DADOS2!K156</f>
        <v>4</v>
      </c>
      <c r="G161" s="210">
        <f>DADOS2!L156</f>
        <v>105</v>
      </c>
      <c r="H161" s="210">
        <f>DADOS2!O156</f>
        <v>32</v>
      </c>
      <c r="I161" s="210">
        <f>DADOS2!R156</f>
        <v>28</v>
      </c>
      <c r="J161" s="210">
        <f>DADOS2!U156</f>
        <v>60</v>
      </c>
      <c r="K161" s="76">
        <f>DADOS2!X156</f>
        <v>4.25</v>
      </c>
      <c r="L161" s="210">
        <f>DADOS2!Y156</f>
        <v>152</v>
      </c>
      <c r="M161" s="210">
        <f>DADOS2!AB156</f>
        <v>58</v>
      </c>
      <c r="N161" s="210">
        <f>DADOS2!AE156</f>
        <v>57</v>
      </c>
      <c r="O161" s="210">
        <f>DADOS2!AH156</f>
        <v>32</v>
      </c>
      <c r="P161" s="76">
        <f>DADOS2!AK156</f>
        <v>4.25</v>
      </c>
      <c r="Q161" s="76">
        <f>DADOS2!AM156</f>
        <v>4.166666666666667</v>
      </c>
      <c r="R161" s="39"/>
      <c r="S161" s="40"/>
      <c r="T161" s="39"/>
      <c r="U161" s="40"/>
      <c r="V161" s="70"/>
      <c r="Y161" s="67"/>
    </row>
    <row r="162" spans="1:25" ht="15.75" x14ac:dyDescent="0.25">
      <c r="A162" s="130" t="str">
        <f>DADOS2!AN157</f>
        <v>NASF SC 2</v>
      </c>
      <c r="B162" s="130">
        <f>DADOS2!A157</f>
        <v>149</v>
      </c>
      <c r="C162" s="210">
        <f>DADOS2!B157</f>
        <v>103</v>
      </c>
      <c r="D162" s="210">
        <f>DADOS2!E157</f>
        <v>26</v>
      </c>
      <c r="E162" s="222">
        <f>DADOS2!H157</f>
        <v>16</v>
      </c>
      <c r="F162" s="76">
        <f>DADOS2!K157</f>
        <v>4</v>
      </c>
      <c r="G162" s="210">
        <f>DADOS2!L157</f>
        <v>69</v>
      </c>
      <c r="H162" s="210">
        <f>DADOS2!O157</f>
        <v>21</v>
      </c>
      <c r="I162" s="210">
        <f>DADOS2!R157</f>
        <v>19</v>
      </c>
      <c r="J162" s="210">
        <f>DADOS2!U157</f>
        <v>40</v>
      </c>
      <c r="K162" s="76">
        <f>DADOS2!X157</f>
        <v>3</v>
      </c>
      <c r="L162" s="210">
        <f>DADOS2!Y157</f>
        <v>108</v>
      </c>
      <c r="M162" s="210">
        <f>DADOS2!AB157</f>
        <v>39</v>
      </c>
      <c r="N162" s="210">
        <f>DADOS2!AE157</f>
        <v>44</v>
      </c>
      <c r="O162" s="210">
        <f>DADOS2!AH157</f>
        <v>26</v>
      </c>
      <c r="P162" s="76">
        <f>DADOS2!AK157</f>
        <v>3.25</v>
      </c>
      <c r="Q162" s="76">
        <f>DADOS2!AM157</f>
        <v>3.4166666666666665</v>
      </c>
      <c r="R162" s="39"/>
      <c r="S162" s="40"/>
      <c r="T162" s="39"/>
      <c r="U162" s="40"/>
      <c r="V162" s="70"/>
      <c r="Y162" s="67"/>
    </row>
    <row r="163" spans="1:25" ht="15.75" x14ac:dyDescent="0.25">
      <c r="A163" s="130" t="str">
        <f>DADOS2!AN158</f>
        <v>NASF Fed 1</v>
      </c>
      <c r="B163" s="130">
        <f>DADOS2!A158</f>
        <v>150</v>
      </c>
      <c r="C163" s="210">
        <f>DADOS2!B158</f>
        <v>78</v>
      </c>
      <c r="D163" s="210">
        <f>DADOS2!E158</f>
        <v>41</v>
      </c>
      <c r="E163" s="222">
        <f>DADOS2!H158</f>
        <v>12</v>
      </c>
      <c r="F163" s="76">
        <f>DADOS2!K158</f>
        <v>4</v>
      </c>
      <c r="G163" s="210">
        <f>DADOS2!L158</f>
        <v>70</v>
      </c>
      <c r="H163" s="210">
        <f>DADOS2!O158</f>
        <v>30</v>
      </c>
      <c r="I163" s="210">
        <f>DADOS2!R158</f>
        <v>15</v>
      </c>
      <c r="J163" s="210">
        <f>DADOS2!U158</f>
        <v>18</v>
      </c>
      <c r="K163" s="76">
        <f>DADOS2!X158</f>
        <v>2.75</v>
      </c>
      <c r="L163" s="210">
        <f>DADOS2!Y158</f>
        <v>163.66</v>
      </c>
      <c r="M163" s="210">
        <f>DADOS2!AB158</f>
        <v>53.66</v>
      </c>
      <c r="N163" s="210">
        <f>DADOS2!AE158</f>
        <v>44.33</v>
      </c>
      <c r="O163" s="210">
        <f>DADOS2!AH158</f>
        <v>35.33</v>
      </c>
      <c r="P163" s="76">
        <f>DADOS2!AK158</f>
        <v>4</v>
      </c>
      <c r="Q163" s="76">
        <f>DADOS2!AM158</f>
        <v>3.5833333333333335</v>
      </c>
      <c r="R163" s="39"/>
      <c r="S163" s="40"/>
      <c r="T163" s="39"/>
      <c r="U163" s="40"/>
      <c r="V163" s="70"/>
      <c r="Y163" s="67"/>
    </row>
    <row r="164" spans="1:25" ht="15.75" x14ac:dyDescent="0.25">
      <c r="A164" s="130" t="str">
        <f>DADOS2!AN159</f>
        <v>NASF SC 2</v>
      </c>
      <c r="B164" s="130">
        <f>DADOS2!A159</f>
        <v>151</v>
      </c>
      <c r="C164" s="210">
        <f>DADOS2!B159</f>
        <v>50</v>
      </c>
      <c r="D164" s="210">
        <f>DADOS2!E159</f>
        <v>26</v>
      </c>
      <c r="E164" s="222">
        <f>DADOS2!H159</f>
        <v>9</v>
      </c>
      <c r="F164" s="76">
        <f>DADOS2!K159</f>
        <v>2.6666666666666665</v>
      </c>
      <c r="G164" s="210">
        <f>DADOS2!L159</f>
        <v>58</v>
      </c>
      <c r="H164" s="210">
        <f>DADOS2!O159</f>
        <v>18</v>
      </c>
      <c r="I164" s="210">
        <f>DADOS2!R159</f>
        <v>18</v>
      </c>
      <c r="J164" s="210">
        <f>DADOS2!U159</f>
        <v>21</v>
      </c>
      <c r="K164" s="76">
        <f>DADOS2!X159</f>
        <v>2.75</v>
      </c>
      <c r="L164" s="210">
        <f>DADOS2!Y159</f>
        <v>56</v>
      </c>
      <c r="M164" s="210">
        <f>DADOS2!AB159</f>
        <v>26</v>
      </c>
      <c r="N164" s="210">
        <f>DADOS2!AE159</f>
        <v>31</v>
      </c>
      <c r="O164" s="210">
        <f>DADOS2!AH159</f>
        <v>18</v>
      </c>
      <c r="P164" s="76">
        <f>DADOS2!AK159</f>
        <v>2.25</v>
      </c>
      <c r="Q164" s="76">
        <f>DADOS2!AM159</f>
        <v>2.5555555555555554</v>
      </c>
      <c r="R164" s="39"/>
      <c r="S164" s="40"/>
      <c r="T164" s="39"/>
      <c r="U164" s="40"/>
      <c r="V164" s="70"/>
      <c r="Y164" s="67"/>
    </row>
    <row r="165" spans="1:25" ht="15.75" x14ac:dyDescent="0.25">
      <c r="A165" s="130" t="str">
        <f>DADOS2!AN160</f>
        <v>NASF SC 1</v>
      </c>
      <c r="B165" s="130">
        <f>DADOS2!A160</f>
        <v>152</v>
      </c>
      <c r="C165" s="210">
        <f>DADOS2!B160</f>
        <v>102</v>
      </c>
      <c r="D165" s="210">
        <f>DADOS2!E160</f>
        <v>35</v>
      </c>
      <c r="E165" s="222">
        <f>DADOS2!H160</f>
        <v>24</v>
      </c>
      <c r="F165" s="76">
        <f>DADOS2!K160</f>
        <v>4.666666666666667</v>
      </c>
      <c r="G165" s="210">
        <f>DADOS2!L160</f>
        <v>48</v>
      </c>
      <c r="H165" s="210">
        <f>DADOS2!O160</f>
        <v>8</v>
      </c>
      <c r="I165" s="210">
        <f>DADOS2!R160</f>
        <v>12</v>
      </c>
      <c r="J165" s="210">
        <f>DADOS2!U160</f>
        <v>20</v>
      </c>
      <c r="K165" s="76">
        <f>DADOS2!X160</f>
        <v>2</v>
      </c>
      <c r="L165" s="210">
        <f>DADOS2!Y160</f>
        <v>125</v>
      </c>
      <c r="M165" s="210">
        <f>DADOS2!AB160</f>
        <v>50</v>
      </c>
      <c r="N165" s="210">
        <f>DADOS2!AE160</f>
        <v>51</v>
      </c>
      <c r="O165" s="210">
        <f>DADOS2!AH160</f>
        <v>24</v>
      </c>
      <c r="P165" s="76">
        <f>DADOS2!AK160</f>
        <v>3.75</v>
      </c>
      <c r="Q165" s="76">
        <f>DADOS2!AM160</f>
        <v>3.4722222222222228</v>
      </c>
      <c r="R165" s="39"/>
      <c r="S165" s="40"/>
      <c r="T165" s="39"/>
      <c r="U165" s="40"/>
      <c r="V165" s="70"/>
      <c r="Y165" s="67"/>
    </row>
    <row r="166" spans="1:25" ht="15.75" x14ac:dyDescent="0.25">
      <c r="A166" s="130" t="str">
        <f>DADOS2!AN161</f>
        <v>NASF SC 2</v>
      </c>
      <c r="B166" s="130">
        <f>DADOS2!A161</f>
        <v>153</v>
      </c>
      <c r="C166" s="210">
        <f>DADOS2!B161</f>
        <v>87</v>
      </c>
      <c r="D166" s="210">
        <f>DADOS2!E161</f>
        <v>35</v>
      </c>
      <c r="E166" s="222">
        <f>DADOS2!H161</f>
        <v>19</v>
      </c>
      <c r="F166" s="76">
        <f>DADOS2!K161</f>
        <v>4</v>
      </c>
      <c r="G166" s="210">
        <f>DADOS2!L161</f>
        <v>94</v>
      </c>
      <c r="H166" s="210">
        <f>DADOS2!O161</f>
        <v>24</v>
      </c>
      <c r="I166" s="210">
        <f>DADOS2!R161</f>
        <v>23</v>
      </c>
      <c r="J166" s="210">
        <f>DADOS2!U161</f>
        <v>57</v>
      </c>
      <c r="K166" s="76">
        <f>DADOS2!X161</f>
        <v>3.75</v>
      </c>
      <c r="L166" s="210">
        <f>DADOS2!Y161</f>
        <v>174</v>
      </c>
      <c r="M166" s="210">
        <f>DADOS2!AB161</f>
        <v>63</v>
      </c>
      <c r="N166" s="210">
        <f>DADOS2!AE161</f>
        <v>60</v>
      </c>
      <c r="O166" s="210">
        <f>DADOS2!AH161</f>
        <v>34</v>
      </c>
      <c r="P166" s="76">
        <f>DADOS2!AK161</f>
        <v>4.25</v>
      </c>
      <c r="Q166" s="76">
        <f>DADOS2!AM161</f>
        <v>4</v>
      </c>
      <c r="R166" s="39"/>
      <c r="S166" s="40"/>
      <c r="T166" s="39"/>
      <c r="U166" s="40"/>
      <c r="V166" s="70"/>
      <c r="Y166" s="67"/>
    </row>
    <row r="167" spans="1:25" ht="15.75" x14ac:dyDescent="0.25">
      <c r="A167" s="130" t="str">
        <f>DADOS2!AN162</f>
        <v>NASF Fed 1</v>
      </c>
      <c r="B167" s="130">
        <f>DADOS2!A162</f>
        <v>154</v>
      </c>
      <c r="C167" s="210">
        <f>DADOS2!B162</f>
        <v>75</v>
      </c>
      <c r="D167" s="210">
        <f>DADOS2!E162</f>
        <v>21</v>
      </c>
      <c r="E167" s="222">
        <f>DADOS2!H162</f>
        <v>8</v>
      </c>
      <c r="F167" s="76">
        <f>DADOS2!K162</f>
        <v>3</v>
      </c>
      <c r="G167" s="210">
        <f>DADOS2!L162</f>
        <v>47</v>
      </c>
      <c r="H167" s="210">
        <f>DADOS2!O162</f>
        <v>17</v>
      </c>
      <c r="I167" s="210">
        <f>DADOS2!R162</f>
        <v>1</v>
      </c>
      <c r="J167" s="210">
        <f>DADOS2!U162</f>
        <v>0</v>
      </c>
      <c r="K167" s="76">
        <f>DADOS2!X162</f>
        <v>1.75</v>
      </c>
      <c r="L167" s="210">
        <f>DADOS2!Y162</f>
        <v>58</v>
      </c>
      <c r="M167" s="210">
        <f>DADOS2!AB162</f>
        <v>3</v>
      </c>
      <c r="N167" s="210">
        <f>DADOS2!AE162</f>
        <v>36</v>
      </c>
      <c r="O167" s="210">
        <f>DADOS2!AH162</f>
        <v>23</v>
      </c>
      <c r="P167" s="76">
        <f>DADOS2!AK162</f>
        <v>2.25</v>
      </c>
      <c r="Q167" s="76">
        <f>DADOS2!AM162</f>
        <v>2.3333333333333335</v>
      </c>
      <c r="R167" s="39"/>
      <c r="S167" s="40"/>
      <c r="T167" s="39"/>
      <c r="U167" s="40"/>
      <c r="V167" s="70"/>
      <c r="Y167" s="67"/>
    </row>
    <row r="168" spans="1:25" ht="15.75" x14ac:dyDescent="0.25">
      <c r="A168" s="130" t="str">
        <f>DADOS2!AN163</f>
        <v>NASF SC 2</v>
      </c>
      <c r="B168" s="130">
        <f>DADOS2!A163</f>
        <v>155</v>
      </c>
      <c r="C168" s="210">
        <f>DADOS2!B163</f>
        <v>92</v>
      </c>
      <c r="D168" s="210">
        <f>DADOS2!E163</f>
        <v>34</v>
      </c>
      <c r="E168" s="222">
        <f>DADOS2!H163</f>
        <v>17</v>
      </c>
      <c r="F168" s="76">
        <f>DADOS2!K163</f>
        <v>3.6666666666666665</v>
      </c>
      <c r="G168" s="210">
        <f>DADOS2!L163</f>
        <v>95</v>
      </c>
      <c r="H168" s="210">
        <f>DADOS2!O163</f>
        <v>31</v>
      </c>
      <c r="I168" s="210">
        <f>DADOS2!R163</f>
        <v>19</v>
      </c>
      <c r="J168" s="210">
        <f>DADOS2!U163</f>
        <v>54</v>
      </c>
      <c r="K168" s="76">
        <f>DADOS2!X163</f>
        <v>3.75</v>
      </c>
      <c r="L168" s="210">
        <f>DADOS2!Y163</f>
        <v>171</v>
      </c>
      <c r="M168" s="210">
        <f>DADOS2!AB163</f>
        <v>65</v>
      </c>
      <c r="N168" s="210">
        <f>DADOS2!AE163</f>
        <v>68</v>
      </c>
      <c r="O168" s="210">
        <f>DADOS2!AH163</f>
        <v>34</v>
      </c>
      <c r="P168" s="76">
        <f>DADOS2!AK163</f>
        <v>5</v>
      </c>
      <c r="Q168" s="76">
        <f>DADOS2!AM163</f>
        <v>4.1388888888888884</v>
      </c>
      <c r="R168" s="39"/>
      <c r="S168" s="40"/>
      <c r="T168" s="39"/>
      <c r="U168" s="40"/>
      <c r="V168" s="70"/>
      <c r="Y168" s="67"/>
    </row>
    <row r="169" spans="1:25" ht="15.75" x14ac:dyDescent="0.25">
      <c r="A169" s="130" t="str">
        <f>DADOS2!AN164</f>
        <v>NASF SC 2</v>
      </c>
      <c r="B169" s="130">
        <f>DADOS2!A164</f>
        <v>156</v>
      </c>
      <c r="C169" s="210">
        <f>DADOS2!B164</f>
        <v>95</v>
      </c>
      <c r="D169" s="210">
        <f>DADOS2!E164</f>
        <v>23</v>
      </c>
      <c r="E169" s="222">
        <f>DADOS2!H164</f>
        <v>18</v>
      </c>
      <c r="F169" s="76">
        <f>DADOS2!K164</f>
        <v>3.6666666666666665</v>
      </c>
      <c r="G169" s="210">
        <f>DADOS2!L164</f>
        <v>106</v>
      </c>
      <c r="H169" s="210">
        <f>DADOS2!O164</f>
        <v>30</v>
      </c>
      <c r="I169" s="210">
        <f>DADOS2!R164</f>
        <v>27</v>
      </c>
      <c r="J169" s="210">
        <f>DADOS2!U164</f>
        <v>44</v>
      </c>
      <c r="K169" s="76">
        <f>DADOS2!X164</f>
        <v>4</v>
      </c>
      <c r="L169" s="210">
        <f>DADOS2!Y164</f>
        <v>132</v>
      </c>
      <c r="M169" s="210">
        <f>DADOS2!AB164</f>
        <v>37</v>
      </c>
      <c r="N169" s="210">
        <f>DADOS2!AE164</f>
        <v>63</v>
      </c>
      <c r="O169" s="210">
        <f>DADOS2!AH164</f>
        <v>33</v>
      </c>
      <c r="P169" s="76">
        <f>DADOS2!AK164</f>
        <v>4</v>
      </c>
      <c r="Q169" s="76">
        <f>DADOS2!AM164</f>
        <v>3.8888888888888888</v>
      </c>
      <c r="R169" s="39"/>
      <c r="S169" s="40"/>
      <c r="T169" s="39"/>
      <c r="U169" s="40"/>
      <c r="V169" s="70"/>
      <c r="Y169" s="67"/>
    </row>
    <row r="170" spans="1:25" ht="15.75" x14ac:dyDescent="0.25">
      <c r="A170" s="130" t="str">
        <f>DADOS2!AN165</f>
        <v>NASF SC 2</v>
      </c>
      <c r="B170" s="130">
        <f>DADOS2!A165</f>
        <v>157</v>
      </c>
      <c r="C170" s="210">
        <f>DADOS2!B165</f>
        <v>54</v>
      </c>
      <c r="D170" s="210">
        <f>DADOS2!E165</f>
        <v>30</v>
      </c>
      <c r="E170" s="222">
        <f>DADOS2!H165</f>
        <v>6</v>
      </c>
      <c r="F170" s="76">
        <f>DADOS2!K165</f>
        <v>3</v>
      </c>
      <c r="G170" s="210">
        <f>DADOS2!L165</f>
        <v>13</v>
      </c>
      <c r="H170" s="210">
        <f>DADOS2!O165</f>
        <v>4</v>
      </c>
      <c r="I170" s="210">
        <f>DADOS2!R165</f>
        <v>4</v>
      </c>
      <c r="J170" s="210">
        <f>DADOS2!U165</f>
        <v>8</v>
      </c>
      <c r="K170" s="76">
        <f>DADOS2!X165</f>
        <v>1</v>
      </c>
      <c r="L170" s="210">
        <f>DADOS2!Y165</f>
        <v>82</v>
      </c>
      <c r="M170" s="210">
        <f>DADOS2!AB165</f>
        <v>8</v>
      </c>
      <c r="N170" s="210">
        <f>DADOS2!AE165</f>
        <v>53</v>
      </c>
      <c r="O170" s="210">
        <f>DADOS2!AH165</f>
        <v>26</v>
      </c>
      <c r="P170" s="76">
        <f>DADOS2!AK165</f>
        <v>2.75</v>
      </c>
      <c r="Q170" s="76">
        <f>DADOS2!AM165</f>
        <v>2.25</v>
      </c>
      <c r="R170" s="39"/>
      <c r="S170" s="40"/>
      <c r="T170" s="39"/>
      <c r="U170" s="40"/>
      <c r="V170" s="70"/>
      <c r="Y170" s="67"/>
    </row>
    <row r="171" spans="1:25" ht="15.75" x14ac:dyDescent="0.25">
      <c r="A171" s="130" t="str">
        <f>DADOS2!AN166</f>
        <v>NASF SC 2</v>
      </c>
      <c r="B171" s="130">
        <f>DADOS2!A166</f>
        <v>158</v>
      </c>
      <c r="C171" s="210">
        <f>DADOS2!B166</f>
        <v>58</v>
      </c>
      <c r="D171" s="210">
        <f>DADOS2!E166</f>
        <v>28</v>
      </c>
      <c r="E171" s="222">
        <f>DADOS2!H166</f>
        <v>8</v>
      </c>
      <c r="F171" s="76">
        <f>DADOS2!K166</f>
        <v>2.6666666666666665</v>
      </c>
      <c r="G171" s="210">
        <f>DADOS2!L166</f>
        <v>31</v>
      </c>
      <c r="H171" s="210">
        <f>DADOS2!O166</f>
        <v>8</v>
      </c>
      <c r="I171" s="210">
        <f>DADOS2!R166</f>
        <v>12</v>
      </c>
      <c r="J171" s="210">
        <f>DADOS2!U166</f>
        <v>15</v>
      </c>
      <c r="K171" s="76">
        <f>DADOS2!X166</f>
        <v>1.75</v>
      </c>
      <c r="L171" s="210">
        <f>DADOS2!Y166</f>
        <v>87</v>
      </c>
      <c r="M171" s="210">
        <f>DADOS2!AB166</f>
        <v>11</v>
      </c>
      <c r="N171" s="210">
        <f>DADOS2!AE166</f>
        <v>10</v>
      </c>
      <c r="O171" s="210">
        <f>DADOS2!AH166</f>
        <v>21</v>
      </c>
      <c r="P171" s="76">
        <f>DADOS2!AK166</f>
        <v>2</v>
      </c>
      <c r="Q171" s="76">
        <f>DADOS2!AM166</f>
        <v>2.1388888888888888</v>
      </c>
      <c r="R171" s="39"/>
      <c r="S171" s="40"/>
      <c r="T171" s="39"/>
      <c r="U171" s="40"/>
      <c r="V171" s="70"/>
      <c r="Y171" s="67"/>
    </row>
    <row r="172" spans="1:25" ht="15.75" x14ac:dyDescent="0.25">
      <c r="A172" s="130" t="str">
        <f>DADOS2!AN167</f>
        <v>NASF SC 2</v>
      </c>
      <c r="B172" s="130">
        <f>DADOS2!A167</f>
        <v>159</v>
      </c>
      <c r="C172" s="210">
        <f>DADOS2!B167</f>
        <v>5</v>
      </c>
      <c r="D172" s="210">
        <f>DADOS2!E167</f>
        <v>6</v>
      </c>
      <c r="E172" s="222">
        <f>DADOS2!H167</f>
        <v>0</v>
      </c>
      <c r="F172" s="76">
        <f>DADOS2!K167</f>
        <v>1</v>
      </c>
      <c r="G172" s="210">
        <f>DADOS2!L167</f>
        <v>0</v>
      </c>
      <c r="H172" s="210">
        <f>DADOS2!O167</f>
        <v>0</v>
      </c>
      <c r="I172" s="210">
        <f>DADOS2!R167</f>
        <v>0</v>
      </c>
      <c r="J172" s="210">
        <f>DADOS2!U167</f>
        <v>0</v>
      </c>
      <c r="K172" s="76">
        <f>DADOS2!X167</f>
        <v>1</v>
      </c>
      <c r="L172" s="210" t="str">
        <f>DADOS2!Y167</f>
        <v>Não Respondeu</v>
      </c>
      <c r="M172" s="210" t="str">
        <f>DADOS2!AB167</f>
        <v>Não Respondeu</v>
      </c>
      <c r="N172" s="210" t="str">
        <f>DADOS2!AE167</f>
        <v>Não Respondeu</v>
      </c>
      <c r="O172" s="210" t="str">
        <f>DADOS2!AH167</f>
        <v>Não Respondeu</v>
      </c>
      <c r="P172" s="76" t="str">
        <f>DADOS2!AK167</f>
        <v>Não Respondeu</v>
      </c>
      <c r="Q172" s="76">
        <f>DADOS2!AM167</f>
        <v>1</v>
      </c>
      <c r="R172" s="39"/>
      <c r="S172" s="40"/>
      <c r="T172" s="39"/>
      <c r="U172" s="40"/>
      <c r="V172" s="70"/>
      <c r="Y172" s="67"/>
    </row>
    <row r="173" spans="1:25" ht="15.75" x14ac:dyDescent="0.25">
      <c r="A173" s="130" t="str">
        <f>DADOS2!AN168</f>
        <v>NASF Fed 1</v>
      </c>
      <c r="B173" s="130">
        <f>DADOS2!A168</f>
        <v>160</v>
      </c>
      <c r="C173" s="210">
        <f>DADOS2!B168</f>
        <v>105</v>
      </c>
      <c r="D173" s="210">
        <f>DADOS2!E168</f>
        <v>30</v>
      </c>
      <c r="E173" s="222">
        <f>DADOS2!H168</f>
        <v>22</v>
      </c>
      <c r="F173" s="76">
        <f>DADOS2!K168</f>
        <v>4.333333333333333</v>
      </c>
      <c r="G173" s="210">
        <f>DADOS2!L168</f>
        <v>62</v>
      </c>
      <c r="H173" s="210">
        <f>DADOS2!O168</f>
        <v>10</v>
      </c>
      <c r="I173" s="210">
        <f>DADOS2!R168</f>
        <v>0</v>
      </c>
      <c r="J173" s="210">
        <f>DADOS2!U168</f>
        <v>17</v>
      </c>
      <c r="K173" s="76">
        <f>DADOS2!X168</f>
        <v>2</v>
      </c>
      <c r="L173" s="210">
        <f>DADOS2!Y168</f>
        <v>83</v>
      </c>
      <c r="M173" s="210">
        <f>DADOS2!AB168</f>
        <v>6</v>
      </c>
      <c r="N173" s="210">
        <f>DADOS2!AE168</f>
        <v>6</v>
      </c>
      <c r="O173" s="210">
        <f>DADOS2!AH168</f>
        <v>26</v>
      </c>
      <c r="P173" s="76">
        <f>DADOS2!AK168</f>
        <v>2</v>
      </c>
      <c r="Q173" s="76">
        <f>DADOS2!AM168</f>
        <v>2.7777777777777772</v>
      </c>
      <c r="R173" s="39"/>
      <c r="S173" s="40"/>
      <c r="T173" s="39"/>
      <c r="U173" s="40"/>
      <c r="V173" s="70"/>
      <c r="Y173" s="67"/>
    </row>
    <row r="174" spans="1:25" ht="15.75" x14ac:dyDescent="0.25">
      <c r="A174" s="130" t="str">
        <f>DADOS2!AN169</f>
        <v>NASF SC 2</v>
      </c>
      <c r="B174" s="130">
        <f>DADOS2!A169</f>
        <v>161</v>
      </c>
      <c r="C174" s="210" t="str">
        <f>DADOS2!B169</f>
        <v>Não Respondeu</v>
      </c>
      <c r="D174" s="210" t="str">
        <f>DADOS2!E169</f>
        <v>Não Respondeu</v>
      </c>
      <c r="E174" s="222" t="str">
        <f>DADOS2!H169</f>
        <v>Não Respondeu</v>
      </c>
      <c r="F174" s="76" t="str">
        <f>DADOS2!K169</f>
        <v>Não Respondeu</v>
      </c>
      <c r="G174" s="210" t="str">
        <f>DADOS2!L169</f>
        <v>Não Respondeu</v>
      </c>
      <c r="H174" s="210" t="str">
        <f>DADOS2!O169</f>
        <v>Não Respondeu</v>
      </c>
      <c r="I174" s="210" t="str">
        <f>DADOS2!R169</f>
        <v>Não Respondeu</v>
      </c>
      <c r="J174" s="210" t="str">
        <f>DADOS2!U169</f>
        <v>Não Respondeu</v>
      </c>
      <c r="K174" s="76" t="str">
        <f>DADOS2!X169</f>
        <v>Não Respondeu</v>
      </c>
      <c r="L174" s="210" t="str">
        <f>DADOS2!Y169</f>
        <v>Não Respondeu</v>
      </c>
      <c r="M174" s="210" t="str">
        <f>DADOS2!AB169</f>
        <v>Não Respondeu</v>
      </c>
      <c r="N174" s="210" t="str">
        <f>DADOS2!AE169</f>
        <v>Não Respondeu</v>
      </c>
      <c r="O174" s="210" t="str">
        <f>DADOS2!AH169</f>
        <v>Não Respondeu</v>
      </c>
      <c r="P174" s="76" t="str">
        <f>DADOS2!AK169</f>
        <v>Não Respondeu</v>
      </c>
      <c r="Q174" s="76" t="str">
        <f>DADOS2!AM169</f>
        <v>Não Respondeu</v>
      </c>
      <c r="R174" s="39"/>
      <c r="S174" s="40"/>
      <c r="T174" s="39"/>
      <c r="U174" s="40"/>
      <c r="V174" s="70"/>
      <c r="Y174" s="67"/>
    </row>
    <row r="175" spans="1:25" ht="15.75" x14ac:dyDescent="0.25">
      <c r="A175" s="130" t="str">
        <f>DADOS2!AN170</f>
        <v>NASF Fed 1</v>
      </c>
      <c r="B175" s="130">
        <f>DADOS2!A170</f>
        <v>162</v>
      </c>
      <c r="C175" s="210">
        <f>DADOS2!B170</f>
        <v>72</v>
      </c>
      <c r="D175" s="210">
        <f>DADOS2!E170</f>
        <v>19</v>
      </c>
      <c r="E175" s="222">
        <f>DADOS2!H170</f>
        <v>16</v>
      </c>
      <c r="F175" s="76">
        <f>DADOS2!K170</f>
        <v>3</v>
      </c>
      <c r="G175" s="210">
        <f>DADOS2!L170</f>
        <v>108</v>
      </c>
      <c r="H175" s="210">
        <f>DADOS2!O170</f>
        <v>29</v>
      </c>
      <c r="I175" s="210">
        <f>DADOS2!R170</f>
        <v>30</v>
      </c>
      <c r="J175" s="210">
        <f>DADOS2!U170</f>
        <v>28</v>
      </c>
      <c r="K175" s="76">
        <f>DADOS2!X170</f>
        <v>3.75</v>
      </c>
      <c r="L175" s="210">
        <f>DADOS2!Y170</f>
        <v>64</v>
      </c>
      <c r="M175" s="210">
        <f>DADOS2!AB170</f>
        <v>20</v>
      </c>
      <c r="N175" s="210">
        <f>DADOS2!AE170</f>
        <v>28</v>
      </c>
      <c r="O175" s="210">
        <f>DADOS2!AH170</f>
        <v>27</v>
      </c>
      <c r="P175" s="76">
        <f>DADOS2!AK170</f>
        <v>2.5</v>
      </c>
      <c r="Q175" s="76">
        <f>DADOS2!AM170</f>
        <v>3.0833333333333335</v>
      </c>
      <c r="R175" s="39"/>
      <c r="S175" s="40"/>
      <c r="T175" s="39"/>
      <c r="U175" s="40"/>
      <c r="V175" s="70"/>
      <c r="Y175" s="67"/>
    </row>
    <row r="176" spans="1:25" ht="15.75" x14ac:dyDescent="0.25">
      <c r="A176" s="130" t="str">
        <f>DADOS2!AN171</f>
        <v>NASF SC 2</v>
      </c>
      <c r="B176" s="130">
        <f>DADOS2!A171</f>
        <v>163</v>
      </c>
      <c r="C176" s="210">
        <f>DADOS2!B171</f>
        <v>55</v>
      </c>
      <c r="D176" s="210">
        <f>DADOS2!E171</f>
        <v>8</v>
      </c>
      <c r="E176" s="222">
        <f>DADOS2!H171</f>
        <v>8</v>
      </c>
      <c r="F176" s="76">
        <f>DADOS2!K171</f>
        <v>2</v>
      </c>
      <c r="G176" s="210">
        <f>DADOS2!L171</f>
        <v>35</v>
      </c>
      <c r="H176" s="210">
        <f>DADOS2!O171</f>
        <v>4</v>
      </c>
      <c r="I176" s="210">
        <f>DADOS2!R171</f>
        <v>5</v>
      </c>
      <c r="J176" s="210">
        <f>DADOS2!U171</f>
        <v>7</v>
      </c>
      <c r="K176" s="76">
        <f>DADOS2!X171</f>
        <v>1.25</v>
      </c>
      <c r="L176" s="210">
        <f>DADOS2!Y171</f>
        <v>107</v>
      </c>
      <c r="M176" s="210">
        <f>DADOS2!AB171</f>
        <v>10</v>
      </c>
      <c r="N176" s="210">
        <f>DADOS2!AE171</f>
        <v>50</v>
      </c>
      <c r="O176" s="210">
        <f>DADOS2!AH171</f>
        <v>23</v>
      </c>
      <c r="P176" s="76">
        <f>DADOS2!AK171</f>
        <v>2.75</v>
      </c>
      <c r="Q176" s="76">
        <f>DADOS2!AM171</f>
        <v>2</v>
      </c>
      <c r="R176" s="39"/>
      <c r="S176" s="40"/>
      <c r="T176" s="39"/>
      <c r="U176" s="40"/>
      <c r="V176" s="70"/>
      <c r="Y176" s="67"/>
    </row>
    <row r="177" spans="1:25" ht="13.5" thickBot="1" x14ac:dyDescent="0.25">
      <c r="A177" s="169" t="s">
        <v>110</v>
      </c>
      <c r="B177" s="170"/>
      <c r="C177" s="211"/>
      <c r="D177" s="211"/>
      <c r="E177" s="212"/>
      <c r="F177" s="218"/>
      <c r="G177" s="223"/>
      <c r="H177" s="223"/>
      <c r="I177" s="214"/>
      <c r="J177" s="223"/>
      <c r="K177" s="60"/>
      <c r="L177" s="223"/>
      <c r="M177" s="267" t="s">
        <v>110</v>
      </c>
      <c r="N177" s="268"/>
      <c r="O177" s="268"/>
      <c r="P177" s="268"/>
      <c r="Q177" s="269"/>
      <c r="R177" s="39"/>
      <c r="S177" s="40"/>
      <c r="T177" s="39"/>
      <c r="U177" s="40"/>
      <c r="V177" s="70"/>
      <c r="Y177" s="67"/>
    </row>
    <row r="178" spans="1:25" ht="12.75" x14ac:dyDescent="0.2">
      <c r="A178" s="40"/>
      <c r="B178" s="40"/>
      <c r="C178" s="213"/>
      <c r="D178" s="214"/>
      <c r="E178" s="215"/>
      <c r="F178" s="218"/>
      <c r="G178" s="223"/>
      <c r="H178" s="223"/>
      <c r="I178" s="214"/>
      <c r="J178" s="223"/>
      <c r="K178" s="60"/>
      <c r="L178" s="223"/>
      <c r="M178" s="223"/>
      <c r="N178" s="214"/>
      <c r="O178" s="223"/>
      <c r="P178" s="60"/>
      <c r="Q178" s="61"/>
      <c r="R178" s="39"/>
      <c r="S178" s="40"/>
      <c r="T178" s="39"/>
      <c r="U178" s="40"/>
      <c r="V178" s="70"/>
      <c r="Y178" s="67"/>
    </row>
    <row r="179" spans="1:25" ht="12.75" x14ac:dyDescent="0.2">
      <c r="A179" s="101"/>
      <c r="B179" s="101"/>
      <c r="C179" s="214"/>
      <c r="D179" s="214"/>
      <c r="E179" s="215"/>
      <c r="F179" s="218"/>
      <c r="G179" s="223"/>
      <c r="H179" s="223"/>
      <c r="I179" s="214"/>
      <c r="J179" s="223"/>
      <c r="K179" s="60"/>
      <c r="L179" s="223"/>
      <c r="M179" s="223"/>
      <c r="N179" s="214"/>
      <c r="O179" s="223"/>
      <c r="P179" s="60"/>
      <c r="Q179" s="61"/>
      <c r="R179" s="39"/>
      <c r="S179" s="40"/>
      <c r="T179" s="39"/>
      <c r="U179" s="40"/>
      <c r="V179" s="70"/>
      <c r="Y179" s="67"/>
    </row>
    <row r="180" spans="1:25" ht="15.75" x14ac:dyDescent="0.25">
      <c r="A180" s="101"/>
      <c r="C180" s="216" t="s">
        <v>83</v>
      </c>
      <c r="D180" s="214"/>
      <c r="E180" s="215"/>
      <c r="F180" s="218"/>
      <c r="G180" s="223"/>
      <c r="H180" s="223"/>
      <c r="I180" s="214"/>
      <c r="J180" s="223"/>
      <c r="K180" s="60"/>
      <c r="L180" s="223"/>
      <c r="M180" s="223"/>
      <c r="N180" s="214"/>
      <c r="O180" s="223"/>
      <c r="P180" s="60"/>
      <c r="Q180" s="61"/>
      <c r="R180" s="39"/>
      <c r="S180" s="40"/>
      <c r="T180" s="39"/>
      <c r="U180" s="40"/>
      <c r="V180" s="70"/>
      <c r="Y180" s="67"/>
    </row>
    <row r="181" spans="1:25" ht="12.75" x14ac:dyDescent="0.2">
      <c r="A181" s="101"/>
      <c r="B181" s="101"/>
      <c r="C181" s="214"/>
      <c r="D181" s="214"/>
      <c r="E181" s="215"/>
      <c r="F181" s="218"/>
      <c r="G181" s="223"/>
      <c r="H181" s="223"/>
      <c r="I181" s="214"/>
      <c r="J181" s="223"/>
      <c r="K181" s="60"/>
      <c r="L181" s="223"/>
      <c r="M181" s="223"/>
      <c r="N181" s="214"/>
      <c r="O181" s="223"/>
      <c r="P181" s="60"/>
      <c r="Q181" s="61"/>
      <c r="R181" s="39"/>
      <c r="S181" s="40"/>
      <c r="T181" s="39"/>
      <c r="U181" s="40"/>
      <c r="V181" s="70"/>
      <c r="Y181" s="67"/>
    </row>
    <row r="182" spans="1:25" ht="12.75" x14ac:dyDescent="0.2">
      <c r="A182" s="38"/>
      <c r="B182" s="38"/>
      <c r="C182" s="214"/>
      <c r="D182" s="214"/>
      <c r="E182" s="215"/>
      <c r="F182" s="218"/>
      <c r="G182" s="223"/>
      <c r="H182" s="223"/>
      <c r="I182" s="214"/>
      <c r="J182" s="223"/>
      <c r="K182" s="60"/>
      <c r="L182" s="223"/>
      <c r="M182" s="223"/>
      <c r="N182" s="214"/>
      <c r="O182" s="223"/>
      <c r="P182" s="60"/>
      <c r="Q182" s="61"/>
      <c r="R182" s="39"/>
      <c r="S182" s="40"/>
      <c r="T182" s="39"/>
      <c r="U182" s="40"/>
      <c r="V182" s="70"/>
      <c r="Y182" s="67"/>
    </row>
    <row r="183" spans="1:25" ht="12.75" x14ac:dyDescent="0.2">
      <c r="A183" s="38"/>
      <c r="B183" s="38"/>
      <c r="C183" s="214"/>
      <c r="D183" s="214"/>
      <c r="E183" s="215"/>
      <c r="F183" s="218"/>
      <c r="G183" s="223"/>
      <c r="H183" s="223"/>
      <c r="I183" s="214"/>
      <c r="J183" s="223"/>
      <c r="K183" s="60"/>
      <c r="L183" s="223"/>
      <c r="M183" s="223"/>
      <c r="N183" s="214"/>
      <c r="O183" s="223"/>
      <c r="P183" s="60"/>
      <c r="Q183" s="61"/>
      <c r="R183" s="39"/>
      <c r="S183" s="40"/>
      <c r="T183" s="39"/>
      <c r="U183" s="40"/>
      <c r="V183" s="70"/>
      <c r="Y183" s="67"/>
    </row>
    <row r="184" spans="1:25" ht="12.75" x14ac:dyDescent="0.2">
      <c r="A184" s="38"/>
      <c r="B184" s="38"/>
      <c r="C184" s="214"/>
      <c r="D184" s="214"/>
      <c r="E184" s="215"/>
      <c r="F184" s="218"/>
      <c r="G184" s="223"/>
      <c r="H184" s="223"/>
      <c r="I184" s="214"/>
      <c r="J184" s="223"/>
      <c r="K184" s="60"/>
      <c r="L184" s="223"/>
      <c r="M184" s="223"/>
      <c r="N184" s="214"/>
      <c r="O184" s="223"/>
      <c r="P184" s="60"/>
      <c r="Q184" s="61"/>
      <c r="R184" s="39"/>
      <c r="S184" s="40"/>
      <c r="T184" s="39"/>
      <c r="U184" s="40"/>
      <c r="V184" s="70"/>
      <c r="Y184" s="67"/>
    </row>
    <row r="185" spans="1:25" ht="12.75" x14ac:dyDescent="0.2">
      <c r="A185" s="38"/>
      <c r="B185" s="38"/>
      <c r="C185" s="214"/>
      <c r="D185" s="214"/>
      <c r="E185" s="215"/>
      <c r="F185" s="218"/>
      <c r="G185" s="223"/>
      <c r="H185" s="223"/>
      <c r="I185" s="214"/>
      <c r="J185" s="223"/>
      <c r="K185" s="60"/>
      <c r="L185" s="223"/>
      <c r="M185" s="223"/>
      <c r="N185" s="214"/>
      <c r="O185" s="223"/>
      <c r="P185" s="60"/>
      <c r="Q185" s="61"/>
      <c r="R185" s="39"/>
      <c r="S185" s="40"/>
      <c r="T185" s="39"/>
      <c r="U185" s="40"/>
      <c r="V185" s="70"/>
      <c r="Y185" s="67"/>
    </row>
    <row r="186" spans="1:25" ht="12.75" x14ac:dyDescent="0.2">
      <c r="A186" s="38"/>
      <c r="B186" s="38"/>
      <c r="C186" s="214"/>
      <c r="D186" s="214"/>
      <c r="E186" s="215"/>
      <c r="F186" s="218"/>
      <c r="G186" s="223"/>
      <c r="H186" s="223"/>
      <c r="I186" s="214"/>
      <c r="J186" s="223"/>
      <c r="K186" s="60"/>
      <c r="L186" s="223"/>
      <c r="M186" s="223"/>
      <c r="N186" s="214"/>
      <c r="O186" s="223"/>
      <c r="P186" s="60"/>
      <c r="Q186" s="61"/>
      <c r="R186" s="39"/>
      <c r="S186" s="40"/>
      <c r="T186" s="39"/>
      <c r="U186" s="40"/>
      <c r="V186" s="70"/>
      <c r="Y186" s="67"/>
    </row>
    <row r="187" spans="1:25" ht="12.75" x14ac:dyDescent="0.2">
      <c r="A187" s="38"/>
      <c r="B187" s="38"/>
      <c r="C187" s="214"/>
      <c r="D187" s="214"/>
      <c r="E187" s="215"/>
      <c r="F187" s="218"/>
      <c r="G187" s="223"/>
      <c r="H187" s="223"/>
      <c r="I187" s="214"/>
      <c r="J187" s="223"/>
      <c r="K187" s="60"/>
      <c r="L187" s="223"/>
      <c r="M187" s="223"/>
      <c r="N187" s="214"/>
      <c r="O187" s="223"/>
      <c r="P187" s="60"/>
      <c r="Q187" s="61"/>
      <c r="R187" s="39"/>
      <c r="S187" s="40"/>
      <c r="T187" s="39"/>
      <c r="U187" s="40"/>
      <c r="V187" s="70"/>
      <c r="Y187" s="67"/>
    </row>
    <row r="188" spans="1:25" ht="12.75" x14ac:dyDescent="0.2">
      <c r="A188" s="38"/>
      <c r="B188" s="38"/>
      <c r="C188" s="214"/>
      <c r="D188" s="214"/>
      <c r="E188" s="215"/>
      <c r="F188" s="218"/>
      <c r="G188" s="223"/>
      <c r="H188" s="223"/>
      <c r="I188" s="214"/>
      <c r="J188" s="223"/>
      <c r="K188" s="60"/>
      <c r="L188" s="223"/>
      <c r="M188" s="223"/>
      <c r="N188" s="214"/>
      <c r="O188" s="223"/>
      <c r="P188" s="60"/>
      <c r="Q188" s="61"/>
      <c r="R188" s="39"/>
      <c r="S188" s="40"/>
      <c r="T188" s="39"/>
      <c r="U188" s="40"/>
      <c r="V188" s="70"/>
      <c r="Y188" s="67"/>
    </row>
    <row r="189" spans="1:25" ht="12.75" x14ac:dyDescent="0.2">
      <c r="A189" s="38"/>
      <c r="B189" s="38"/>
      <c r="C189" s="214"/>
      <c r="D189" s="214"/>
      <c r="E189" s="215"/>
      <c r="F189" s="218"/>
      <c r="G189" s="223"/>
      <c r="H189" s="223"/>
      <c r="I189" s="214"/>
      <c r="J189" s="223"/>
      <c r="K189" s="60"/>
      <c r="L189" s="223"/>
      <c r="M189" s="223"/>
      <c r="N189" s="214"/>
      <c r="O189" s="223"/>
      <c r="P189" s="60"/>
      <c r="Q189" s="61"/>
      <c r="R189" s="39"/>
      <c r="S189" s="40"/>
      <c r="T189" s="39"/>
      <c r="U189" s="40"/>
      <c r="V189" s="70"/>
      <c r="Y189" s="67"/>
    </row>
    <row r="190" spans="1:25" ht="12.75" x14ac:dyDescent="0.2">
      <c r="A190" s="38"/>
      <c r="B190" s="38"/>
      <c r="C190" s="214"/>
      <c r="D190" s="214"/>
      <c r="E190" s="215"/>
      <c r="F190" s="218"/>
      <c r="G190" s="223"/>
      <c r="H190" s="223"/>
      <c r="I190" s="214"/>
      <c r="J190" s="223"/>
      <c r="K190" s="60"/>
      <c r="L190" s="223"/>
      <c r="M190" s="223"/>
      <c r="N190" s="214"/>
      <c r="O190" s="223"/>
      <c r="P190" s="60"/>
      <c r="Q190" s="61"/>
      <c r="R190" s="39"/>
      <c r="S190" s="40"/>
      <c r="T190" s="39"/>
      <c r="U190" s="40"/>
      <c r="V190" s="70"/>
      <c r="Y190" s="67"/>
    </row>
    <row r="191" spans="1:25" ht="12.75" x14ac:dyDescent="0.2">
      <c r="A191" s="38"/>
      <c r="B191" s="38"/>
      <c r="C191" s="214"/>
      <c r="D191" s="214"/>
      <c r="E191" s="215"/>
      <c r="F191" s="218"/>
      <c r="G191" s="223"/>
      <c r="H191" s="223"/>
      <c r="I191" s="214"/>
      <c r="J191" s="223"/>
      <c r="K191" s="60"/>
      <c r="L191" s="223"/>
      <c r="M191" s="223"/>
      <c r="N191" s="214"/>
      <c r="O191" s="223"/>
      <c r="P191" s="60"/>
      <c r="Q191" s="61"/>
      <c r="R191" s="39"/>
      <c r="S191" s="40"/>
      <c r="T191" s="39"/>
      <c r="U191" s="40"/>
      <c r="V191" s="70"/>
      <c r="Y191" s="67"/>
    </row>
    <row r="192" spans="1:25" ht="12.75" x14ac:dyDescent="0.2">
      <c r="A192" s="38"/>
      <c r="B192" s="38"/>
      <c r="C192" s="214"/>
      <c r="D192" s="214"/>
      <c r="E192" s="215"/>
      <c r="F192" s="218"/>
      <c r="G192" s="223"/>
      <c r="H192" s="223"/>
      <c r="I192" s="214"/>
      <c r="J192" s="223"/>
      <c r="K192" s="60"/>
      <c r="L192" s="223"/>
      <c r="M192" s="223"/>
      <c r="N192" s="214"/>
      <c r="O192" s="223"/>
      <c r="P192" s="60"/>
      <c r="Q192" s="61"/>
      <c r="R192" s="39"/>
      <c r="S192" s="40"/>
      <c r="T192" s="39"/>
      <c r="U192" s="40"/>
      <c r="V192" s="70"/>
      <c r="Y192" s="67"/>
    </row>
    <row r="193" spans="1:25" ht="12.75" x14ac:dyDescent="0.2">
      <c r="A193" s="38"/>
      <c r="B193" s="38"/>
      <c r="C193" s="214"/>
      <c r="D193" s="214"/>
      <c r="E193" s="215"/>
      <c r="F193" s="218"/>
      <c r="G193" s="223"/>
      <c r="H193" s="223"/>
      <c r="I193" s="214"/>
      <c r="J193" s="223"/>
      <c r="K193" s="60"/>
      <c r="L193" s="223"/>
      <c r="M193" s="223"/>
      <c r="N193" s="214"/>
      <c r="O193" s="223"/>
      <c r="P193" s="60"/>
      <c r="Q193" s="61"/>
      <c r="R193" s="39"/>
      <c r="S193" s="40"/>
      <c r="T193" s="39"/>
      <c r="U193" s="40"/>
      <c r="V193" s="70"/>
      <c r="Y193" s="67"/>
    </row>
    <row r="194" spans="1:25" ht="12.75" x14ac:dyDescent="0.2">
      <c r="A194" s="38"/>
      <c r="B194" s="38"/>
      <c r="C194" s="214"/>
      <c r="D194" s="214"/>
      <c r="E194" s="215"/>
      <c r="F194" s="218"/>
      <c r="G194" s="223"/>
      <c r="H194" s="223"/>
      <c r="I194" s="214"/>
      <c r="J194" s="223"/>
      <c r="K194" s="60"/>
      <c r="L194" s="223"/>
      <c r="M194" s="223"/>
      <c r="N194" s="214"/>
      <c r="O194" s="223"/>
      <c r="P194" s="60"/>
      <c r="Q194" s="61"/>
      <c r="R194" s="39"/>
      <c r="S194" s="40"/>
      <c r="T194" s="39"/>
      <c r="U194" s="40"/>
      <c r="V194" s="70"/>
      <c r="Y194" s="67"/>
    </row>
    <row r="195" spans="1:25" ht="12.75" x14ac:dyDescent="0.2">
      <c r="A195" s="38"/>
      <c r="B195" s="38"/>
      <c r="C195" s="214"/>
      <c r="D195" s="214"/>
      <c r="E195" s="215"/>
      <c r="F195" s="218"/>
      <c r="G195" s="223"/>
      <c r="H195" s="223"/>
      <c r="I195" s="214"/>
      <c r="J195" s="223"/>
      <c r="K195" s="60"/>
      <c r="L195" s="223"/>
      <c r="M195" s="223"/>
      <c r="N195" s="214"/>
      <c r="O195" s="223"/>
      <c r="P195" s="60"/>
      <c r="Q195" s="61"/>
      <c r="R195" s="39"/>
      <c r="S195" s="40"/>
      <c r="T195" s="39"/>
      <c r="U195" s="40"/>
      <c r="V195" s="70"/>
      <c r="Y195" s="67"/>
    </row>
    <row r="196" spans="1:25" ht="12.75" x14ac:dyDescent="0.2">
      <c r="A196" s="38"/>
      <c r="B196" s="38"/>
      <c r="C196" s="214"/>
      <c r="D196" s="214"/>
      <c r="E196" s="215"/>
      <c r="F196" s="218"/>
      <c r="G196" s="223"/>
      <c r="H196" s="223"/>
      <c r="I196" s="214"/>
      <c r="J196" s="223"/>
      <c r="K196" s="60"/>
      <c r="L196" s="223"/>
      <c r="M196" s="223"/>
      <c r="N196" s="214"/>
      <c r="O196" s="223"/>
      <c r="P196" s="60"/>
      <c r="Q196" s="61"/>
      <c r="R196" s="39"/>
      <c r="S196" s="40"/>
      <c r="T196" s="39"/>
      <c r="U196" s="40"/>
      <c r="V196" s="70"/>
      <c r="Y196" s="67"/>
    </row>
    <row r="197" spans="1:25" ht="12.75" x14ac:dyDescent="0.2">
      <c r="A197" s="38"/>
      <c r="B197" s="38"/>
      <c r="C197" s="214"/>
      <c r="D197" s="214"/>
      <c r="E197" s="215"/>
      <c r="F197" s="218"/>
      <c r="G197" s="223"/>
      <c r="H197" s="223"/>
      <c r="I197" s="214"/>
      <c r="J197" s="223"/>
      <c r="K197" s="60"/>
      <c r="L197" s="223"/>
      <c r="M197" s="223"/>
      <c r="N197" s="214"/>
      <c r="O197" s="223"/>
      <c r="P197" s="60"/>
      <c r="Q197" s="61"/>
      <c r="R197" s="39"/>
      <c r="S197" s="40"/>
      <c r="T197" s="39"/>
      <c r="U197" s="40"/>
      <c r="V197" s="70"/>
      <c r="Y197" s="67"/>
    </row>
    <row r="198" spans="1:25" ht="12.75" x14ac:dyDescent="0.2">
      <c r="A198" s="38"/>
      <c r="B198" s="38"/>
      <c r="C198" s="214"/>
      <c r="D198" s="214"/>
      <c r="E198" s="215"/>
      <c r="F198" s="218"/>
      <c r="G198" s="223"/>
      <c r="H198" s="223"/>
      <c r="I198" s="214"/>
      <c r="J198" s="223"/>
      <c r="K198" s="60"/>
      <c r="L198" s="223"/>
      <c r="M198" s="223"/>
      <c r="N198" s="214"/>
      <c r="O198" s="223"/>
      <c r="P198" s="60"/>
      <c r="Q198" s="61"/>
      <c r="R198" s="39"/>
      <c r="S198" s="40"/>
      <c r="T198" s="39"/>
      <c r="U198" s="40"/>
      <c r="V198" s="70"/>
      <c r="Y198" s="67"/>
    </row>
    <row r="199" spans="1:25" ht="12.75" x14ac:dyDescent="0.2">
      <c r="A199" s="38"/>
      <c r="B199" s="38"/>
      <c r="C199" s="214"/>
      <c r="D199" s="214"/>
      <c r="E199" s="215"/>
      <c r="F199" s="218"/>
      <c r="G199" s="223"/>
      <c r="H199" s="223"/>
      <c r="I199" s="214"/>
      <c r="J199" s="223"/>
      <c r="K199" s="60"/>
      <c r="L199" s="223"/>
      <c r="M199" s="223"/>
      <c r="N199" s="214"/>
      <c r="O199" s="223"/>
      <c r="P199" s="60"/>
      <c r="Q199" s="61"/>
      <c r="R199" s="39"/>
      <c r="S199" s="40"/>
      <c r="T199" s="39"/>
      <c r="U199" s="40"/>
      <c r="V199" s="70"/>
      <c r="Y199" s="67"/>
    </row>
    <row r="200" spans="1:25" ht="12.75" x14ac:dyDescent="0.2">
      <c r="A200" s="38"/>
      <c r="B200" s="38"/>
      <c r="C200" s="214"/>
      <c r="D200" s="214"/>
      <c r="E200" s="215"/>
      <c r="F200" s="218"/>
      <c r="G200" s="223"/>
      <c r="H200" s="223"/>
      <c r="I200" s="214"/>
      <c r="J200" s="223"/>
      <c r="K200" s="60"/>
      <c r="L200" s="223"/>
      <c r="M200" s="223"/>
      <c r="N200" s="214"/>
      <c r="O200" s="223"/>
      <c r="P200" s="60"/>
      <c r="Q200" s="61"/>
      <c r="R200" s="39"/>
      <c r="S200" s="40"/>
      <c r="T200" s="39"/>
      <c r="U200" s="40"/>
      <c r="V200" s="70"/>
      <c r="Y200" s="67"/>
    </row>
    <row r="201" spans="1:25" ht="12.75" x14ac:dyDescent="0.2">
      <c r="A201" s="38"/>
      <c r="B201" s="38"/>
      <c r="C201" s="214"/>
      <c r="D201" s="214"/>
      <c r="E201" s="215"/>
      <c r="F201" s="218"/>
      <c r="G201" s="223"/>
      <c r="H201" s="223"/>
      <c r="I201" s="214"/>
      <c r="J201" s="223"/>
      <c r="K201" s="60"/>
      <c r="L201" s="223"/>
      <c r="M201" s="223"/>
      <c r="N201" s="214"/>
      <c r="O201" s="223"/>
      <c r="P201" s="60"/>
      <c r="Q201" s="61"/>
      <c r="R201" s="39"/>
      <c r="S201" s="40"/>
      <c r="T201" s="39"/>
      <c r="U201" s="40"/>
      <c r="V201" s="70"/>
      <c r="Y201" s="67"/>
    </row>
    <row r="202" spans="1:25" ht="12.75" x14ac:dyDescent="0.2">
      <c r="A202" s="38"/>
      <c r="B202" s="38"/>
      <c r="C202" s="214"/>
      <c r="D202" s="214"/>
      <c r="E202" s="215"/>
      <c r="F202" s="218"/>
      <c r="G202" s="223"/>
      <c r="H202" s="223"/>
      <c r="I202" s="214"/>
      <c r="J202" s="223"/>
      <c r="K202" s="60"/>
      <c r="L202" s="223"/>
      <c r="M202" s="223"/>
      <c r="N202" s="214"/>
      <c r="O202" s="223"/>
      <c r="P202" s="60"/>
      <c r="Q202" s="61"/>
      <c r="R202" s="39"/>
      <c r="S202" s="40"/>
      <c r="T202" s="39"/>
      <c r="U202" s="40"/>
      <c r="V202" s="70"/>
      <c r="Y202" s="67"/>
    </row>
    <row r="203" spans="1:25" ht="12.75" x14ac:dyDescent="0.2">
      <c r="A203" s="38"/>
      <c r="B203" s="38"/>
      <c r="C203" s="214"/>
      <c r="D203" s="214"/>
      <c r="E203" s="215"/>
      <c r="F203" s="218"/>
      <c r="G203" s="223"/>
      <c r="H203" s="223"/>
      <c r="I203" s="214"/>
      <c r="J203" s="223"/>
      <c r="K203" s="60"/>
      <c r="L203" s="223"/>
      <c r="M203" s="223"/>
      <c r="N203" s="214"/>
      <c r="O203" s="223"/>
      <c r="P203" s="60"/>
      <c r="Q203" s="61"/>
      <c r="R203" s="39"/>
      <c r="S203" s="40"/>
      <c r="T203" s="39"/>
      <c r="U203" s="40"/>
      <c r="V203" s="70"/>
      <c r="Y203" s="67"/>
    </row>
    <row r="204" spans="1:25" ht="12.75" x14ac:dyDescent="0.2">
      <c r="A204" s="38"/>
      <c r="B204" s="38"/>
      <c r="C204" s="214"/>
      <c r="D204" s="214"/>
      <c r="E204" s="215"/>
      <c r="F204" s="218"/>
      <c r="G204" s="223"/>
      <c r="H204" s="223"/>
      <c r="I204" s="214"/>
      <c r="J204" s="223"/>
      <c r="K204" s="60"/>
      <c r="L204" s="223"/>
      <c r="M204" s="223"/>
      <c r="N204" s="214"/>
      <c r="O204" s="223"/>
      <c r="P204" s="60"/>
      <c r="Q204" s="61"/>
      <c r="R204" s="39"/>
      <c r="S204" s="40"/>
      <c r="T204" s="39"/>
      <c r="U204" s="40"/>
      <c r="V204" s="70"/>
      <c r="Y204" s="67"/>
    </row>
    <row r="205" spans="1:25" ht="12.75" x14ac:dyDescent="0.2">
      <c r="A205" s="38"/>
      <c r="B205" s="38"/>
      <c r="C205" s="214"/>
      <c r="D205" s="214"/>
      <c r="E205" s="215"/>
      <c r="F205" s="218"/>
      <c r="G205" s="223"/>
      <c r="H205" s="223"/>
      <c r="I205" s="214"/>
      <c r="J205" s="223"/>
      <c r="K205" s="60"/>
      <c r="L205" s="223"/>
      <c r="M205" s="223"/>
      <c r="N205" s="214"/>
      <c r="O205" s="223"/>
      <c r="P205" s="60"/>
      <c r="Q205" s="61"/>
      <c r="R205" s="39"/>
      <c r="S205" s="40"/>
      <c r="T205" s="39"/>
      <c r="U205" s="40"/>
      <c r="V205" s="70"/>
      <c r="Y205" s="67"/>
    </row>
    <row r="206" spans="1:25" ht="12.75" x14ac:dyDescent="0.2">
      <c r="A206" s="38"/>
      <c r="B206" s="38"/>
      <c r="C206" s="214"/>
      <c r="D206" s="214"/>
      <c r="E206" s="215"/>
      <c r="F206" s="218"/>
      <c r="G206" s="223"/>
      <c r="H206" s="223"/>
      <c r="I206" s="214"/>
      <c r="J206" s="223"/>
      <c r="K206" s="60"/>
      <c r="L206" s="223"/>
      <c r="M206" s="223"/>
      <c r="N206" s="214"/>
      <c r="O206" s="223"/>
      <c r="P206" s="60"/>
      <c r="Q206" s="61"/>
      <c r="R206" s="39"/>
      <c r="S206" s="40"/>
      <c r="T206" s="39"/>
      <c r="U206" s="40"/>
      <c r="V206" s="70"/>
      <c r="Y206" s="67"/>
    </row>
    <row r="207" spans="1:25" ht="12.75" x14ac:dyDescent="0.2">
      <c r="A207" s="38"/>
      <c r="B207" s="38"/>
      <c r="C207" s="214"/>
      <c r="D207" s="214"/>
      <c r="E207" s="215"/>
      <c r="F207" s="218"/>
      <c r="G207" s="223"/>
      <c r="H207" s="223"/>
      <c r="I207" s="214"/>
      <c r="J207" s="223"/>
      <c r="K207" s="60"/>
      <c r="L207" s="223"/>
      <c r="M207" s="223"/>
      <c r="N207" s="214"/>
      <c r="O207" s="223"/>
      <c r="P207" s="60"/>
      <c r="Q207" s="61"/>
      <c r="R207" s="39"/>
      <c r="S207" s="40"/>
      <c r="T207" s="39"/>
      <c r="U207" s="40"/>
      <c r="V207" s="70"/>
      <c r="Y207" s="67"/>
    </row>
    <row r="208" spans="1:25" ht="12.75" x14ac:dyDescent="0.2">
      <c r="A208" s="38"/>
      <c r="B208" s="38"/>
      <c r="C208" s="214"/>
      <c r="D208" s="214"/>
      <c r="E208" s="215"/>
      <c r="F208" s="218"/>
      <c r="G208" s="223"/>
      <c r="H208" s="223"/>
      <c r="I208" s="214"/>
      <c r="J208" s="223"/>
      <c r="K208" s="60"/>
      <c r="L208" s="223"/>
      <c r="M208" s="223"/>
      <c r="N208" s="214"/>
      <c r="O208" s="223"/>
      <c r="P208" s="60"/>
      <c r="Q208" s="61"/>
      <c r="R208" s="39"/>
      <c r="S208" s="40"/>
      <c r="T208" s="39"/>
      <c r="U208" s="40"/>
      <c r="V208" s="70"/>
      <c r="Y208" s="67"/>
    </row>
    <row r="209" spans="1:25" ht="12.75" x14ac:dyDescent="0.2">
      <c r="A209" s="38"/>
      <c r="B209" s="38"/>
      <c r="C209" s="214"/>
      <c r="D209" s="214"/>
      <c r="E209" s="215"/>
      <c r="F209" s="218"/>
      <c r="G209" s="223"/>
      <c r="H209" s="223"/>
      <c r="I209" s="214"/>
      <c r="J209" s="223"/>
      <c r="K209" s="60"/>
      <c r="L209" s="223"/>
      <c r="M209" s="223"/>
      <c r="N209" s="214"/>
      <c r="O209" s="223"/>
      <c r="P209" s="60"/>
      <c r="Q209" s="61"/>
      <c r="R209" s="39"/>
      <c r="S209" s="40"/>
      <c r="T209" s="39"/>
      <c r="U209" s="40"/>
      <c r="V209" s="70"/>
      <c r="Y209" s="67"/>
    </row>
    <row r="210" spans="1:25" ht="12.75" x14ac:dyDescent="0.2">
      <c r="A210" s="38"/>
      <c r="B210" s="38"/>
      <c r="C210" s="214"/>
      <c r="D210" s="214"/>
      <c r="E210" s="215"/>
      <c r="F210" s="218"/>
      <c r="G210" s="223"/>
      <c r="H210" s="223"/>
      <c r="I210" s="214"/>
      <c r="J210" s="223"/>
      <c r="K210" s="60"/>
      <c r="L210" s="223"/>
      <c r="M210" s="223"/>
      <c r="N210" s="214"/>
      <c r="O210" s="223"/>
      <c r="P210" s="60"/>
      <c r="Q210" s="61"/>
      <c r="R210" s="39"/>
      <c r="S210" s="40"/>
      <c r="T210" s="39"/>
      <c r="U210" s="40"/>
      <c r="V210" s="70"/>
      <c r="Y210" s="67"/>
    </row>
    <row r="211" spans="1:25" ht="12.75" x14ac:dyDescent="0.2">
      <c r="A211" s="38"/>
      <c r="B211" s="38"/>
      <c r="C211" s="214"/>
      <c r="D211" s="214"/>
      <c r="E211" s="215"/>
      <c r="F211" s="218"/>
      <c r="G211" s="223"/>
      <c r="H211" s="223"/>
      <c r="I211" s="214"/>
      <c r="J211" s="223"/>
      <c r="K211" s="60"/>
      <c r="L211" s="223"/>
      <c r="M211" s="223"/>
      <c r="N211" s="214"/>
      <c r="O211" s="223"/>
      <c r="P211" s="60"/>
      <c r="Q211" s="61"/>
      <c r="R211" s="39"/>
      <c r="S211" s="40"/>
      <c r="T211" s="39"/>
      <c r="U211" s="40"/>
      <c r="V211" s="70"/>
      <c r="Y211" s="67"/>
    </row>
    <row r="212" spans="1:25" ht="12.75" x14ac:dyDescent="0.2">
      <c r="A212" s="38"/>
      <c r="B212" s="38"/>
      <c r="C212" s="214"/>
      <c r="D212" s="214"/>
      <c r="E212" s="215"/>
      <c r="F212" s="218"/>
      <c r="G212" s="223"/>
      <c r="H212" s="223"/>
      <c r="I212" s="214"/>
      <c r="J212" s="223"/>
      <c r="K212" s="60"/>
      <c r="L212" s="223"/>
      <c r="M212" s="223"/>
      <c r="N212" s="214"/>
      <c r="O212" s="223"/>
      <c r="P212" s="60"/>
      <c r="Q212" s="61"/>
      <c r="R212" s="39"/>
      <c r="S212" s="40"/>
      <c r="T212" s="39"/>
      <c r="U212" s="40"/>
      <c r="V212" s="70"/>
      <c r="Y212" s="67"/>
    </row>
    <row r="213" spans="1:25" ht="12.75" x14ac:dyDescent="0.2">
      <c r="A213" s="38"/>
      <c r="B213" s="38"/>
      <c r="C213" s="214"/>
      <c r="D213" s="214"/>
      <c r="E213" s="215"/>
      <c r="F213" s="218"/>
      <c r="G213" s="223"/>
      <c r="H213" s="223"/>
      <c r="I213" s="214"/>
      <c r="J213" s="223"/>
      <c r="K213" s="60"/>
      <c r="L213" s="223"/>
      <c r="M213" s="223"/>
      <c r="N213" s="214"/>
      <c r="O213" s="223"/>
      <c r="P213" s="60"/>
      <c r="Q213" s="61"/>
      <c r="R213" s="39"/>
      <c r="S213" s="40"/>
      <c r="T213" s="39"/>
      <c r="U213" s="40"/>
      <c r="V213" s="70"/>
      <c r="Y213" s="67"/>
    </row>
    <row r="214" spans="1:25" ht="12.75" x14ac:dyDescent="0.2">
      <c r="A214" s="38"/>
      <c r="B214" s="38"/>
      <c r="C214" s="214"/>
      <c r="D214" s="214"/>
      <c r="E214" s="215"/>
      <c r="F214" s="218"/>
      <c r="G214" s="223"/>
      <c r="H214" s="223"/>
      <c r="I214" s="214"/>
      <c r="J214" s="223"/>
      <c r="K214" s="60"/>
      <c r="L214" s="223"/>
      <c r="M214" s="223"/>
      <c r="N214" s="214"/>
      <c r="O214" s="223"/>
      <c r="P214" s="60"/>
      <c r="Q214" s="61"/>
      <c r="R214" s="39"/>
      <c r="S214" s="40"/>
      <c r="T214" s="39"/>
      <c r="U214" s="40"/>
      <c r="V214" s="70"/>
      <c r="Y214" s="67"/>
    </row>
    <row r="215" spans="1:25" ht="12.75" x14ac:dyDescent="0.2">
      <c r="A215" s="38"/>
      <c r="B215" s="38"/>
      <c r="C215" s="214"/>
      <c r="D215" s="214"/>
      <c r="E215" s="215"/>
      <c r="F215" s="218"/>
      <c r="G215" s="223"/>
      <c r="H215" s="223"/>
      <c r="I215" s="214"/>
      <c r="J215" s="223"/>
      <c r="K215" s="60"/>
      <c r="L215" s="223"/>
      <c r="M215" s="223"/>
      <c r="N215" s="214"/>
      <c r="O215" s="223"/>
      <c r="P215" s="60"/>
      <c r="Q215" s="61"/>
      <c r="R215" s="39"/>
      <c r="S215" s="40"/>
      <c r="T215" s="39"/>
      <c r="U215" s="40"/>
      <c r="V215" s="70"/>
      <c r="Y215" s="67"/>
    </row>
    <row r="216" spans="1:25" ht="12.75" x14ac:dyDescent="0.2">
      <c r="A216" s="38"/>
      <c r="B216" s="38"/>
      <c r="C216" s="214"/>
      <c r="D216" s="214"/>
      <c r="E216" s="215"/>
      <c r="F216" s="218"/>
      <c r="G216" s="223"/>
      <c r="H216" s="223"/>
      <c r="I216" s="214"/>
      <c r="J216" s="223"/>
      <c r="K216" s="60"/>
      <c r="L216" s="223"/>
      <c r="M216" s="223"/>
      <c r="N216" s="214"/>
      <c r="O216" s="223"/>
      <c r="P216" s="60"/>
      <c r="Q216" s="61"/>
      <c r="R216" s="39"/>
      <c r="S216" s="40"/>
      <c r="T216" s="39"/>
      <c r="U216" s="40"/>
      <c r="V216" s="70"/>
      <c r="Y216" s="67"/>
    </row>
    <row r="217" spans="1:25" ht="12.75" x14ac:dyDescent="0.2">
      <c r="A217" s="38"/>
      <c r="B217" s="38"/>
      <c r="C217" s="214"/>
      <c r="D217" s="214"/>
      <c r="E217" s="215"/>
      <c r="F217" s="218"/>
      <c r="G217" s="223"/>
      <c r="H217" s="223"/>
      <c r="I217" s="214"/>
      <c r="J217" s="223"/>
      <c r="K217" s="60"/>
      <c r="L217" s="223"/>
      <c r="M217" s="223"/>
      <c r="N217" s="214"/>
      <c r="O217" s="223"/>
      <c r="P217" s="60"/>
      <c r="Q217" s="61"/>
      <c r="R217" s="39"/>
      <c r="S217" s="40"/>
      <c r="T217" s="39"/>
      <c r="U217" s="40"/>
      <c r="V217" s="70"/>
      <c r="Y217" s="67"/>
    </row>
    <row r="218" spans="1:25" ht="12.75" x14ac:dyDescent="0.2">
      <c r="A218" s="38"/>
      <c r="B218" s="38"/>
      <c r="C218" s="214"/>
      <c r="D218" s="214"/>
      <c r="E218" s="215"/>
      <c r="F218" s="218"/>
      <c r="G218" s="223"/>
      <c r="H218" s="223"/>
      <c r="I218" s="214"/>
      <c r="J218" s="223"/>
      <c r="K218" s="60"/>
      <c r="L218" s="223"/>
      <c r="M218" s="223"/>
      <c r="N218" s="214"/>
      <c r="O218" s="223"/>
      <c r="P218" s="60"/>
      <c r="Q218" s="61"/>
      <c r="R218" s="39"/>
      <c r="S218" s="40"/>
      <c r="T218" s="39"/>
      <c r="U218" s="40"/>
      <c r="V218" s="70"/>
      <c r="Y218" s="67"/>
    </row>
    <row r="219" spans="1:25" ht="12.75" x14ac:dyDescent="0.2">
      <c r="A219" s="38"/>
      <c r="B219" s="38"/>
      <c r="C219" s="214"/>
      <c r="D219" s="214"/>
      <c r="E219" s="215"/>
      <c r="F219" s="218"/>
      <c r="G219" s="223"/>
      <c r="H219" s="223"/>
      <c r="I219" s="214"/>
      <c r="J219" s="223"/>
      <c r="K219" s="60"/>
      <c r="L219" s="223"/>
      <c r="M219" s="223"/>
      <c r="N219" s="214"/>
      <c r="O219" s="223"/>
      <c r="P219" s="60"/>
      <c r="Q219" s="61"/>
      <c r="R219" s="39"/>
      <c r="S219" s="40"/>
      <c r="T219" s="39"/>
      <c r="U219" s="40"/>
      <c r="V219" s="70"/>
      <c r="Y219" s="67"/>
    </row>
    <row r="220" spans="1:25" ht="12.75" x14ac:dyDescent="0.2">
      <c r="A220" s="38"/>
      <c r="B220" s="38"/>
      <c r="C220" s="214"/>
      <c r="D220" s="214"/>
      <c r="E220" s="215"/>
      <c r="F220" s="218"/>
      <c r="G220" s="223"/>
      <c r="H220" s="223"/>
      <c r="I220" s="214"/>
      <c r="J220" s="223"/>
      <c r="K220" s="60"/>
      <c r="L220" s="223"/>
      <c r="M220" s="223"/>
      <c r="N220" s="214"/>
      <c r="O220" s="223"/>
      <c r="P220" s="60"/>
      <c r="Q220" s="61"/>
      <c r="R220" s="39"/>
      <c r="S220" s="40"/>
      <c r="T220" s="39"/>
      <c r="U220" s="40"/>
      <c r="V220" s="70"/>
      <c r="Y220" s="67"/>
    </row>
    <row r="221" spans="1:25" ht="12.75" x14ac:dyDescent="0.2">
      <c r="A221" s="38"/>
      <c r="B221" s="38"/>
      <c r="C221" s="214"/>
      <c r="D221" s="214"/>
      <c r="E221" s="215"/>
      <c r="F221" s="218"/>
      <c r="G221" s="223"/>
      <c r="H221" s="223"/>
      <c r="I221" s="214"/>
      <c r="J221" s="223"/>
      <c r="K221" s="60"/>
      <c r="L221" s="223"/>
      <c r="M221" s="223"/>
      <c r="N221" s="214"/>
      <c r="O221" s="223"/>
      <c r="P221" s="60"/>
      <c r="Q221" s="61"/>
      <c r="R221" s="39"/>
      <c r="S221" s="40"/>
      <c r="T221" s="39"/>
      <c r="U221" s="40"/>
      <c r="V221" s="70"/>
      <c r="Y221" s="67"/>
    </row>
    <row r="222" spans="1:25" ht="12.75" x14ac:dyDescent="0.2">
      <c r="A222" s="38"/>
      <c r="B222" s="38"/>
      <c r="C222" s="214"/>
      <c r="D222" s="214"/>
      <c r="E222" s="215"/>
      <c r="F222" s="218"/>
      <c r="G222" s="223"/>
      <c r="H222" s="223"/>
      <c r="I222" s="214"/>
      <c r="J222" s="223"/>
      <c r="K222" s="60"/>
      <c r="L222" s="223"/>
      <c r="M222" s="223"/>
      <c r="N222" s="214"/>
      <c r="O222" s="223"/>
      <c r="P222" s="60"/>
      <c r="Q222" s="61"/>
      <c r="R222" s="39"/>
      <c r="S222" s="40"/>
      <c r="T222" s="39"/>
      <c r="U222" s="40"/>
      <c r="V222" s="70"/>
      <c r="Y222" s="67"/>
    </row>
    <row r="223" spans="1:25" ht="12.75" x14ac:dyDescent="0.2">
      <c r="A223" s="38"/>
      <c r="B223" s="38"/>
      <c r="C223" s="214"/>
      <c r="D223" s="214"/>
      <c r="E223" s="215"/>
      <c r="F223" s="218"/>
      <c r="G223" s="223"/>
      <c r="H223" s="223"/>
      <c r="I223" s="214"/>
      <c r="J223" s="223"/>
      <c r="K223" s="60"/>
      <c r="L223" s="223"/>
      <c r="M223" s="223"/>
      <c r="N223" s="214"/>
      <c r="O223" s="223"/>
      <c r="P223" s="60"/>
      <c r="Q223" s="61"/>
      <c r="R223" s="39"/>
      <c r="S223" s="40"/>
      <c r="T223" s="39"/>
      <c r="U223" s="40"/>
      <c r="V223" s="70"/>
      <c r="Y223" s="67"/>
    </row>
    <row r="224" spans="1:25" ht="12.75" x14ac:dyDescent="0.2">
      <c r="A224" s="38"/>
      <c r="B224" s="38"/>
      <c r="C224" s="214"/>
      <c r="D224" s="214"/>
      <c r="E224" s="215"/>
      <c r="F224" s="218"/>
      <c r="G224" s="223"/>
      <c r="H224" s="223"/>
      <c r="I224" s="214"/>
      <c r="J224" s="223"/>
      <c r="K224" s="60"/>
      <c r="L224" s="223"/>
      <c r="M224" s="223"/>
      <c r="N224" s="214"/>
      <c r="O224" s="223"/>
      <c r="P224" s="60"/>
      <c r="Q224" s="61"/>
      <c r="R224" s="39"/>
      <c r="S224" s="40"/>
      <c r="T224" s="39"/>
      <c r="U224" s="40"/>
      <c r="V224" s="70"/>
      <c r="Y224" s="67"/>
    </row>
    <row r="225" spans="1:25" ht="12.75" x14ac:dyDescent="0.2">
      <c r="A225" s="38"/>
      <c r="B225" s="38"/>
      <c r="C225" s="214"/>
      <c r="D225" s="214"/>
      <c r="E225" s="215"/>
      <c r="F225" s="218"/>
      <c r="G225" s="223"/>
      <c r="H225" s="223"/>
      <c r="I225" s="214"/>
      <c r="J225" s="223"/>
      <c r="K225" s="60"/>
      <c r="L225" s="223"/>
      <c r="M225" s="223"/>
      <c r="N225" s="214"/>
      <c r="O225" s="223"/>
      <c r="P225" s="60"/>
      <c r="Q225" s="61"/>
      <c r="R225" s="39"/>
      <c r="S225" s="40"/>
      <c r="T225" s="39"/>
      <c r="U225" s="40"/>
      <c r="V225" s="70"/>
      <c r="Y225" s="67"/>
    </row>
    <row r="226" spans="1:25" ht="12.75" x14ac:dyDescent="0.2">
      <c r="A226" s="38"/>
      <c r="B226" s="38"/>
      <c r="C226" s="214"/>
      <c r="D226" s="214"/>
      <c r="E226" s="215"/>
      <c r="F226" s="218"/>
      <c r="G226" s="223"/>
      <c r="H226" s="223"/>
      <c r="I226" s="214"/>
      <c r="J226" s="223"/>
      <c r="K226" s="60"/>
      <c r="L226" s="223"/>
      <c r="M226" s="223"/>
      <c r="N226" s="214"/>
      <c r="O226" s="223"/>
      <c r="P226" s="60"/>
      <c r="Q226" s="61"/>
      <c r="R226" s="39"/>
      <c r="S226" s="40"/>
      <c r="T226" s="39"/>
      <c r="U226" s="40"/>
      <c r="V226" s="70"/>
      <c r="Y226" s="67"/>
    </row>
    <row r="227" spans="1:25" ht="12.75" x14ac:dyDescent="0.2">
      <c r="A227" s="38"/>
      <c r="B227" s="38"/>
      <c r="C227" s="214"/>
      <c r="D227" s="214"/>
      <c r="E227" s="215"/>
      <c r="F227" s="218"/>
      <c r="G227" s="223"/>
      <c r="H227" s="223"/>
      <c r="I227" s="214"/>
      <c r="J227" s="223"/>
      <c r="K227" s="60"/>
      <c r="L227" s="223"/>
      <c r="M227" s="223"/>
      <c r="N227" s="214"/>
      <c r="O227" s="223"/>
      <c r="P227" s="60"/>
      <c r="Q227" s="61"/>
      <c r="R227" s="39"/>
      <c r="S227" s="40"/>
      <c r="T227" s="39"/>
      <c r="U227" s="40"/>
      <c r="V227" s="70"/>
      <c r="Y227" s="67"/>
    </row>
    <row r="228" spans="1:25" ht="12.75" x14ac:dyDescent="0.2">
      <c r="A228" s="38"/>
      <c r="B228" s="38"/>
      <c r="C228" s="214"/>
      <c r="D228" s="214"/>
      <c r="E228" s="215"/>
      <c r="F228" s="218"/>
      <c r="G228" s="223"/>
      <c r="H228" s="223"/>
      <c r="I228" s="214"/>
      <c r="J228" s="223"/>
      <c r="K228" s="60"/>
      <c r="L228" s="223"/>
      <c r="M228" s="223"/>
      <c r="N228" s="214"/>
      <c r="O228" s="223"/>
      <c r="P228" s="60"/>
      <c r="Q228" s="61"/>
      <c r="R228" s="39"/>
      <c r="S228" s="40"/>
      <c r="T228" s="39"/>
      <c r="U228" s="40"/>
      <c r="V228" s="70"/>
      <c r="Y228" s="67"/>
    </row>
    <row r="229" spans="1:25" ht="12.75" x14ac:dyDescent="0.2">
      <c r="A229" s="38"/>
      <c r="B229" s="38"/>
      <c r="C229" s="214"/>
      <c r="D229" s="214"/>
      <c r="E229" s="215"/>
      <c r="F229" s="218"/>
      <c r="G229" s="223"/>
      <c r="H229" s="223"/>
      <c r="I229" s="214"/>
      <c r="J229" s="223"/>
      <c r="K229" s="60"/>
      <c r="L229" s="223"/>
      <c r="M229" s="223"/>
      <c r="N229" s="214"/>
      <c r="O229" s="223"/>
      <c r="P229" s="60"/>
      <c r="Q229" s="61"/>
      <c r="R229" s="39"/>
      <c r="S229" s="40"/>
      <c r="T229" s="39"/>
      <c r="U229" s="40"/>
      <c r="V229" s="70"/>
      <c r="Y229" s="67"/>
    </row>
    <row r="230" spans="1:25" ht="12.75" x14ac:dyDescent="0.2">
      <c r="A230" s="38"/>
      <c r="B230" s="38"/>
      <c r="C230" s="214"/>
      <c r="D230" s="214"/>
      <c r="E230" s="215"/>
      <c r="F230" s="218"/>
      <c r="G230" s="223"/>
      <c r="H230" s="223"/>
      <c r="I230" s="214"/>
      <c r="J230" s="223"/>
      <c r="K230" s="60"/>
      <c r="L230" s="223"/>
      <c r="M230" s="223"/>
      <c r="N230" s="214"/>
      <c r="O230" s="223"/>
      <c r="P230" s="60"/>
      <c r="Q230" s="61"/>
      <c r="R230" s="39"/>
      <c r="S230" s="40"/>
      <c r="T230" s="39"/>
      <c r="U230" s="40"/>
      <c r="V230" s="70"/>
      <c r="Y230" s="67"/>
    </row>
    <row r="231" spans="1:25" ht="12.75" x14ac:dyDescent="0.2">
      <c r="A231" s="38"/>
      <c r="B231" s="38"/>
      <c r="C231" s="214"/>
      <c r="D231" s="214"/>
      <c r="E231" s="215"/>
      <c r="F231" s="218"/>
      <c r="G231" s="223"/>
      <c r="H231" s="223"/>
      <c r="I231" s="214"/>
      <c r="J231" s="223"/>
      <c r="K231" s="60"/>
      <c r="L231" s="223"/>
      <c r="M231" s="223"/>
      <c r="N231" s="214"/>
      <c r="O231" s="223"/>
      <c r="P231" s="60"/>
      <c r="Q231" s="61"/>
      <c r="R231" s="39"/>
      <c r="S231" s="40"/>
      <c r="T231" s="39"/>
      <c r="U231" s="40"/>
      <c r="V231" s="70"/>
      <c r="Y231" s="67"/>
    </row>
    <row r="232" spans="1:25" ht="12.75" x14ac:dyDescent="0.2">
      <c r="A232" s="38"/>
      <c r="B232" s="38"/>
      <c r="C232" s="214"/>
      <c r="D232" s="214"/>
      <c r="E232" s="215"/>
      <c r="F232" s="218"/>
      <c r="G232" s="223"/>
      <c r="H232" s="223"/>
      <c r="I232" s="214"/>
      <c r="J232" s="223"/>
      <c r="K232" s="60"/>
      <c r="L232" s="223"/>
      <c r="M232" s="223"/>
      <c r="N232" s="214"/>
      <c r="O232" s="223"/>
      <c r="P232" s="60"/>
      <c r="Q232" s="61"/>
      <c r="R232" s="39"/>
      <c r="S232" s="40"/>
      <c r="T232" s="39"/>
      <c r="U232" s="40"/>
      <c r="V232" s="70"/>
      <c r="Y232" s="67"/>
    </row>
    <row r="233" spans="1:25" ht="12.75" x14ac:dyDescent="0.2">
      <c r="A233" s="38"/>
      <c r="B233" s="38"/>
      <c r="C233" s="214"/>
      <c r="D233" s="214"/>
      <c r="E233" s="215"/>
      <c r="F233" s="218"/>
      <c r="G233" s="223"/>
      <c r="H233" s="223"/>
      <c r="I233" s="214"/>
      <c r="J233" s="223"/>
      <c r="K233" s="60"/>
      <c r="L233" s="223"/>
      <c r="M233" s="223"/>
      <c r="N233" s="214"/>
      <c r="O233" s="223"/>
      <c r="P233" s="60"/>
      <c r="Q233" s="61"/>
      <c r="R233" s="39"/>
      <c r="S233" s="40"/>
      <c r="T233" s="39"/>
      <c r="U233" s="40"/>
      <c r="V233" s="70"/>
      <c r="Y233" s="67"/>
    </row>
    <row r="234" spans="1:25" ht="12.75" x14ac:dyDescent="0.2">
      <c r="A234" s="38"/>
      <c r="B234" s="38"/>
      <c r="C234" s="214"/>
      <c r="D234" s="214"/>
      <c r="E234" s="215"/>
      <c r="F234" s="218"/>
      <c r="G234" s="223"/>
      <c r="H234" s="223"/>
      <c r="I234" s="214"/>
      <c r="J234" s="223"/>
      <c r="K234" s="60"/>
      <c r="L234" s="223"/>
      <c r="M234" s="223"/>
      <c r="N234" s="214"/>
      <c r="O234" s="223"/>
      <c r="P234" s="60"/>
      <c r="Q234" s="61"/>
      <c r="R234" s="39"/>
      <c r="S234" s="40"/>
      <c r="T234" s="39"/>
      <c r="U234" s="40"/>
      <c r="V234" s="70"/>
      <c r="Y234" s="67"/>
    </row>
    <row r="235" spans="1:25" ht="12.75" x14ac:dyDescent="0.2">
      <c r="A235" s="38"/>
      <c r="B235" s="38"/>
      <c r="C235" s="214"/>
      <c r="D235" s="214"/>
      <c r="E235" s="215"/>
      <c r="F235" s="218"/>
      <c r="G235" s="223"/>
      <c r="H235" s="223"/>
      <c r="I235" s="214"/>
      <c r="J235" s="223"/>
      <c r="K235" s="60"/>
      <c r="L235" s="223"/>
      <c r="M235" s="223"/>
      <c r="N235" s="214"/>
      <c r="O235" s="223"/>
      <c r="P235" s="60"/>
      <c r="Q235" s="61"/>
      <c r="R235" s="39"/>
      <c r="S235" s="40"/>
      <c r="T235" s="39"/>
      <c r="U235" s="40"/>
      <c r="V235" s="70"/>
      <c r="Y235" s="67"/>
    </row>
    <row r="236" spans="1:25" ht="12.75" x14ac:dyDescent="0.2">
      <c r="A236" s="38"/>
      <c r="B236" s="38"/>
      <c r="C236" s="214"/>
      <c r="D236" s="214"/>
      <c r="E236" s="215"/>
      <c r="F236" s="218"/>
      <c r="G236" s="223"/>
      <c r="H236" s="223"/>
      <c r="I236" s="214"/>
      <c r="J236" s="223"/>
      <c r="K236" s="60"/>
      <c r="L236" s="223"/>
      <c r="M236" s="223"/>
      <c r="N236" s="214"/>
      <c r="O236" s="223"/>
      <c r="P236" s="60"/>
      <c r="Q236" s="61"/>
      <c r="R236" s="39"/>
      <c r="S236" s="40"/>
      <c r="T236" s="39"/>
      <c r="U236" s="40"/>
      <c r="V236" s="70"/>
      <c r="Y236" s="67"/>
    </row>
    <row r="237" spans="1:25" ht="12.75" x14ac:dyDescent="0.2">
      <c r="A237" s="38"/>
      <c r="B237" s="38"/>
      <c r="C237" s="214"/>
      <c r="D237" s="214"/>
      <c r="E237" s="215"/>
      <c r="F237" s="218"/>
      <c r="G237" s="223"/>
      <c r="H237" s="223"/>
      <c r="I237" s="214"/>
      <c r="J237" s="223"/>
      <c r="K237" s="60"/>
      <c r="L237" s="223"/>
      <c r="M237" s="223"/>
      <c r="N237" s="214"/>
      <c r="O237" s="223"/>
      <c r="P237" s="60"/>
      <c r="Q237" s="61"/>
      <c r="R237" s="39"/>
      <c r="S237" s="40"/>
      <c r="T237" s="39"/>
      <c r="U237" s="40"/>
      <c r="V237" s="70"/>
      <c r="Y237" s="67"/>
    </row>
    <row r="238" spans="1:25" ht="12.75" x14ac:dyDescent="0.2">
      <c r="A238" s="38"/>
      <c r="B238" s="38"/>
      <c r="C238" s="214"/>
      <c r="D238" s="214"/>
      <c r="E238" s="215"/>
      <c r="F238" s="218"/>
      <c r="G238" s="223"/>
      <c r="H238" s="223"/>
      <c r="I238" s="214"/>
      <c r="J238" s="223"/>
      <c r="K238" s="60"/>
      <c r="L238" s="223"/>
      <c r="M238" s="223"/>
      <c r="N238" s="214"/>
      <c r="O238" s="223"/>
      <c r="P238" s="60"/>
      <c r="Q238" s="61"/>
      <c r="R238" s="39"/>
      <c r="S238" s="40"/>
      <c r="T238" s="39"/>
      <c r="U238" s="40"/>
      <c r="V238" s="70"/>
      <c r="Y238" s="67"/>
    </row>
    <row r="239" spans="1:25" ht="12.75" x14ac:dyDescent="0.2">
      <c r="A239" s="38"/>
      <c r="B239" s="38"/>
      <c r="C239" s="214"/>
      <c r="D239" s="214"/>
      <c r="E239" s="215"/>
      <c r="F239" s="218"/>
      <c r="G239" s="223"/>
      <c r="H239" s="223"/>
      <c r="I239" s="214"/>
      <c r="J239" s="223"/>
      <c r="K239" s="60"/>
      <c r="L239" s="223"/>
      <c r="M239" s="223"/>
      <c r="N239" s="214"/>
      <c r="O239" s="223"/>
      <c r="P239" s="60"/>
      <c r="Q239" s="61"/>
      <c r="R239" s="39"/>
      <c r="S239" s="40"/>
      <c r="T239" s="39"/>
      <c r="U239" s="40"/>
      <c r="V239" s="70"/>
      <c r="Y239" s="67"/>
    </row>
    <row r="240" spans="1:25" ht="12.75" x14ac:dyDescent="0.2">
      <c r="A240" s="38"/>
      <c r="B240" s="38"/>
      <c r="C240" s="214"/>
      <c r="D240" s="214"/>
      <c r="E240" s="215"/>
      <c r="F240" s="218"/>
      <c r="G240" s="223"/>
      <c r="H240" s="223"/>
      <c r="I240" s="214"/>
      <c r="J240" s="223"/>
      <c r="K240" s="60"/>
      <c r="L240" s="223"/>
      <c r="M240" s="223"/>
      <c r="N240" s="214"/>
      <c r="O240" s="223"/>
      <c r="P240" s="60"/>
      <c r="Q240" s="61"/>
      <c r="R240" s="39"/>
      <c r="S240" s="40"/>
      <c r="T240" s="39"/>
      <c r="U240" s="40"/>
      <c r="V240" s="70"/>
      <c r="Y240" s="67"/>
    </row>
    <row r="241" spans="1:25" ht="12.75" x14ac:dyDescent="0.2">
      <c r="A241" s="38"/>
      <c r="B241" s="38"/>
      <c r="C241" s="214"/>
      <c r="D241" s="214"/>
      <c r="E241" s="215"/>
      <c r="F241" s="218"/>
      <c r="G241" s="223"/>
      <c r="H241" s="223"/>
      <c r="I241" s="214"/>
      <c r="J241" s="223"/>
      <c r="K241" s="60"/>
      <c r="L241" s="223"/>
      <c r="M241" s="223"/>
      <c r="N241" s="214"/>
      <c r="O241" s="223"/>
      <c r="P241" s="60"/>
      <c r="Q241" s="61"/>
      <c r="R241" s="39"/>
      <c r="S241" s="40"/>
      <c r="T241" s="39"/>
      <c r="U241" s="40"/>
      <c r="V241" s="70"/>
      <c r="Y241" s="67"/>
    </row>
    <row r="242" spans="1:25" ht="12.75" x14ac:dyDescent="0.2">
      <c r="A242" s="38"/>
      <c r="B242" s="38"/>
      <c r="C242" s="214"/>
      <c r="D242" s="214"/>
      <c r="E242" s="215"/>
      <c r="F242" s="218"/>
      <c r="G242" s="223"/>
      <c r="H242" s="223"/>
      <c r="I242" s="214"/>
      <c r="J242" s="223"/>
      <c r="K242" s="60"/>
      <c r="L242" s="223"/>
      <c r="M242" s="223"/>
      <c r="N242" s="214"/>
      <c r="O242" s="223"/>
      <c r="P242" s="60"/>
      <c r="Q242" s="61"/>
      <c r="R242" s="39"/>
      <c r="S242" s="40"/>
      <c r="T242" s="39"/>
      <c r="U242" s="40"/>
      <c r="V242" s="70"/>
      <c r="Y242" s="67"/>
    </row>
    <row r="243" spans="1:25" ht="12.75" x14ac:dyDescent="0.2">
      <c r="A243" s="38"/>
      <c r="B243" s="38"/>
      <c r="C243" s="214"/>
      <c r="D243" s="214"/>
      <c r="E243" s="215"/>
      <c r="F243" s="218"/>
      <c r="G243" s="223"/>
      <c r="H243" s="223"/>
      <c r="I243" s="214"/>
      <c r="J243" s="223"/>
      <c r="K243" s="60"/>
      <c r="L243" s="223"/>
      <c r="M243" s="223"/>
      <c r="N243" s="214"/>
      <c r="O243" s="223"/>
      <c r="P243" s="60"/>
      <c r="Q243" s="61"/>
      <c r="R243" s="39"/>
      <c r="S243" s="40"/>
      <c r="T243" s="39"/>
      <c r="U243" s="40"/>
      <c r="V243" s="70"/>
      <c r="Y243" s="67"/>
    </row>
    <row r="244" spans="1:25" ht="12.75" x14ac:dyDescent="0.2">
      <c r="A244" s="38"/>
      <c r="B244" s="38"/>
      <c r="C244" s="214"/>
      <c r="D244" s="214"/>
      <c r="E244" s="215"/>
      <c r="F244" s="218"/>
      <c r="G244" s="223"/>
      <c r="H244" s="223"/>
      <c r="I244" s="214"/>
      <c r="J244" s="223"/>
      <c r="K244" s="60"/>
      <c r="L244" s="223"/>
      <c r="M244" s="223"/>
      <c r="N244" s="214"/>
      <c r="O244" s="223"/>
      <c r="P244" s="60"/>
      <c r="Q244" s="61"/>
      <c r="R244" s="39"/>
      <c r="S244" s="40"/>
      <c r="T244" s="39"/>
      <c r="U244" s="40"/>
      <c r="V244" s="70"/>
      <c r="Y244" s="67"/>
    </row>
    <row r="245" spans="1:25" ht="12.75" x14ac:dyDescent="0.2">
      <c r="A245" s="38"/>
      <c r="B245" s="38"/>
      <c r="C245" s="214"/>
      <c r="D245" s="214"/>
      <c r="E245" s="215"/>
      <c r="F245" s="218"/>
      <c r="G245" s="223"/>
      <c r="H245" s="223"/>
      <c r="I245" s="214"/>
      <c r="J245" s="223"/>
      <c r="K245" s="60"/>
      <c r="L245" s="223"/>
      <c r="M245" s="223"/>
      <c r="N245" s="214"/>
      <c r="O245" s="223"/>
      <c r="P245" s="60"/>
      <c r="Q245" s="61"/>
      <c r="R245" s="39"/>
      <c r="S245" s="40"/>
      <c r="T245" s="39"/>
      <c r="U245" s="40"/>
      <c r="V245" s="70"/>
      <c r="Y245" s="67"/>
    </row>
    <row r="246" spans="1:25" ht="12.75" x14ac:dyDescent="0.2">
      <c r="A246" s="38"/>
      <c r="B246" s="38"/>
      <c r="C246" s="214"/>
      <c r="D246" s="214"/>
      <c r="E246" s="215"/>
      <c r="F246" s="218"/>
      <c r="G246" s="223"/>
      <c r="H246" s="223"/>
      <c r="I246" s="214"/>
      <c r="J246" s="223"/>
      <c r="K246" s="60"/>
      <c r="L246" s="223"/>
      <c r="M246" s="223"/>
      <c r="N246" s="214"/>
      <c r="O246" s="223"/>
      <c r="P246" s="60"/>
      <c r="Q246" s="61"/>
      <c r="R246" s="39"/>
      <c r="S246" s="40"/>
      <c r="T246" s="39"/>
      <c r="U246" s="40"/>
      <c r="V246" s="70"/>
      <c r="Y246" s="67"/>
    </row>
    <row r="247" spans="1:25" ht="12.75" x14ac:dyDescent="0.2">
      <c r="A247" s="38"/>
      <c r="B247" s="38"/>
      <c r="C247" s="214"/>
      <c r="D247" s="214"/>
      <c r="E247" s="215"/>
      <c r="F247" s="218"/>
      <c r="G247" s="223"/>
      <c r="H247" s="223"/>
      <c r="I247" s="214"/>
      <c r="J247" s="223"/>
      <c r="K247" s="60"/>
      <c r="L247" s="223"/>
      <c r="M247" s="223"/>
      <c r="N247" s="214"/>
      <c r="O247" s="223"/>
      <c r="P247" s="60"/>
      <c r="Q247" s="61"/>
      <c r="R247" s="39"/>
      <c r="S247" s="40"/>
      <c r="T247" s="39"/>
      <c r="U247" s="40"/>
      <c r="V247" s="70"/>
      <c r="Y247" s="67"/>
    </row>
    <row r="248" spans="1:25" ht="12.75" x14ac:dyDescent="0.2">
      <c r="A248" s="38"/>
      <c r="B248" s="38"/>
      <c r="C248" s="214"/>
      <c r="D248" s="214"/>
      <c r="E248" s="215"/>
      <c r="F248" s="218"/>
      <c r="G248" s="223"/>
      <c r="H248" s="223"/>
      <c r="I248" s="214"/>
      <c r="J248" s="223"/>
      <c r="K248" s="60"/>
      <c r="L248" s="223"/>
      <c r="M248" s="223"/>
      <c r="N248" s="214"/>
      <c r="O248" s="223"/>
      <c r="P248" s="60"/>
      <c r="Q248" s="61"/>
      <c r="R248" s="39"/>
      <c r="S248" s="40"/>
      <c r="T248" s="39"/>
      <c r="U248" s="40"/>
      <c r="V248" s="70"/>
      <c r="Y248" s="67"/>
    </row>
    <row r="249" spans="1:25" ht="12.75" x14ac:dyDescent="0.2">
      <c r="A249" s="38"/>
      <c r="B249" s="38"/>
      <c r="C249" s="214"/>
      <c r="D249" s="214"/>
      <c r="E249" s="215"/>
      <c r="F249" s="218"/>
      <c r="G249" s="223"/>
      <c r="H249" s="223"/>
      <c r="I249" s="214"/>
      <c r="J249" s="223"/>
      <c r="K249" s="60"/>
      <c r="L249" s="223"/>
      <c r="M249" s="223"/>
      <c r="N249" s="214"/>
      <c r="O249" s="223"/>
      <c r="P249" s="60"/>
      <c r="Q249" s="61"/>
      <c r="R249" s="39"/>
      <c r="S249" s="40"/>
      <c r="T249" s="39"/>
      <c r="U249" s="40"/>
      <c r="V249" s="70"/>
      <c r="Y249" s="67"/>
    </row>
    <row r="250" spans="1:25" ht="12.75" x14ac:dyDescent="0.2">
      <c r="A250" s="38"/>
      <c r="B250" s="38"/>
      <c r="C250" s="214"/>
      <c r="D250" s="214"/>
      <c r="E250" s="215"/>
      <c r="F250" s="218"/>
      <c r="G250" s="223"/>
      <c r="H250" s="223"/>
      <c r="I250" s="214"/>
      <c r="J250" s="223"/>
      <c r="K250" s="60"/>
      <c r="L250" s="223"/>
      <c r="M250" s="223"/>
      <c r="N250" s="214"/>
      <c r="O250" s="223"/>
      <c r="P250" s="60"/>
      <c r="Q250" s="61"/>
      <c r="R250" s="39"/>
      <c r="S250" s="40"/>
      <c r="T250" s="39"/>
      <c r="U250" s="40"/>
      <c r="V250" s="70"/>
      <c r="Y250" s="67"/>
    </row>
    <row r="251" spans="1:25" ht="12.75" x14ac:dyDescent="0.2">
      <c r="A251" s="38"/>
      <c r="B251" s="38"/>
      <c r="C251" s="214"/>
      <c r="D251" s="214"/>
      <c r="E251" s="215"/>
      <c r="F251" s="218"/>
      <c r="G251" s="223"/>
      <c r="H251" s="223"/>
      <c r="I251" s="214"/>
      <c r="J251" s="223"/>
      <c r="K251" s="60"/>
      <c r="L251" s="223"/>
      <c r="M251" s="223"/>
      <c r="N251" s="214"/>
      <c r="O251" s="223"/>
      <c r="P251" s="60"/>
      <c r="Q251" s="61"/>
      <c r="R251" s="39"/>
      <c r="S251" s="40"/>
      <c r="T251" s="39"/>
      <c r="U251" s="40"/>
      <c r="V251" s="70"/>
      <c r="Y251" s="67"/>
    </row>
    <row r="252" spans="1:25" ht="12.75" x14ac:dyDescent="0.2">
      <c r="A252" s="38"/>
      <c r="B252" s="38"/>
      <c r="C252" s="214"/>
      <c r="D252" s="214"/>
      <c r="E252" s="215"/>
      <c r="F252" s="218"/>
      <c r="G252" s="223"/>
      <c r="H252" s="223"/>
      <c r="I252" s="214"/>
      <c r="J252" s="223"/>
      <c r="K252" s="60"/>
      <c r="L252" s="223"/>
      <c r="M252" s="223"/>
      <c r="N252" s="214"/>
      <c r="O252" s="223"/>
      <c r="P252" s="60"/>
      <c r="Q252" s="61"/>
      <c r="R252" s="39"/>
      <c r="S252" s="40"/>
      <c r="T252" s="39"/>
      <c r="U252" s="40"/>
      <c r="V252" s="70"/>
      <c r="Y252" s="67"/>
    </row>
    <row r="253" spans="1:25" ht="12.75" x14ac:dyDescent="0.2">
      <c r="A253" s="38"/>
      <c r="B253" s="38"/>
      <c r="C253" s="214"/>
      <c r="D253" s="214"/>
      <c r="E253" s="215"/>
      <c r="F253" s="218"/>
      <c r="G253" s="223"/>
      <c r="H253" s="223"/>
      <c r="I253" s="214"/>
      <c r="J253" s="223"/>
      <c r="K253" s="60"/>
      <c r="L253" s="223"/>
      <c r="M253" s="223"/>
      <c r="N253" s="214"/>
      <c r="O253" s="223"/>
      <c r="P253" s="60"/>
      <c r="Q253" s="61"/>
      <c r="R253" s="39"/>
      <c r="S253" s="40"/>
      <c r="T253" s="39"/>
      <c r="U253" s="40"/>
      <c r="V253" s="70"/>
      <c r="Y253" s="67"/>
    </row>
    <row r="254" spans="1:25" ht="12.75" x14ac:dyDescent="0.2">
      <c r="A254" s="38"/>
      <c r="B254" s="38"/>
      <c r="C254" s="214"/>
      <c r="D254" s="214"/>
      <c r="E254" s="215"/>
      <c r="F254" s="218"/>
      <c r="G254" s="223"/>
      <c r="H254" s="223"/>
      <c r="I254" s="214"/>
      <c r="J254" s="223"/>
      <c r="K254" s="60"/>
      <c r="L254" s="223"/>
      <c r="M254" s="223"/>
      <c r="N254" s="214"/>
      <c r="O254" s="223"/>
      <c r="P254" s="60"/>
      <c r="Q254" s="61"/>
      <c r="R254" s="39"/>
      <c r="S254" s="40"/>
      <c r="T254" s="39"/>
      <c r="U254" s="40"/>
      <c r="V254" s="70"/>
      <c r="Y254" s="67"/>
    </row>
    <row r="255" spans="1:25" ht="12.75" x14ac:dyDescent="0.2">
      <c r="A255" s="38"/>
      <c r="B255" s="38"/>
      <c r="C255" s="214"/>
      <c r="D255" s="214"/>
      <c r="E255" s="215"/>
      <c r="F255" s="218"/>
      <c r="G255" s="223"/>
      <c r="H255" s="223"/>
      <c r="I255" s="214"/>
      <c r="J255" s="223"/>
      <c r="K255" s="60"/>
      <c r="L255" s="223"/>
      <c r="M255" s="223"/>
      <c r="N255" s="214"/>
      <c r="O255" s="223"/>
      <c r="P255" s="60"/>
      <c r="Q255" s="61"/>
      <c r="R255" s="39"/>
      <c r="S255" s="40"/>
      <c r="T255" s="39"/>
      <c r="U255" s="40"/>
      <c r="V255" s="70"/>
      <c r="Y255" s="67"/>
    </row>
    <row r="256" spans="1:25" ht="12.75" x14ac:dyDescent="0.2">
      <c r="A256" s="38"/>
      <c r="B256" s="38"/>
      <c r="C256" s="214"/>
      <c r="D256" s="214"/>
      <c r="E256" s="215"/>
      <c r="F256" s="218"/>
      <c r="G256" s="223"/>
      <c r="H256" s="223"/>
      <c r="I256" s="214"/>
      <c r="J256" s="223"/>
      <c r="K256" s="60"/>
      <c r="L256" s="223"/>
      <c r="M256" s="223"/>
      <c r="N256" s="214"/>
      <c r="O256" s="223"/>
      <c r="P256" s="60"/>
      <c r="Q256" s="61"/>
      <c r="R256" s="39"/>
      <c r="S256" s="40"/>
      <c r="T256" s="39"/>
      <c r="U256" s="40"/>
      <c r="V256" s="70"/>
      <c r="Y256" s="67"/>
    </row>
    <row r="257" spans="1:25" ht="12.75" x14ac:dyDescent="0.2">
      <c r="A257" s="38"/>
      <c r="B257" s="38"/>
      <c r="C257" s="214"/>
      <c r="D257" s="214"/>
      <c r="E257" s="215"/>
      <c r="F257" s="218"/>
      <c r="G257" s="223"/>
      <c r="H257" s="223"/>
      <c r="I257" s="214"/>
      <c r="J257" s="223"/>
      <c r="K257" s="60"/>
      <c r="L257" s="223"/>
      <c r="M257" s="223"/>
      <c r="N257" s="214"/>
      <c r="O257" s="223"/>
      <c r="P257" s="60"/>
      <c r="Q257" s="61"/>
      <c r="R257" s="39"/>
      <c r="S257" s="40"/>
      <c r="T257" s="39"/>
      <c r="U257" s="40"/>
      <c r="V257" s="70"/>
      <c r="Y257" s="67"/>
    </row>
    <row r="258" spans="1:25" ht="12.75" x14ac:dyDescent="0.2">
      <c r="A258" s="38"/>
      <c r="B258" s="38"/>
      <c r="C258" s="214"/>
      <c r="D258" s="214"/>
      <c r="E258" s="215"/>
      <c r="F258" s="218"/>
      <c r="G258" s="223"/>
      <c r="H258" s="223"/>
      <c r="I258" s="214"/>
      <c r="J258" s="223"/>
      <c r="K258" s="60"/>
      <c r="L258" s="223"/>
      <c r="M258" s="223"/>
      <c r="N258" s="214"/>
      <c r="O258" s="223"/>
      <c r="P258" s="60"/>
      <c r="Q258" s="61"/>
      <c r="R258" s="39"/>
      <c r="S258" s="40"/>
      <c r="T258" s="39"/>
      <c r="U258" s="40"/>
      <c r="V258" s="70"/>
      <c r="Y258" s="67"/>
    </row>
    <row r="259" spans="1:25" ht="12.75" x14ac:dyDescent="0.2">
      <c r="A259" s="38"/>
      <c r="B259" s="38"/>
      <c r="C259" s="214"/>
      <c r="D259" s="214"/>
      <c r="E259" s="215"/>
      <c r="F259" s="218"/>
      <c r="G259" s="223"/>
      <c r="H259" s="223"/>
      <c r="I259" s="214"/>
      <c r="J259" s="223"/>
      <c r="K259" s="60"/>
      <c r="L259" s="223"/>
      <c r="M259" s="223"/>
      <c r="N259" s="214"/>
      <c r="O259" s="223"/>
      <c r="P259" s="60"/>
      <c r="Q259" s="61"/>
      <c r="R259" s="39"/>
      <c r="S259" s="40"/>
      <c r="T259" s="39"/>
      <c r="U259" s="40"/>
      <c r="V259" s="70"/>
      <c r="Y259" s="67"/>
    </row>
    <row r="260" spans="1:25" ht="12.75" x14ac:dyDescent="0.2">
      <c r="A260" s="38"/>
      <c r="B260" s="38"/>
      <c r="C260" s="214"/>
      <c r="D260" s="214"/>
      <c r="E260" s="215"/>
      <c r="F260" s="218"/>
      <c r="G260" s="223"/>
      <c r="H260" s="223"/>
      <c r="I260" s="214"/>
      <c r="J260" s="223"/>
      <c r="K260" s="60"/>
      <c r="L260" s="223"/>
      <c r="M260" s="223"/>
      <c r="N260" s="214"/>
      <c r="O260" s="223"/>
      <c r="P260" s="60"/>
      <c r="Q260" s="61"/>
      <c r="R260" s="39"/>
      <c r="S260" s="40"/>
      <c r="T260" s="39"/>
      <c r="U260" s="40"/>
      <c r="V260" s="70"/>
      <c r="Y260" s="67"/>
    </row>
    <row r="261" spans="1:25" ht="12.75" x14ac:dyDescent="0.2">
      <c r="A261" s="38"/>
      <c r="B261" s="38"/>
      <c r="C261" s="214"/>
      <c r="D261" s="214"/>
      <c r="E261" s="215"/>
      <c r="F261" s="218"/>
      <c r="G261" s="223"/>
      <c r="H261" s="223"/>
      <c r="I261" s="214"/>
      <c r="J261" s="223"/>
      <c r="K261" s="60"/>
      <c r="L261" s="223"/>
      <c r="M261" s="223"/>
      <c r="N261" s="214"/>
      <c r="O261" s="223"/>
      <c r="P261" s="60"/>
      <c r="Q261" s="61"/>
      <c r="R261" s="39"/>
      <c r="S261" s="40"/>
      <c r="T261" s="39"/>
      <c r="U261" s="40"/>
      <c r="V261" s="70"/>
      <c r="Y261" s="67"/>
    </row>
    <row r="262" spans="1:25" ht="12.75" x14ac:dyDescent="0.2">
      <c r="A262" s="38"/>
      <c r="B262" s="38"/>
      <c r="C262" s="214"/>
      <c r="D262" s="214"/>
      <c r="E262" s="215"/>
      <c r="F262" s="218"/>
      <c r="G262" s="223"/>
      <c r="H262" s="223"/>
      <c r="I262" s="214"/>
      <c r="J262" s="223"/>
      <c r="K262" s="60"/>
      <c r="L262" s="223"/>
      <c r="M262" s="223"/>
      <c r="N262" s="214"/>
      <c r="O262" s="223"/>
      <c r="P262" s="60"/>
      <c r="Q262" s="61"/>
      <c r="R262" s="39"/>
      <c r="S262" s="40"/>
      <c r="T262" s="39"/>
      <c r="U262" s="40"/>
      <c r="V262" s="70"/>
      <c r="Y262" s="67"/>
    </row>
    <row r="263" spans="1:25" ht="12.75" x14ac:dyDescent="0.2">
      <c r="A263" s="38"/>
      <c r="B263" s="38"/>
      <c r="C263" s="214"/>
      <c r="D263" s="214"/>
      <c r="E263" s="215"/>
      <c r="F263" s="218"/>
      <c r="G263" s="223"/>
      <c r="H263" s="223"/>
      <c r="I263" s="214"/>
      <c r="J263" s="223"/>
      <c r="K263" s="60"/>
      <c r="L263" s="223"/>
      <c r="M263" s="223"/>
      <c r="N263" s="214"/>
      <c r="O263" s="223"/>
      <c r="P263" s="60"/>
      <c r="Q263" s="61"/>
      <c r="R263" s="39"/>
      <c r="S263" s="40"/>
      <c r="T263" s="39"/>
      <c r="U263" s="40"/>
      <c r="V263" s="70"/>
      <c r="Y263" s="67"/>
    </row>
    <row r="264" spans="1:25" ht="12.75" x14ac:dyDescent="0.2">
      <c r="A264" s="38"/>
      <c r="B264" s="38"/>
      <c r="C264" s="214"/>
      <c r="D264" s="214"/>
      <c r="E264" s="215"/>
      <c r="F264" s="218"/>
      <c r="G264" s="223"/>
      <c r="H264" s="223"/>
      <c r="I264" s="214"/>
      <c r="J264" s="223"/>
      <c r="K264" s="60"/>
      <c r="L264" s="223"/>
      <c r="M264" s="223"/>
      <c r="N264" s="214"/>
      <c r="O264" s="223"/>
      <c r="P264" s="60"/>
      <c r="Q264" s="61"/>
      <c r="R264" s="39"/>
      <c r="S264" s="40"/>
      <c r="T264" s="39"/>
      <c r="U264" s="40"/>
      <c r="V264" s="70"/>
      <c r="Y264" s="67"/>
    </row>
    <row r="265" spans="1:25" ht="21.75" customHeight="1" x14ac:dyDescent="0.2">
      <c r="A265" s="38"/>
      <c r="B265" s="38"/>
      <c r="C265" s="214"/>
      <c r="D265" s="214"/>
      <c r="E265" s="215"/>
      <c r="F265" s="218"/>
      <c r="G265" s="223"/>
      <c r="H265" s="223"/>
      <c r="I265" s="214"/>
      <c r="J265" s="223"/>
      <c r="K265" s="60"/>
      <c r="L265" s="223"/>
      <c r="M265" s="223"/>
      <c r="N265" s="214"/>
      <c r="O265" s="223"/>
      <c r="P265" s="60"/>
      <c r="Q265" s="61"/>
      <c r="R265" s="39"/>
      <c r="S265" s="40"/>
      <c r="T265" s="39"/>
      <c r="U265" s="40"/>
      <c r="V265" s="70"/>
      <c r="Y265" s="67"/>
    </row>
    <row r="266" spans="1:25" ht="12.75" x14ac:dyDescent="0.2">
      <c r="A266" s="38"/>
      <c r="B266" s="38"/>
      <c r="C266" s="214"/>
      <c r="D266" s="214"/>
      <c r="E266" s="215"/>
      <c r="F266" s="218"/>
      <c r="G266" s="223"/>
      <c r="H266" s="223"/>
      <c r="I266" s="214"/>
      <c r="J266" s="223"/>
      <c r="K266" s="60"/>
      <c r="L266" s="223"/>
      <c r="M266" s="223"/>
      <c r="N266" s="214"/>
      <c r="O266" s="223"/>
      <c r="P266" s="60"/>
      <c r="Q266" s="61"/>
      <c r="R266" s="39"/>
      <c r="S266" s="40"/>
      <c r="T266" s="39"/>
      <c r="U266" s="40"/>
      <c r="V266" s="70"/>
      <c r="Y266" s="67"/>
    </row>
    <row r="267" spans="1:25" ht="12.75" x14ac:dyDescent="0.2">
      <c r="A267" s="38"/>
      <c r="B267" s="38"/>
      <c r="C267" s="214"/>
      <c r="D267" s="214"/>
      <c r="E267" s="215"/>
      <c r="F267" s="218"/>
      <c r="G267" s="223"/>
      <c r="H267" s="223"/>
      <c r="I267" s="214"/>
      <c r="J267" s="223"/>
      <c r="K267" s="60"/>
      <c r="L267" s="223"/>
      <c r="M267" s="223"/>
      <c r="N267" s="214"/>
      <c r="O267" s="223"/>
      <c r="P267" s="60"/>
      <c r="Q267" s="61"/>
      <c r="R267" s="39"/>
      <c r="S267" s="40"/>
      <c r="T267" s="39"/>
      <c r="U267" s="40"/>
      <c r="V267" s="70"/>
      <c r="Y267" s="67"/>
    </row>
    <row r="268" spans="1:25" ht="12.75" x14ac:dyDescent="0.2">
      <c r="A268" s="38"/>
      <c r="B268" s="38"/>
      <c r="C268" s="214"/>
      <c r="D268" s="214"/>
      <c r="E268" s="215"/>
      <c r="F268" s="218"/>
      <c r="G268" s="223"/>
      <c r="H268" s="223"/>
      <c r="I268" s="214"/>
      <c r="J268" s="223"/>
      <c r="K268" s="60"/>
      <c r="L268" s="223"/>
      <c r="M268" s="223"/>
      <c r="N268" s="214"/>
      <c r="O268" s="223"/>
      <c r="P268" s="60"/>
      <c r="Q268" s="61"/>
      <c r="R268" s="39"/>
      <c r="S268" s="40"/>
      <c r="T268" s="39"/>
      <c r="U268" s="40"/>
      <c r="V268" s="70"/>
      <c r="Y268" s="67"/>
    </row>
    <row r="269" spans="1:25" ht="12.75" x14ac:dyDescent="0.2">
      <c r="A269" s="38"/>
      <c r="B269" s="38"/>
      <c r="C269" s="214"/>
      <c r="D269" s="214"/>
      <c r="E269" s="215"/>
      <c r="F269" s="218"/>
      <c r="G269" s="223"/>
      <c r="H269" s="223"/>
      <c r="I269" s="214"/>
      <c r="J269" s="223"/>
      <c r="K269" s="60"/>
      <c r="L269" s="223"/>
      <c r="M269" s="223"/>
      <c r="N269" s="214"/>
      <c r="O269" s="223"/>
      <c r="P269" s="60"/>
      <c r="Q269" s="61"/>
      <c r="R269" s="39"/>
      <c r="S269" s="40"/>
      <c r="T269" s="39"/>
      <c r="U269" s="40"/>
      <c r="V269" s="70"/>
      <c r="Y269" s="67"/>
    </row>
    <row r="270" spans="1:25" ht="12.75" x14ac:dyDescent="0.2">
      <c r="A270" s="38"/>
      <c r="B270" s="38"/>
      <c r="C270" s="214"/>
      <c r="D270" s="214"/>
      <c r="E270" s="215"/>
      <c r="F270" s="218"/>
      <c r="G270" s="223"/>
      <c r="H270" s="223"/>
      <c r="I270" s="214"/>
      <c r="J270" s="223"/>
      <c r="K270" s="60"/>
      <c r="L270" s="223"/>
      <c r="M270" s="223"/>
      <c r="N270" s="214"/>
      <c r="O270" s="223"/>
      <c r="P270" s="60"/>
      <c r="Q270" s="61"/>
      <c r="R270" s="39"/>
      <c r="S270" s="40"/>
      <c r="T270" s="39"/>
      <c r="U270" s="40"/>
      <c r="V270" s="70"/>
      <c r="Y270" s="67"/>
    </row>
    <row r="271" spans="1:25" ht="12.75" x14ac:dyDescent="0.2">
      <c r="A271" s="38"/>
      <c r="B271" s="38"/>
      <c r="C271" s="214"/>
      <c r="D271" s="214"/>
      <c r="E271" s="215"/>
      <c r="F271" s="218"/>
      <c r="G271" s="223"/>
      <c r="H271" s="223"/>
      <c r="I271" s="214"/>
      <c r="J271" s="223"/>
      <c r="K271" s="60"/>
      <c r="L271" s="223"/>
      <c r="M271" s="223"/>
      <c r="N271" s="214"/>
      <c r="O271" s="223"/>
      <c r="P271" s="60"/>
      <c r="Q271" s="61"/>
      <c r="R271" s="39"/>
      <c r="S271" s="40"/>
      <c r="T271" s="39"/>
      <c r="U271" s="40"/>
      <c r="V271" s="70"/>
      <c r="Y271" s="67"/>
    </row>
    <row r="272" spans="1:25" ht="12.75" x14ac:dyDescent="0.2">
      <c r="A272" s="38"/>
      <c r="B272" s="38"/>
      <c r="C272" s="214"/>
      <c r="D272" s="214"/>
      <c r="E272" s="215"/>
      <c r="F272" s="218"/>
      <c r="G272" s="223"/>
      <c r="H272" s="223"/>
      <c r="I272" s="214"/>
      <c r="J272" s="223"/>
      <c r="K272" s="60"/>
      <c r="L272" s="223"/>
      <c r="M272" s="223"/>
      <c r="N272" s="214"/>
      <c r="O272" s="223"/>
      <c r="P272" s="60"/>
      <c r="Q272" s="61"/>
      <c r="R272" s="39"/>
      <c r="S272" s="40"/>
      <c r="T272" s="39"/>
      <c r="U272" s="40"/>
      <c r="V272" s="70"/>
      <c r="Y272" s="67"/>
    </row>
    <row r="273" spans="1:25" ht="12.75" x14ac:dyDescent="0.2">
      <c r="A273" s="38"/>
      <c r="B273" s="38"/>
      <c r="C273" s="214"/>
      <c r="D273" s="214"/>
      <c r="E273" s="215"/>
      <c r="F273" s="218"/>
      <c r="G273" s="223"/>
      <c r="H273" s="223"/>
      <c r="I273" s="214"/>
      <c r="J273" s="223"/>
      <c r="K273" s="60"/>
      <c r="L273" s="223"/>
      <c r="M273" s="223"/>
      <c r="N273" s="214"/>
      <c r="O273" s="223"/>
      <c r="P273" s="60"/>
      <c r="Q273" s="61"/>
      <c r="R273" s="39"/>
      <c r="S273" s="40"/>
      <c r="T273" s="39"/>
      <c r="U273" s="40"/>
      <c r="V273" s="70"/>
      <c r="Y273" s="67"/>
    </row>
    <row r="274" spans="1:25" ht="12.75" x14ac:dyDescent="0.2">
      <c r="A274" s="38"/>
      <c r="B274" s="38"/>
      <c r="C274" s="214"/>
      <c r="D274" s="214"/>
      <c r="E274" s="215"/>
      <c r="F274" s="218"/>
      <c r="G274" s="223"/>
      <c r="H274" s="223"/>
      <c r="I274" s="214"/>
      <c r="J274" s="223"/>
      <c r="K274" s="60"/>
      <c r="L274" s="223"/>
      <c r="M274" s="223"/>
      <c r="N274" s="214"/>
      <c r="O274" s="223"/>
      <c r="P274" s="60"/>
      <c r="Q274" s="61"/>
      <c r="R274" s="39"/>
      <c r="S274" s="40"/>
      <c r="T274" s="39"/>
      <c r="U274" s="40"/>
      <c r="V274" s="70"/>
      <c r="Y274" s="67"/>
    </row>
    <row r="275" spans="1:25" ht="12.75" x14ac:dyDescent="0.2">
      <c r="A275" s="38"/>
      <c r="B275" s="38"/>
      <c r="C275" s="214"/>
      <c r="D275" s="214"/>
      <c r="E275" s="215"/>
      <c r="F275" s="218"/>
      <c r="G275" s="223"/>
      <c r="H275" s="223"/>
      <c r="I275" s="214"/>
      <c r="J275" s="223"/>
      <c r="K275" s="60"/>
      <c r="L275" s="223"/>
      <c r="M275" s="223"/>
      <c r="N275" s="214"/>
      <c r="O275" s="223"/>
      <c r="P275" s="60"/>
      <c r="Q275" s="61"/>
      <c r="R275" s="39"/>
      <c r="S275" s="40"/>
      <c r="T275" s="39"/>
      <c r="U275" s="40"/>
      <c r="V275" s="70"/>
      <c r="Y275" s="67"/>
    </row>
    <row r="276" spans="1:25" ht="12.75" x14ac:dyDescent="0.2">
      <c r="A276" s="38"/>
      <c r="B276" s="38"/>
      <c r="C276" s="214"/>
      <c r="D276" s="214"/>
      <c r="E276" s="215"/>
      <c r="F276" s="218"/>
      <c r="G276" s="223"/>
      <c r="H276" s="223"/>
      <c r="I276" s="214"/>
      <c r="J276" s="223"/>
      <c r="K276" s="60"/>
      <c r="L276" s="223"/>
      <c r="M276" s="223"/>
      <c r="N276" s="214"/>
      <c r="O276" s="223"/>
      <c r="P276" s="60"/>
      <c r="Q276" s="61"/>
      <c r="R276" s="39"/>
      <c r="S276" s="40"/>
      <c r="T276" s="39"/>
      <c r="U276" s="40"/>
      <c r="V276" s="70"/>
      <c r="Y276" s="67"/>
    </row>
    <row r="277" spans="1:25" ht="12.75" x14ac:dyDescent="0.2">
      <c r="A277" s="38"/>
      <c r="B277" s="38"/>
      <c r="C277" s="214"/>
      <c r="D277" s="214"/>
      <c r="E277" s="215"/>
      <c r="F277" s="218"/>
      <c r="G277" s="223"/>
      <c r="H277" s="223"/>
      <c r="I277" s="214"/>
      <c r="J277" s="223"/>
      <c r="K277" s="60"/>
      <c r="L277" s="223"/>
      <c r="M277" s="223"/>
      <c r="N277" s="214"/>
      <c r="O277" s="223"/>
      <c r="P277" s="60"/>
      <c r="Q277" s="61"/>
      <c r="R277" s="39"/>
      <c r="S277" s="40"/>
      <c r="T277" s="39"/>
      <c r="U277" s="40"/>
      <c r="V277" s="70"/>
      <c r="Y277" s="67"/>
    </row>
    <row r="278" spans="1:25" ht="12.75" x14ac:dyDescent="0.2">
      <c r="A278" s="38"/>
      <c r="B278" s="38"/>
      <c r="C278" s="214"/>
      <c r="D278" s="214"/>
      <c r="E278" s="215"/>
      <c r="F278" s="218"/>
      <c r="G278" s="223"/>
      <c r="H278" s="223"/>
      <c r="I278" s="214"/>
      <c r="J278" s="223"/>
      <c r="K278" s="60"/>
      <c r="L278" s="223"/>
      <c r="M278" s="223"/>
      <c r="N278" s="214"/>
      <c r="O278" s="223"/>
      <c r="P278" s="60"/>
      <c r="Q278" s="61"/>
      <c r="R278" s="39"/>
      <c r="S278" s="40"/>
      <c r="T278" s="39"/>
      <c r="U278" s="40"/>
      <c r="V278" s="70"/>
      <c r="Y278" s="67"/>
    </row>
    <row r="279" spans="1:25" ht="12.75" x14ac:dyDescent="0.2">
      <c r="A279" s="38"/>
      <c r="B279" s="38"/>
      <c r="C279" s="214"/>
      <c r="D279" s="214"/>
      <c r="E279" s="215"/>
      <c r="F279" s="218"/>
      <c r="G279" s="223"/>
      <c r="H279" s="223"/>
      <c r="I279" s="214"/>
      <c r="J279" s="223"/>
      <c r="K279" s="60"/>
      <c r="L279" s="223"/>
      <c r="M279" s="223"/>
      <c r="N279" s="214"/>
      <c r="O279" s="223"/>
      <c r="P279" s="60"/>
      <c r="Q279" s="61"/>
      <c r="R279" s="39"/>
      <c r="S279" s="40"/>
      <c r="T279" s="39"/>
      <c r="U279" s="40"/>
      <c r="V279" s="70"/>
      <c r="Y279" s="67"/>
    </row>
    <row r="280" spans="1:25" ht="12.75" x14ac:dyDescent="0.2">
      <c r="A280" s="38"/>
      <c r="B280" s="38"/>
      <c r="C280" s="214"/>
      <c r="D280" s="214"/>
      <c r="E280" s="215"/>
      <c r="F280" s="218"/>
      <c r="G280" s="223"/>
      <c r="H280" s="223"/>
      <c r="I280" s="214"/>
      <c r="J280" s="223"/>
      <c r="K280" s="60"/>
      <c r="L280" s="223"/>
      <c r="M280" s="223"/>
      <c r="N280" s="214"/>
      <c r="O280" s="223"/>
      <c r="P280" s="60"/>
      <c r="Q280" s="61"/>
      <c r="R280" s="39"/>
      <c r="S280" s="40"/>
      <c r="T280" s="39"/>
      <c r="U280" s="40"/>
      <c r="V280" s="70"/>
      <c r="Y280" s="67"/>
    </row>
    <row r="281" spans="1:25" ht="12.75" x14ac:dyDescent="0.2">
      <c r="A281" s="38"/>
      <c r="B281" s="38"/>
      <c r="C281" s="214"/>
      <c r="D281" s="214"/>
      <c r="E281" s="215"/>
      <c r="F281" s="218"/>
      <c r="G281" s="223"/>
      <c r="H281" s="223"/>
      <c r="I281" s="214"/>
      <c r="J281" s="223"/>
      <c r="K281" s="60"/>
      <c r="L281" s="223"/>
      <c r="M281" s="223"/>
      <c r="N281" s="214"/>
      <c r="O281" s="223"/>
      <c r="P281" s="60"/>
      <c r="Q281" s="61"/>
      <c r="R281" s="39"/>
      <c r="S281" s="40"/>
      <c r="T281" s="39"/>
      <c r="U281" s="40"/>
      <c r="V281" s="70"/>
      <c r="Y281" s="67"/>
    </row>
    <row r="282" spans="1:25" ht="12.75" x14ac:dyDescent="0.2">
      <c r="A282" s="38"/>
      <c r="B282" s="38"/>
      <c r="C282" s="214"/>
      <c r="D282" s="214"/>
      <c r="E282" s="215"/>
      <c r="F282" s="218"/>
      <c r="G282" s="223"/>
      <c r="H282" s="223"/>
      <c r="I282" s="214"/>
      <c r="J282" s="223"/>
      <c r="K282" s="60"/>
      <c r="L282" s="223"/>
      <c r="M282" s="223"/>
      <c r="N282" s="214"/>
      <c r="O282" s="223"/>
      <c r="P282" s="60"/>
      <c r="Q282" s="61"/>
      <c r="R282" s="39"/>
      <c r="S282" s="40"/>
      <c r="T282" s="39"/>
      <c r="U282" s="40"/>
      <c r="V282" s="70"/>
      <c r="Y282" s="67"/>
    </row>
    <row r="283" spans="1:25" ht="12.75" x14ac:dyDescent="0.2">
      <c r="A283" s="38"/>
      <c r="B283" s="38"/>
      <c r="C283" s="214"/>
      <c r="D283" s="214"/>
      <c r="E283" s="215"/>
      <c r="F283" s="218"/>
      <c r="G283" s="223"/>
      <c r="H283" s="223"/>
      <c r="I283" s="214"/>
      <c r="J283" s="223"/>
      <c r="K283" s="60"/>
      <c r="L283" s="223"/>
      <c r="M283" s="223"/>
      <c r="N283" s="214"/>
      <c r="O283" s="223"/>
      <c r="P283" s="60"/>
      <c r="Q283" s="61"/>
      <c r="R283" s="39"/>
      <c r="S283" s="40"/>
      <c r="T283" s="39"/>
      <c r="U283" s="40"/>
      <c r="V283" s="70"/>
      <c r="Y283" s="67"/>
    </row>
    <row r="284" spans="1:25" ht="12.75" x14ac:dyDescent="0.2">
      <c r="A284" s="38"/>
      <c r="B284" s="38"/>
      <c r="C284" s="214"/>
      <c r="D284" s="214"/>
      <c r="E284" s="215"/>
      <c r="F284" s="218"/>
      <c r="G284" s="223"/>
      <c r="H284" s="223"/>
      <c r="I284" s="214"/>
      <c r="J284" s="223"/>
      <c r="K284" s="60"/>
      <c r="L284" s="223"/>
      <c r="M284" s="223"/>
      <c r="N284" s="214"/>
      <c r="O284" s="223"/>
      <c r="P284" s="60"/>
      <c r="Q284" s="61"/>
      <c r="R284" s="39"/>
      <c r="S284" s="40"/>
      <c r="T284" s="39"/>
      <c r="U284" s="40"/>
      <c r="V284" s="70"/>
      <c r="Y284" s="67"/>
    </row>
    <row r="285" spans="1:25" ht="12.75" x14ac:dyDescent="0.2">
      <c r="A285" s="38"/>
      <c r="B285" s="38"/>
      <c r="C285" s="214"/>
      <c r="D285" s="214"/>
      <c r="E285" s="215"/>
      <c r="F285" s="218"/>
      <c r="G285" s="223"/>
      <c r="H285" s="223"/>
      <c r="I285" s="214"/>
      <c r="J285" s="223"/>
      <c r="K285" s="60"/>
      <c r="L285" s="223"/>
      <c r="M285" s="223"/>
      <c r="N285" s="214"/>
      <c r="O285" s="223"/>
      <c r="P285" s="60"/>
      <c r="Q285" s="61"/>
      <c r="R285" s="39"/>
      <c r="S285" s="40"/>
      <c r="T285" s="39"/>
      <c r="U285" s="40"/>
      <c r="V285" s="70"/>
      <c r="Y285" s="67"/>
    </row>
    <row r="286" spans="1:25" ht="12.75" x14ac:dyDescent="0.2">
      <c r="A286" s="38"/>
      <c r="B286" s="38"/>
      <c r="C286" s="214"/>
      <c r="D286" s="214"/>
      <c r="E286" s="215"/>
      <c r="F286" s="218"/>
      <c r="G286" s="223"/>
      <c r="H286" s="223"/>
      <c r="I286" s="214"/>
      <c r="J286" s="223"/>
      <c r="K286" s="60"/>
      <c r="L286" s="223"/>
      <c r="M286" s="223"/>
      <c r="N286" s="214"/>
      <c r="O286" s="223"/>
      <c r="P286" s="60"/>
      <c r="Q286" s="61"/>
      <c r="R286" s="39"/>
      <c r="S286" s="40"/>
      <c r="T286" s="39"/>
      <c r="U286" s="40"/>
      <c r="V286" s="70"/>
      <c r="Y286" s="67"/>
    </row>
    <row r="287" spans="1:25" ht="12.75" x14ac:dyDescent="0.2">
      <c r="A287" s="38"/>
      <c r="B287" s="38"/>
      <c r="C287" s="214"/>
      <c r="D287" s="214"/>
      <c r="E287" s="215"/>
      <c r="F287" s="218"/>
      <c r="G287" s="223"/>
      <c r="H287" s="223"/>
      <c r="I287" s="214"/>
      <c r="J287" s="223"/>
      <c r="K287" s="60"/>
      <c r="L287" s="223"/>
      <c r="M287" s="223"/>
      <c r="N287" s="214"/>
      <c r="O287" s="223"/>
      <c r="P287" s="60"/>
      <c r="Q287" s="61"/>
      <c r="R287" s="39"/>
      <c r="S287" s="40"/>
      <c r="T287" s="39"/>
      <c r="U287" s="40"/>
      <c r="V287" s="70"/>
      <c r="Y287" s="67"/>
    </row>
    <row r="288" spans="1:25" ht="12.75" x14ac:dyDescent="0.2">
      <c r="A288" s="38"/>
      <c r="B288" s="38"/>
      <c r="C288" s="214"/>
      <c r="D288" s="214"/>
      <c r="E288" s="215"/>
      <c r="F288" s="218"/>
      <c r="G288" s="223"/>
      <c r="H288" s="223"/>
      <c r="I288" s="214"/>
      <c r="J288" s="223"/>
      <c r="K288" s="60"/>
      <c r="L288" s="223"/>
      <c r="M288" s="223"/>
      <c r="N288" s="214"/>
      <c r="O288" s="223"/>
      <c r="P288" s="60"/>
      <c r="Q288" s="61"/>
      <c r="R288" s="39"/>
      <c r="S288" s="40"/>
      <c r="T288" s="39"/>
      <c r="U288" s="40"/>
      <c r="V288" s="70"/>
      <c r="Y288" s="67"/>
    </row>
    <row r="289" spans="1:25" ht="12.75" x14ac:dyDescent="0.2">
      <c r="A289" s="38"/>
      <c r="B289" s="38"/>
      <c r="C289" s="214"/>
      <c r="D289" s="214"/>
      <c r="E289" s="215"/>
      <c r="F289" s="218"/>
      <c r="G289" s="223"/>
      <c r="H289" s="223"/>
      <c r="I289" s="214"/>
      <c r="J289" s="223"/>
      <c r="K289" s="60"/>
      <c r="L289" s="223"/>
      <c r="M289" s="223"/>
      <c r="N289" s="214"/>
      <c r="O289" s="223"/>
      <c r="P289" s="60"/>
      <c r="Q289" s="61"/>
      <c r="R289" s="39"/>
      <c r="S289" s="40"/>
      <c r="T289" s="39"/>
      <c r="U289" s="40"/>
      <c r="V289" s="70"/>
      <c r="Y289" s="67"/>
    </row>
    <row r="290" spans="1:25" ht="12.75" x14ac:dyDescent="0.2">
      <c r="A290" s="38"/>
      <c r="B290" s="38"/>
      <c r="C290" s="214"/>
      <c r="D290" s="214"/>
      <c r="E290" s="215"/>
      <c r="F290" s="218"/>
      <c r="G290" s="223"/>
      <c r="H290" s="223"/>
      <c r="I290" s="214"/>
      <c r="J290" s="223"/>
      <c r="K290" s="60"/>
      <c r="L290" s="223"/>
      <c r="M290" s="223"/>
      <c r="N290" s="214"/>
      <c r="O290" s="223"/>
      <c r="P290" s="60"/>
      <c r="Q290" s="61"/>
      <c r="R290" s="39"/>
      <c r="S290" s="40"/>
      <c r="T290" s="39"/>
      <c r="U290" s="40"/>
      <c r="V290" s="70"/>
      <c r="Y290" s="67"/>
    </row>
    <row r="291" spans="1:25" ht="12.75" x14ac:dyDescent="0.2">
      <c r="A291" s="38"/>
      <c r="B291" s="38"/>
      <c r="C291" s="214"/>
      <c r="D291" s="214"/>
      <c r="E291" s="215"/>
      <c r="F291" s="218"/>
      <c r="G291" s="223"/>
      <c r="H291" s="223"/>
      <c r="I291" s="214"/>
      <c r="J291" s="223"/>
      <c r="K291" s="60"/>
      <c r="L291" s="223"/>
      <c r="M291" s="223"/>
      <c r="N291" s="214"/>
      <c r="O291" s="223"/>
      <c r="P291" s="60"/>
      <c r="Q291" s="61"/>
      <c r="R291" s="39"/>
      <c r="S291" s="40"/>
      <c r="T291" s="39"/>
      <c r="U291" s="40"/>
      <c r="V291" s="70"/>
      <c r="Y291" s="67"/>
    </row>
    <row r="292" spans="1:25" ht="12.75" x14ac:dyDescent="0.2">
      <c r="A292" s="38"/>
      <c r="B292" s="38"/>
      <c r="C292" s="214"/>
      <c r="D292" s="214"/>
      <c r="E292" s="215"/>
      <c r="F292" s="218"/>
      <c r="G292" s="223"/>
      <c r="H292" s="223"/>
      <c r="I292" s="214"/>
      <c r="J292" s="223"/>
      <c r="K292" s="60"/>
      <c r="L292" s="223"/>
      <c r="M292" s="223"/>
      <c r="N292" s="214"/>
      <c r="O292" s="223"/>
      <c r="P292" s="60"/>
      <c r="Q292" s="61"/>
      <c r="R292" s="39"/>
      <c r="S292" s="40"/>
      <c r="T292" s="39"/>
      <c r="U292" s="40"/>
      <c r="V292" s="70"/>
      <c r="Y292" s="67"/>
    </row>
    <row r="293" spans="1:25" ht="12.75" x14ac:dyDescent="0.2">
      <c r="A293" s="38"/>
      <c r="B293" s="38"/>
      <c r="C293" s="214"/>
      <c r="D293" s="214"/>
      <c r="E293" s="215"/>
      <c r="F293" s="218"/>
      <c r="G293" s="223"/>
      <c r="H293" s="223"/>
      <c r="I293" s="214"/>
      <c r="J293" s="223"/>
      <c r="K293" s="60"/>
      <c r="L293" s="223"/>
      <c r="M293" s="223"/>
      <c r="N293" s="214"/>
      <c r="O293" s="223"/>
      <c r="P293" s="60"/>
      <c r="Q293" s="61"/>
      <c r="R293" s="39"/>
      <c r="S293" s="40"/>
      <c r="T293" s="39"/>
      <c r="U293" s="40"/>
      <c r="V293" s="70"/>
      <c r="Y293" s="67"/>
    </row>
    <row r="294" spans="1:25" ht="12.75" x14ac:dyDescent="0.2">
      <c r="A294" s="38"/>
      <c r="B294" s="38"/>
      <c r="C294" s="214"/>
      <c r="D294" s="214"/>
      <c r="E294" s="215"/>
      <c r="F294" s="218"/>
      <c r="G294" s="223"/>
      <c r="H294" s="223"/>
      <c r="I294" s="214"/>
      <c r="J294" s="223"/>
      <c r="K294" s="60"/>
      <c r="L294" s="223"/>
      <c r="M294" s="223"/>
      <c r="N294" s="214"/>
      <c r="O294" s="223"/>
      <c r="P294" s="60"/>
      <c r="Q294" s="61"/>
      <c r="R294" s="39"/>
      <c r="S294" s="40"/>
      <c r="T294" s="39"/>
      <c r="U294" s="40"/>
      <c r="V294" s="70"/>
      <c r="Y294" s="67"/>
    </row>
    <row r="295" spans="1:25" ht="12.75" x14ac:dyDescent="0.2">
      <c r="A295" s="38"/>
      <c r="B295" s="38"/>
      <c r="C295" s="214"/>
      <c r="D295" s="214"/>
      <c r="E295" s="215"/>
      <c r="F295" s="218"/>
      <c r="G295" s="223"/>
      <c r="H295" s="223"/>
      <c r="I295" s="214"/>
      <c r="J295" s="223"/>
      <c r="K295" s="60"/>
      <c r="L295" s="223"/>
      <c r="M295" s="223"/>
      <c r="N295" s="214"/>
      <c r="O295" s="223"/>
      <c r="P295" s="60"/>
      <c r="Q295" s="61"/>
      <c r="R295" s="39"/>
      <c r="S295" s="40"/>
      <c r="T295" s="39"/>
      <c r="U295" s="40"/>
      <c r="V295" s="70"/>
      <c r="Y295" s="67"/>
    </row>
    <row r="296" spans="1:25" ht="12.75" x14ac:dyDescent="0.2">
      <c r="A296" s="38"/>
      <c r="B296" s="38"/>
      <c r="C296" s="214"/>
      <c r="D296" s="214"/>
      <c r="E296" s="215"/>
      <c r="F296" s="218"/>
      <c r="G296" s="223"/>
      <c r="H296" s="223"/>
      <c r="I296" s="214"/>
      <c r="J296" s="223"/>
      <c r="K296" s="60"/>
      <c r="L296" s="223"/>
      <c r="M296" s="223"/>
      <c r="N296" s="214"/>
      <c r="O296" s="223"/>
      <c r="P296" s="60"/>
      <c r="Q296" s="61"/>
      <c r="R296" s="39"/>
      <c r="S296" s="40"/>
      <c r="T296" s="39"/>
      <c r="U296" s="40"/>
      <c r="V296" s="70"/>
      <c r="Y296" s="67"/>
    </row>
    <row r="297" spans="1:25" ht="12.75" x14ac:dyDescent="0.2">
      <c r="A297" s="38"/>
      <c r="B297" s="38"/>
      <c r="C297" s="214"/>
      <c r="D297" s="214"/>
      <c r="E297" s="215"/>
      <c r="F297" s="218"/>
      <c r="G297" s="223"/>
      <c r="H297" s="223"/>
      <c r="I297" s="214"/>
      <c r="J297" s="223"/>
      <c r="K297" s="60"/>
      <c r="L297" s="223"/>
      <c r="M297" s="223"/>
      <c r="N297" s="214"/>
      <c r="O297" s="223"/>
      <c r="P297" s="60"/>
      <c r="Q297" s="61"/>
      <c r="R297" s="39"/>
      <c r="S297" s="40"/>
      <c r="T297" s="39"/>
      <c r="U297" s="40"/>
      <c r="V297" s="70"/>
      <c r="Y297" s="67"/>
    </row>
    <row r="298" spans="1:25" ht="12.75" x14ac:dyDescent="0.2">
      <c r="A298" s="38"/>
      <c r="B298" s="38"/>
      <c r="C298" s="214"/>
      <c r="D298" s="214"/>
      <c r="E298" s="215"/>
      <c r="F298" s="218"/>
      <c r="G298" s="223"/>
      <c r="H298" s="223"/>
      <c r="I298" s="214"/>
      <c r="J298" s="223"/>
      <c r="K298" s="60"/>
      <c r="L298" s="223"/>
      <c r="M298" s="223"/>
      <c r="N298" s="214"/>
      <c r="O298" s="223"/>
      <c r="P298" s="60"/>
      <c r="Q298" s="61"/>
      <c r="R298" s="39"/>
      <c r="S298" s="40"/>
      <c r="T298" s="39"/>
      <c r="U298" s="40"/>
      <c r="V298" s="70"/>
      <c r="Y298" s="67"/>
    </row>
    <row r="299" spans="1:25" ht="12.75" x14ac:dyDescent="0.2">
      <c r="A299" s="38"/>
      <c r="B299" s="38"/>
      <c r="C299" s="214"/>
      <c r="D299" s="214"/>
      <c r="E299" s="215"/>
      <c r="F299" s="218"/>
      <c r="G299" s="223"/>
      <c r="H299" s="223"/>
      <c r="I299" s="214"/>
      <c r="J299" s="223"/>
      <c r="K299" s="60"/>
      <c r="L299" s="223"/>
      <c r="M299" s="223"/>
      <c r="N299" s="214"/>
      <c r="O299" s="223"/>
      <c r="P299" s="60"/>
      <c r="Q299" s="61"/>
      <c r="R299" s="39"/>
      <c r="S299" s="40"/>
      <c r="T299" s="39"/>
      <c r="U299" s="40"/>
      <c r="V299" s="70"/>
      <c r="Y299" s="67"/>
    </row>
    <row r="300" spans="1:25" ht="12.75" x14ac:dyDescent="0.2">
      <c r="A300" s="38"/>
      <c r="B300" s="38"/>
      <c r="C300" s="214"/>
      <c r="D300" s="214"/>
      <c r="E300" s="215"/>
      <c r="F300" s="218"/>
      <c r="G300" s="223"/>
      <c r="H300" s="223"/>
      <c r="I300" s="214"/>
      <c r="J300" s="223"/>
      <c r="K300" s="60"/>
      <c r="L300" s="223"/>
      <c r="M300" s="223"/>
      <c r="N300" s="214"/>
      <c r="O300" s="223"/>
      <c r="P300" s="60"/>
      <c r="Q300" s="61"/>
      <c r="R300" s="39"/>
      <c r="S300" s="40"/>
      <c r="T300" s="39"/>
      <c r="U300" s="40"/>
      <c r="V300" s="70"/>
      <c r="Y300" s="67"/>
    </row>
    <row r="301" spans="1:25" ht="12.75" x14ac:dyDescent="0.2">
      <c r="A301" s="38"/>
      <c r="B301" s="38"/>
      <c r="C301" s="214"/>
      <c r="D301" s="214"/>
      <c r="E301" s="214"/>
      <c r="F301" s="200"/>
      <c r="G301" s="214"/>
      <c r="H301" s="214"/>
      <c r="I301" s="214"/>
      <c r="J301" s="214"/>
      <c r="K301" s="59"/>
      <c r="L301" s="214"/>
      <c r="M301" s="214"/>
      <c r="N301" s="214"/>
      <c r="O301" s="214"/>
      <c r="P301" s="62"/>
      <c r="Q301" s="63"/>
      <c r="R301" s="40"/>
      <c r="S301" s="40"/>
      <c r="T301" s="40"/>
      <c r="U301" s="40"/>
      <c r="Y301" s="67"/>
    </row>
    <row r="302" spans="1:25" ht="12.75" x14ac:dyDescent="0.2">
      <c r="B302" s="41"/>
      <c r="C302" s="214"/>
      <c r="D302" s="214"/>
      <c r="E302" s="214"/>
      <c r="F302" s="200"/>
      <c r="G302" s="214"/>
      <c r="H302" s="214"/>
      <c r="I302" s="214"/>
      <c r="J302" s="214"/>
      <c r="K302" s="59"/>
      <c r="L302" s="214"/>
      <c r="M302" s="214"/>
      <c r="N302" s="214"/>
      <c r="O302" s="214"/>
      <c r="P302" s="62"/>
      <c r="Q302" s="63"/>
      <c r="R302" s="40"/>
      <c r="S302" s="40"/>
      <c r="T302" s="40"/>
      <c r="U302" s="40"/>
      <c r="Y302" s="67"/>
    </row>
    <row r="303" spans="1:25" ht="12.75" x14ac:dyDescent="0.2">
      <c r="B303" s="41"/>
      <c r="C303" s="214"/>
      <c r="D303" s="214"/>
      <c r="E303" s="214"/>
      <c r="F303" s="200"/>
      <c r="G303" s="214"/>
      <c r="H303" s="214"/>
      <c r="I303" s="214"/>
      <c r="J303" s="214"/>
      <c r="K303" s="59"/>
      <c r="L303" s="214"/>
      <c r="M303" s="214"/>
      <c r="N303" s="214"/>
      <c r="O303" s="214"/>
      <c r="P303" s="62"/>
      <c r="Q303" s="63"/>
      <c r="R303" s="40"/>
      <c r="S303" s="40"/>
      <c r="T303" s="40"/>
      <c r="U303" s="40"/>
      <c r="Y303" s="67"/>
    </row>
    <row r="304" spans="1:25" ht="12.75" x14ac:dyDescent="0.2">
      <c r="B304" s="41"/>
      <c r="C304" s="214"/>
      <c r="D304" s="214"/>
      <c r="E304" s="214"/>
      <c r="F304" s="200"/>
      <c r="G304" s="214"/>
      <c r="H304" s="214"/>
      <c r="I304" s="214"/>
      <c r="J304" s="214"/>
      <c r="K304" s="59"/>
      <c r="L304" s="214"/>
      <c r="M304" s="214"/>
      <c r="N304" s="214"/>
      <c r="O304" s="214"/>
      <c r="P304" s="62"/>
      <c r="Q304" s="63"/>
      <c r="R304" s="40"/>
      <c r="S304" s="40"/>
      <c r="T304" s="40"/>
      <c r="U304" s="40"/>
      <c r="Y304" s="67"/>
    </row>
    <row r="305" spans="2:25" ht="12.75" x14ac:dyDescent="0.2">
      <c r="B305" s="41"/>
      <c r="C305" s="214"/>
      <c r="D305" s="214"/>
      <c r="E305" s="214"/>
      <c r="F305" s="200"/>
      <c r="G305" s="214"/>
      <c r="H305" s="214"/>
      <c r="I305" s="214"/>
      <c r="J305" s="214"/>
      <c r="K305" s="59"/>
      <c r="L305" s="214"/>
      <c r="M305" s="214"/>
      <c r="N305" s="214"/>
      <c r="O305" s="214"/>
      <c r="P305" s="62"/>
      <c r="Q305" s="63"/>
      <c r="R305" s="40"/>
      <c r="S305" s="40"/>
      <c r="T305" s="40"/>
      <c r="U305" s="40"/>
      <c r="Y305" s="67"/>
    </row>
    <row r="306" spans="2:25" ht="12.75" x14ac:dyDescent="0.2">
      <c r="C306" s="214"/>
      <c r="D306" s="214"/>
      <c r="E306" s="214"/>
      <c r="F306" s="200"/>
      <c r="G306" s="214"/>
      <c r="H306" s="214"/>
      <c r="I306" s="214"/>
      <c r="J306" s="214"/>
      <c r="K306" s="59"/>
      <c r="L306" s="214"/>
      <c r="M306" s="214"/>
      <c r="N306" s="214"/>
      <c r="O306" s="214"/>
      <c r="P306" s="62"/>
      <c r="Q306" s="63"/>
      <c r="R306" s="40"/>
      <c r="S306" s="40"/>
      <c r="T306" s="40"/>
      <c r="U306" s="40"/>
      <c r="Y306" s="67"/>
    </row>
    <row r="307" spans="2:25" ht="12.75" x14ac:dyDescent="0.2">
      <c r="C307" s="214"/>
      <c r="D307" s="214"/>
      <c r="E307" s="214"/>
      <c r="F307" s="200"/>
      <c r="G307" s="214"/>
      <c r="H307" s="214"/>
      <c r="I307" s="214"/>
      <c r="J307" s="214"/>
      <c r="K307" s="59"/>
      <c r="L307" s="214"/>
      <c r="M307" s="214"/>
      <c r="N307" s="214"/>
      <c r="O307" s="214"/>
      <c r="P307" s="62"/>
      <c r="Q307" s="63"/>
      <c r="R307" s="40"/>
      <c r="S307" s="40"/>
      <c r="T307" s="40"/>
      <c r="U307" s="40"/>
      <c r="Y307" s="67"/>
    </row>
    <row r="308" spans="2:25" ht="12.75" x14ac:dyDescent="0.2">
      <c r="C308" s="214"/>
      <c r="D308" s="214"/>
      <c r="E308" s="214"/>
      <c r="F308" s="200"/>
      <c r="G308" s="214"/>
      <c r="H308" s="214"/>
      <c r="I308" s="214"/>
      <c r="J308" s="214"/>
      <c r="K308" s="59"/>
      <c r="L308" s="214"/>
      <c r="M308" s="214"/>
      <c r="N308" s="214"/>
      <c r="O308" s="214"/>
      <c r="P308" s="62"/>
      <c r="Q308" s="63"/>
      <c r="R308" s="40"/>
      <c r="S308" s="40"/>
      <c r="T308" s="40"/>
      <c r="U308" s="40"/>
      <c r="Y308" s="67"/>
    </row>
    <row r="309" spans="2:25" ht="12.75" x14ac:dyDescent="0.2">
      <c r="C309" s="214"/>
      <c r="D309" s="214"/>
      <c r="E309" s="214"/>
      <c r="F309" s="200"/>
      <c r="G309" s="214"/>
      <c r="H309" s="214"/>
      <c r="I309" s="214"/>
      <c r="J309" s="214"/>
      <c r="K309" s="59"/>
      <c r="L309" s="214"/>
      <c r="M309" s="214"/>
      <c r="N309" s="214"/>
      <c r="O309" s="214"/>
      <c r="P309" s="62"/>
      <c r="Q309" s="63"/>
      <c r="R309" s="40"/>
      <c r="S309" s="40"/>
      <c r="T309" s="40"/>
      <c r="U309" s="40"/>
      <c r="Y309" s="67"/>
    </row>
    <row r="310" spans="2:25" ht="12.75" x14ac:dyDescent="0.2">
      <c r="C310" s="214"/>
      <c r="D310" s="214"/>
      <c r="E310" s="214"/>
      <c r="F310" s="200"/>
      <c r="G310" s="214"/>
      <c r="H310" s="214"/>
      <c r="I310" s="214"/>
      <c r="J310" s="214"/>
      <c r="K310" s="59"/>
      <c r="L310" s="214"/>
      <c r="M310" s="214"/>
      <c r="N310" s="214"/>
      <c r="O310" s="214"/>
      <c r="P310" s="62"/>
      <c r="Q310" s="63"/>
      <c r="R310" s="40"/>
      <c r="S310" s="40"/>
      <c r="T310" s="40"/>
      <c r="U310" s="40"/>
      <c r="Y310" s="67"/>
    </row>
    <row r="311" spans="2:25" ht="12.75" x14ac:dyDescent="0.2">
      <c r="C311" s="214"/>
      <c r="D311" s="214"/>
      <c r="E311" s="214"/>
      <c r="F311" s="200"/>
      <c r="G311" s="214"/>
      <c r="H311" s="214"/>
      <c r="I311" s="214"/>
      <c r="J311" s="214"/>
      <c r="K311" s="59"/>
      <c r="L311" s="214"/>
      <c r="M311" s="214"/>
      <c r="N311" s="214"/>
      <c r="O311" s="214"/>
      <c r="P311" s="62"/>
      <c r="Q311" s="63"/>
      <c r="R311" s="40"/>
      <c r="S311" s="40"/>
      <c r="T311" s="40"/>
      <c r="U311" s="40"/>
      <c r="Y311" s="67"/>
    </row>
    <row r="312" spans="2:25" ht="12.75" x14ac:dyDescent="0.2">
      <c r="C312" s="214"/>
      <c r="D312" s="214"/>
      <c r="E312" s="214"/>
      <c r="F312" s="200"/>
      <c r="G312" s="214"/>
      <c r="H312" s="214"/>
      <c r="I312" s="214"/>
      <c r="J312" s="214"/>
      <c r="K312" s="59"/>
      <c r="L312" s="214"/>
      <c r="M312" s="214"/>
      <c r="N312" s="214"/>
      <c r="O312" s="214"/>
      <c r="P312" s="62"/>
      <c r="Q312" s="63"/>
      <c r="R312" s="40"/>
      <c r="S312" s="40"/>
      <c r="T312" s="40"/>
      <c r="U312" s="40"/>
      <c r="Y312" s="67"/>
    </row>
    <row r="313" spans="2:25" ht="12.75" x14ac:dyDescent="0.2">
      <c r="C313" s="214"/>
      <c r="D313" s="214"/>
      <c r="E313" s="214"/>
      <c r="F313" s="200"/>
      <c r="G313" s="214"/>
      <c r="H313" s="214"/>
      <c r="I313" s="214"/>
      <c r="J313" s="214"/>
      <c r="K313" s="59"/>
      <c r="L313" s="214"/>
      <c r="M313" s="214"/>
      <c r="N313" s="214"/>
      <c r="O313" s="214"/>
      <c r="P313" s="62"/>
      <c r="Q313" s="63"/>
      <c r="R313" s="40"/>
      <c r="S313" s="40"/>
      <c r="T313" s="40"/>
      <c r="U313" s="40"/>
      <c r="Y313" s="67"/>
    </row>
    <row r="314" spans="2:25" ht="12.75" x14ac:dyDescent="0.2">
      <c r="C314" s="214"/>
      <c r="D314" s="214"/>
      <c r="E314" s="214"/>
      <c r="F314" s="200"/>
      <c r="G314" s="214"/>
      <c r="H314" s="214"/>
      <c r="I314" s="214"/>
      <c r="J314" s="214"/>
      <c r="K314" s="59"/>
      <c r="L314" s="214"/>
      <c r="M314" s="214"/>
      <c r="N314" s="214"/>
      <c r="O314" s="214"/>
      <c r="P314" s="62"/>
      <c r="Q314" s="63"/>
      <c r="R314" s="40"/>
      <c r="S314" s="40"/>
      <c r="T314" s="40"/>
      <c r="U314" s="40"/>
      <c r="Y314" s="67"/>
    </row>
    <row r="315" spans="2:25" ht="12.75" x14ac:dyDescent="0.2">
      <c r="C315" s="214"/>
      <c r="D315" s="214"/>
      <c r="E315" s="214"/>
      <c r="F315" s="200"/>
      <c r="G315" s="214"/>
      <c r="H315" s="214"/>
      <c r="I315" s="214"/>
      <c r="J315" s="214"/>
      <c r="K315" s="59"/>
      <c r="L315" s="214"/>
      <c r="M315" s="214"/>
      <c r="N315" s="214"/>
      <c r="O315" s="214"/>
      <c r="P315" s="62"/>
      <c r="Q315" s="63"/>
      <c r="R315" s="40"/>
      <c r="S315" s="40"/>
      <c r="T315" s="40"/>
      <c r="U315" s="40"/>
      <c r="Y315" s="67"/>
    </row>
    <row r="316" spans="2:25" ht="12.75" x14ac:dyDescent="0.2">
      <c r="C316" s="214"/>
      <c r="D316" s="214"/>
      <c r="E316" s="214"/>
      <c r="F316" s="200"/>
      <c r="G316" s="214"/>
      <c r="H316" s="214"/>
      <c r="I316" s="214"/>
      <c r="J316" s="214"/>
      <c r="K316" s="59"/>
      <c r="L316" s="214"/>
      <c r="M316" s="214"/>
      <c r="N316" s="214"/>
      <c r="O316" s="214"/>
      <c r="P316" s="62"/>
      <c r="Q316" s="63"/>
      <c r="R316" s="40"/>
      <c r="S316" s="40"/>
      <c r="T316" s="40"/>
      <c r="U316" s="40"/>
      <c r="Y316" s="67"/>
    </row>
    <row r="317" spans="2:25" ht="12.75" x14ac:dyDescent="0.2">
      <c r="C317" s="214"/>
      <c r="D317" s="214"/>
      <c r="E317" s="214"/>
      <c r="F317" s="200"/>
      <c r="G317" s="214"/>
      <c r="H317" s="214"/>
      <c r="I317" s="214"/>
      <c r="J317" s="214"/>
      <c r="K317" s="59"/>
      <c r="L317" s="214"/>
      <c r="M317" s="214"/>
      <c r="N317" s="214"/>
      <c r="O317" s="214"/>
      <c r="P317" s="62"/>
      <c r="Q317" s="63"/>
      <c r="R317" s="40"/>
      <c r="S317" s="40"/>
      <c r="T317" s="40"/>
      <c r="U317" s="40"/>
      <c r="Y317" s="67"/>
    </row>
    <row r="318" spans="2:25" ht="12.75" x14ac:dyDescent="0.2">
      <c r="C318" s="214"/>
      <c r="D318" s="214"/>
      <c r="E318" s="214"/>
      <c r="F318" s="200"/>
      <c r="G318" s="214"/>
      <c r="H318" s="214"/>
      <c r="I318" s="214"/>
      <c r="J318" s="214"/>
      <c r="K318" s="59"/>
      <c r="L318" s="214"/>
      <c r="M318" s="214"/>
      <c r="N318" s="214"/>
      <c r="O318" s="214"/>
      <c r="P318" s="62"/>
      <c r="Q318" s="63"/>
      <c r="R318" s="40"/>
      <c r="S318" s="40"/>
      <c r="T318" s="40"/>
      <c r="U318" s="40"/>
      <c r="Y318" s="67"/>
    </row>
    <row r="319" spans="2:25" ht="12.75" x14ac:dyDescent="0.2">
      <c r="C319" s="214"/>
      <c r="D319" s="214"/>
      <c r="E319" s="214"/>
      <c r="F319" s="200"/>
      <c r="G319" s="214"/>
      <c r="H319" s="214"/>
      <c r="I319" s="214"/>
      <c r="J319" s="214"/>
      <c r="K319" s="59"/>
      <c r="L319" s="214"/>
      <c r="M319" s="214"/>
      <c r="N319" s="214"/>
      <c r="O319" s="214"/>
      <c r="P319" s="62"/>
      <c r="Q319" s="63"/>
      <c r="R319" s="40"/>
      <c r="S319" s="40"/>
      <c r="T319" s="40"/>
      <c r="U319" s="40"/>
      <c r="Y319" s="67"/>
    </row>
    <row r="320" spans="2:25" ht="12.75" x14ac:dyDescent="0.2">
      <c r="C320" s="214"/>
      <c r="D320" s="214"/>
      <c r="E320" s="214"/>
      <c r="F320" s="200"/>
      <c r="G320" s="214"/>
      <c r="H320" s="214"/>
      <c r="I320" s="214"/>
      <c r="J320" s="214"/>
      <c r="K320" s="59"/>
      <c r="L320" s="214"/>
      <c r="M320" s="214"/>
      <c r="N320" s="214"/>
      <c r="O320" s="214"/>
      <c r="P320" s="62"/>
      <c r="Q320" s="63"/>
      <c r="R320" s="40"/>
      <c r="S320" s="40"/>
      <c r="T320" s="40"/>
      <c r="U320" s="40"/>
      <c r="Y320" s="67"/>
    </row>
    <row r="321" spans="3:25" ht="12.75" x14ac:dyDescent="0.2">
      <c r="C321" s="214"/>
      <c r="D321" s="214"/>
      <c r="E321" s="214"/>
      <c r="F321" s="200"/>
      <c r="G321" s="214"/>
      <c r="H321" s="214"/>
      <c r="I321" s="214"/>
      <c r="J321" s="214"/>
      <c r="K321" s="59"/>
      <c r="L321" s="214"/>
      <c r="M321" s="214"/>
      <c r="N321" s="214"/>
      <c r="O321" s="214"/>
      <c r="P321" s="62"/>
      <c r="Q321" s="63"/>
      <c r="R321" s="40"/>
      <c r="S321" s="40"/>
      <c r="T321" s="40"/>
      <c r="U321" s="40"/>
      <c r="Y321" s="67"/>
    </row>
    <row r="322" spans="3:25" ht="12.75" x14ac:dyDescent="0.2">
      <c r="C322" s="214"/>
      <c r="D322" s="214"/>
      <c r="E322" s="214"/>
      <c r="F322" s="200"/>
      <c r="G322" s="214"/>
      <c r="H322" s="214"/>
      <c r="I322" s="214"/>
      <c r="J322" s="214"/>
      <c r="K322" s="59"/>
      <c r="L322" s="214"/>
      <c r="M322" s="214"/>
      <c r="N322" s="214"/>
      <c r="O322" s="214"/>
      <c r="P322" s="62"/>
      <c r="Q322" s="63"/>
      <c r="R322" s="40"/>
      <c r="S322" s="40"/>
      <c r="T322" s="40"/>
      <c r="U322" s="40"/>
      <c r="Y322" s="67"/>
    </row>
    <row r="323" spans="3:25" ht="12.75" x14ac:dyDescent="0.2">
      <c r="C323" s="214"/>
      <c r="D323" s="214"/>
      <c r="E323" s="214"/>
      <c r="F323" s="200"/>
      <c r="G323" s="214"/>
      <c r="H323" s="214"/>
      <c r="I323" s="214"/>
      <c r="J323" s="214"/>
      <c r="K323" s="59"/>
      <c r="L323" s="214"/>
      <c r="M323" s="214"/>
      <c r="N323" s="214"/>
      <c r="O323" s="214"/>
      <c r="P323" s="62"/>
      <c r="Q323" s="63"/>
      <c r="R323" s="40"/>
      <c r="S323" s="40"/>
      <c r="T323" s="40"/>
      <c r="U323" s="40"/>
      <c r="Y323" s="67"/>
    </row>
    <row r="324" spans="3:25" ht="12.75" x14ac:dyDescent="0.2">
      <c r="C324" s="214"/>
      <c r="D324" s="214"/>
      <c r="E324" s="214"/>
      <c r="F324" s="200"/>
      <c r="G324" s="214"/>
      <c r="H324" s="214"/>
      <c r="I324" s="214"/>
      <c r="J324" s="214"/>
      <c r="K324" s="59"/>
      <c r="L324" s="214"/>
      <c r="M324" s="214"/>
      <c r="N324" s="214"/>
      <c r="O324" s="214"/>
      <c r="P324" s="62"/>
      <c r="Q324" s="63"/>
      <c r="R324" s="40"/>
      <c r="S324" s="40"/>
      <c r="T324" s="40"/>
      <c r="U324" s="40"/>
      <c r="Y324" s="67"/>
    </row>
    <row r="325" spans="3:25" ht="12.75" x14ac:dyDescent="0.2">
      <c r="C325" s="214"/>
      <c r="D325" s="214"/>
      <c r="E325" s="214"/>
      <c r="F325" s="200"/>
      <c r="G325" s="214"/>
      <c r="H325" s="214"/>
      <c r="I325" s="214"/>
      <c r="J325" s="214"/>
      <c r="K325" s="59"/>
      <c r="L325" s="214"/>
      <c r="M325" s="214"/>
      <c r="N325" s="214"/>
      <c r="O325" s="214"/>
      <c r="P325" s="62"/>
      <c r="Q325" s="63"/>
      <c r="R325" s="40"/>
      <c r="S325" s="40"/>
      <c r="T325" s="40"/>
      <c r="U325" s="40"/>
      <c r="Y325" s="67"/>
    </row>
    <row r="326" spans="3:25" ht="12.75" x14ac:dyDescent="0.2">
      <c r="C326" s="214"/>
      <c r="D326" s="214"/>
      <c r="E326" s="214"/>
      <c r="F326" s="200"/>
      <c r="G326" s="214"/>
      <c r="H326" s="214"/>
      <c r="I326" s="214"/>
      <c r="J326" s="214"/>
      <c r="K326" s="59"/>
      <c r="L326" s="214"/>
      <c r="M326" s="214"/>
      <c r="N326" s="214"/>
      <c r="O326" s="214"/>
      <c r="P326" s="62"/>
      <c r="Q326" s="63"/>
      <c r="R326" s="40"/>
      <c r="S326" s="40"/>
      <c r="T326" s="40"/>
      <c r="U326" s="40"/>
      <c r="Y326" s="67"/>
    </row>
    <row r="327" spans="3:25" ht="12.75" x14ac:dyDescent="0.2">
      <c r="C327" s="214"/>
      <c r="D327" s="214"/>
      <c r="E327" s="214"/>
      <c r="F327" s="200"/>
      <c r="G327" s="214"/>
      <c r="H327" s="214"/>
      <c r="I327" s="214"/>
      <c r="J327" s="214"/>
      <c r="K327" s="59"/>
      <c r="L327" s="214"/>
      <c r="M327" s="214"/>
      <c r="N327" s="214"/>
      <c r="O327" s="214"/>
      <c r="P327" s="62"/>
      <c r="Q327" s="63"/>
      <c r="R327" s="40"/>
      <c r="S327" s="40"/>
      <c r="T327" s="40"/>
      <c r="U327" s="40"/>
      <c r="Y327" s="67"/>
    </row>
    <row r="328" spans="3:25" ht="12.75" x14ac:dyDescent="0.2">
      <c r="C328" s="214"/>
      <c r="D328" s="214"/>
      <c r="E328" s="214"/>
      <c r="F328" s="200"/>
      <c r="G328" s="214"/>
      <c r="H328" s="214"/>
      <c r="I328" s="214"/>
      <c r="J328" s="214"/>
      <c r="K328" s="59"/>
      <c r="L328" s="214"/>
      <c r="M328" s="214"/>
      <c r="N328" s="214"/>
      <c r="O328" s="214"/>
      <c r="P328" s="62"/>
      <c r="Q328" s="63"/>
      <c r="R328" s="40"/>
      <c r="S328" s="40"/>
      <c r="T328" s="40"/>
      <c r="U328" s="40"/>
      <c r="Y328" s="67"/>
    </row>
    <row r="329" spans="3:25" ht="12.75" x14ac:dyDescent="0.2">
      <c r="C329" s="214"/>
      <c r="D329" s="214"/>
      <c r="E329" s="214"/>
      <c r="F329" s="200"/>
      <c r="G329" s="214"/>
      <c r="H329" s="214"/>
      <c r="I329" s="214"/>
      <c r="J329" s="214"/>
      <c r="K329" s="59"/>
      <c r="L329" s="214"/>
      <c r="M329" s="214"/>
      <c r="N329" s="214"/>
      <c r="O329" s="214"/>
      <c r="P329" s="62"/>
      <c r="Q329" s="63"/>
      <c r="R329" s="40"/>
      <c r="S329" s="40"/>
      <c r="T329" s="40"/>
      <c r="U329" s="40"/>
      <c r="Y329" s="67"/>
    </row>
    <row r="330" spans="3:25" ht="12.75" x14ac:dyDescent="0.2">
      <c r="C330" s="214"/>
      <c r="D330" s="214"/>
      <c r="E330" s="214"/>
      <c r="F330" s="200"/>
      <c r="G330" s="214"/>
      <c r="H330" s="214"/>
      <c r="I330" s="214"/>
      <c r="J330" s="214"/>
      <c r="K330" s="59"/>
      <c r="L330" s="214"/>
      <c r="M330" s="214"/>
      <c r="N330" s="214"/>
      <c r="O330" s="214"/>
      <c r="P330" s="62"/>
      <c r="Q330" s="63"/>
      <c r="R330" s="40"/>
      <c r="S330" s="40"/>
      <c r="T330" s="40"/>
      <c r="U330" s="40"/>
      <c r="Y330" s="67"/>
    </row>
    <row r="331" spans="3:25" ht="12.75" x14ac:dyDescent="0.2">
      <c r="C331" s="214"/>
      <c r="D331" s="214"/>
      <c r="E331" s="214"/>
      <c r="F331" s="200"/>
      <c r="G331" s="214"/>
      <c r="H331" s="214"/>
      <c r="I331" s="214"/>
      <c r="J331" s="214"/>
      <c r="K331" s="59"/>
      <c r="L331" s="214"/>
      <c r="M331" s="214"/>
      <c r="N331" s="214"/>
      <c r="O331" s="214"/>
      <c r="P331" s="62"/>
      <c r="Q331" s="63"/>
      <c r="R331" s="40"/>
      <c r="S331" s="40"/>
      <c r="T331" s="40"/>
      <c r="U331" s="40"/>
      <c r="Y331" s="67"/>
    </row>
    <row r="332" spans="3:25" ht="12.75" x14ac:dyDescent="0.2">
      <c r="C332" s="214"/>
      <c r="D332" s="214"/>
      <c r="E332" s="214"/>
      <c r="F332" s="200"/>
      <c r="G332" s="214"/>
      <c r="H332" s="214"/>
      <c r="I332" s="214"/>
      <c r="J332" s="214"/>
      <c r="K332" s="59"/>
      <c r="L332" s="214"/>
      <c r="M332" s="214"/>
      <c r="N332" s="214"/>
      <c r="O332" s="214"/>
      <c r="P332" s="62"/>
      <c r="Q332" s="63"/>
      <c r="R332" s="40"/>
      <c r="S332" s="40"/>
      <c r="T332" s="40"/>
      <c r="U332" s="40"/>
      <c r="Y332" s="67"/>
    </row>
    <row r="333" spans="3:25" ht="12.75" x14ac:dyDescent="0.2">
      <c r="C333" s="214"/>
      <c r="D333" s="214"/>
      <c r="E333" s="214"/>
      <c r="F333" s="200"/>
      <c r="G333" s="214"/>
      <c r="H333" s="214"/>
      <c r="I333" s="214"/>
      <c r="J333" s="214"/>
      <c r="K333" s="59"/>
      <c r="L333" s="214"/>
      <c r="M333" s="214"/>
      <c r="N333" s="214"/>
      <c r="O333" s="214"/>
      <c r="P333" s="62"/>
      <c r="Q333" s="63"/>
      <c r="R333" s="40"/>
      <c r="S333" s="40"/>
      <c r="T333" s="40"/>
      <c r="U333" s="40"/>
      <c r="Y333" s="67"/>
    </row>
    <row r="334" spans="3:25" ht="12.75" x14ac:dyDescent="0.2">
      <c r="C334" s="214"/>
      <c r="D334" s="214"/>
      <c r="E334" s="214"/>
      <c r="F334" s="200"/>
      <c r="G334" s="214"/>
      <c r="H334" s="214"/>
      <c r="I334" s="214"/>
      <c r="J334" s="214"/>
      <c r="K334" s="59"/>
      <c r="L334" s="214"/>
      <c r="M334" s="214"/>
      <c r="N334" s="214"/>
      <c r="O334" s="214"/>
      <c r="P334" s="62"/>
      <c r="Q334" s="63"/>
      <c r="R334" s="40"/>
      <c r="S334" s="40"/>
      <c r="T334" s="40"/>
      <c r="U334" s="40"/>
      <c r="Y334" s="67"/>
    </row>
    <row r="335" spans="3:25" ht="12.75" x14ac:dyDescent="0.2">
      <c r="C335" s="214"/>
      <c r="D335" s="214"/>
      <c r="E335" s="214"/>
      <c r="F335" s="200"/>
      <c r="G335" s="214"/>
      <c r="H335" s="214"/>
      <c r="I335" s="214"/>
      <c r="J335" s="214"/>
      <c r="K335" s="59"/>
      <c r="L335" s="214"/>
      <c r="M335" s="214"/>
      <c r="N335" s="214"/>
      <c r="O335" s="214"/>
      <c r="P335" s="62"/>
      <c r="Q335" s="63"/>
      <c r="R335" s="40"/>
      <c r="S335" s="40"/>
      <c r="T335" s="40"/>
      <c r="U335" s="40"/>
      <c r="Y335" s="67"/>
    </row>
    <row r="336" spans="3:25" ht="12.75" x14ac:dyDescent="0.2">
      <c r="C336" s="214"/>
      <c r="D336" s="214"/>
      <c r="E336" s="214"/>
      <c r="F336" s="200"/>
      <c r="G336" s="214"/>
      <c r="H336" s="214"/>
      <c r="I336" s="214"/>
      <c r="J336" s="214"/>
      <c r="K336" s="59"/>
      <c r="L336" s="214"/>
      <c r="M336" s="214"/>
      <c r="N336" s="214"/>
      <c r="O336" s="214"/>
      <c r="P336" s="62"/>
      <c r="Q336" s="63"/>
      <c r="R336" s="40"/>
      <c r="S336" s="40"/>
      <c r="T336" s="40"/>
      <c r="U336" s="40"/>
      <c r="Y336" s="67"/>
    </row>
    <row r="337" spans="3:25" ht="12.75" x14ac:dyDescent="0.2">
      <c r="C337" s="214"/>
      <c r="D337" s="214"/>
      <c r="E337" s="214"/>
      <c r="F337" s="200"/>
      <c r="G337" s="214"/>
      <c r="H337" s="214"/>
      <c r="I337" s="214"/>
      <c r="J337" s="214"/>
      <c r="K337" s="59"/>
      <c r="L337" s="214"/>
      <c r="M337" s="214"/>
      <c r="N337" s="214"/>
      <c r="O337" s="214"/>
      <c r="P337" s="62"/>
      <c r="Q337" s="63"/>
      <c r="R337" s="40"/>
      <c r="S337" s="40"/>
      <c r="T337" s="40"/>
      <c r="U337" s="40"/>
      <c r="Y337" s="67"/>
    </row>
    <row r="338" spans="3:25" ht="12.75" x14ac:dyDescent="0.2">
      <c r="C338" s="214"/>
      <c r="D338" s="214"/>
      <c r="E338" s="214"/>
      <c r="F338" s="200"/>
      <c r="G338" s="214"/>
      <c r="H338" s="214"/>
      <c r="I338" s="214"/>
      <c r="J338" s="214"/>
      <c r="K338" s="59"/>
      <c r="L338" s="214"/>
      <c r="M338" s="214"/>
      <c r="N338" s="214"/>
      <c r="O338" s="214"/>
      <c r="P338" s="62"/>
      <c r="Q338" s="63"/>
      <c r="R338" s="40"/>
      <c r="S338" s="40"/>
      <c r="T338" s="40"/>
      <c r="U338" s="40"/>
      <c r="Y338" s="67"/>
    </row>
    <row r="339" spans="3:25" ht="12.75" x14ac:dyDescent="0.2">
      <c r="C339" s="214"/>
      <c r="D339" s="214"/>
      <c r="E339" s="214"/>
      <c r="F339" s="200"/>
      <c r="G339" s="214"/>
      <c r="H339" s="214"/>
      <c r="I339" s="214"/>
      <c r="J339" s="214"/>
      <c r="K339" s="59"/>
      <c r="L339" s="214"/>
      <c r="M339" s="214"/>
      <c r="N339" s="214"/>
      <c r="O339" s="214"/>
      <c r="P339" s="62"/>
      <c r="Q339" s="63"/>
      <c r="R339" s="40"/>
      <c r="S339" s="40"/>
      <c r="T339" s="40"/>
      <c r="U339" s="40"/>
      <c r="Y339" s="67"/>
    </row>
    <row r="340" spans="3:25" ht="12.75" x14ac:dyDescent="0.2">
      <c r="C340" s="214"/>
      <c r="D340" s="214"/>
      <c r="E340" s="214"/>
      <c r="F340" s="200"/>
      <c r="G340" s="214"/>
      <c r="H340" s="214"/>
      <c r="I340" s="214"/>
      <c r="J340" s="214"/>
      <c r="K340" s="59"/>
      <c r="L340" s="214"/>
      <c r="M340" s="214"/>
      <c r="N340" s="214"/>
      <c r="O340" s="214"/>
      <c r="P340" s="62"/>
      <c r="Q340" s="63"/>
      <c r="R340" s="40"/>
      <c r="S340" s="40"/>
      <c r="T340" s="40"/>
      <c r="U340" s="40"/>
      <c r="Y340" s="67"/>
    </row>
    <row r="341" spans="3:25" ht="12.75" x14ac:dyDescent="0.2">
      <c r="C341" s="214"/>
      <c r="D341" s="214"/>
      <c r="E341" s="214"/>
      <c r="F341" s="200"/>
      <c r="G341" s="214"/>
      <c r="H341" s="214"/>
      <c r="I341" s="214"/>
      <c r="J341" s="214"/>
      <c r="K341" s="59"/>
      <c r="L341" s="214"/>
      <c r="M341" s="214"/>
      <c r="N341" s="214"/>
      <c r="O341" s="214"/>
      <c r="P341" s="62"/>
      <c r="Q341" s="63"/>
      <c r="R341" s="40"/>
      <c r="S341" s="40"/>
      <c r="T341" s="40"/>
      <c r="U341" s="40"/>
      <c r="Y341" s="67"/>
    </row>
    <row r="342" spans="3:25" ht="12.75" x14ac:dyDescent="0.2">
      <c r="C342" s="214"/>
      <c r="D342" s="214"/>
      <c r="E342" s="214"/>
      <c r="F342" s="200"/>
      <c r="G342" s="214"/>
      <c r="H342" s="214"/>
      <c r="I342" s="214"/>
      <c r="J342" s="214"/>
      <c r="K342" s="59"/>
      <c r="L342" s="214"/>
      <c r="M342" s="214"/>
      <c r="N342" s="214"/>
      <c r="O342" s="214"/>
      <c r="P342" s="62"/>
      <c r="Q342" s="63"/>
      <c r="R342" s="40"/>
      <c r="S342" s="40"/>
      <c r="T342" s="40"/>
      <c r="U342" s="40"/>
      <c r="Y342" s="67"/>
    </row>
    <row r="343" spans="3:25" ht="12.75" x14ac:dyDescent="0.2">
      <c r="C343" s="214"/>
      <c r="D343" s="214"/>
      <c r="E343" s="214"/>
      <c r="F343" s="200"/>
      <c r="G343" s="214"/>
      <c r="H343" s="214"/>
      <c r="I343" s="214"/>
      <c r="J343" s="214"/>
      <c r="K343" s="59"/>
      <c r="L343" s="214"/>
      <c r="M343" s="214"/>
      <c r="N343" s="214"/>
      <c r="O343" s="214"/>
      <c r="P343" s="62"/>
      <c r="Q343" s="63"/>
      <c r="R343" s="40"/>
      <c r="S343" s="40"/>
      <c r="T343" s="40"/>
      <c r="U343" s="40"/>
      <c r="Y343" s="67"/>
    </row>
    <row r="344" spans="3:25" ht="12.75" x14ac:dyDescent="0.2">
      <c r="C344" s="214"/>
      <c r="D344" s="214"/>
      <c r="E344" s="214"/>
      <c r="F344" s="200"/>
      <c r="G344" s="214"/>
      <c r="H344" s="214"/>
      <c r="I344" s="214"/>
      <c r="J344" s="214"/>
      <c r="K344" s="59"/>
      <c r="L344" s="214"/>
      <c r="M344" s="214"/>
      <c r="N344" s="214"/>
      <c r="O344" s="214"/>
      <c r="P344" s="62"/>
      <c r="Q344" s="63"/>
      <c r="R344" s="40"/>
      <c r="S344" s="40"/>
      <c r="T344" s="40"/>
      <c r="U344" s="40"/>
      <c r="Y344" s="67"/>
    </row>
    <row r="345" spans="3:25" ht="12.75" x14ac:dyDescent="0.2">
      <c r="C345" s="214"/>
      <c r="D345" s="214"/>
      <c r="E345" s="214"/>
      <c r="F345" s="200"/>
      <c r="G345" s="214"/>
      <c r="H345" s="214"/>
      <c r="I345" s="214"/>
      <c r="J345" s="214"/>
      <c r="K345" s="59"/>
      <c r="L345" s="214"/>
      <c r="M345" s="214"/>
      <c r="N345" s="214"/>
      <c r="O345" s="214"/>
      <c r="P345" s="62"/>
      <c r="Q345" s="63"/>
      <c r="R345" s="40"/>
      <c r="S345" s="40"/>
      <c r="T345" s="40"/>
      <c r="U345" s="40"/>
      <c r="Y345" s="67"/>
    </row>
    <row r="346" spans="3:25" ht="12.75" x14ac:dyDescent="0.2">
      <c r="C346" s="214"/>
      <c r="D346" s="214"/>
      <c r="E346" s="214"/>
      <c r="F346" s="200"/>
      <c r="G346" s="214"/>
      <c r="H346" s="214"/>
      <c r="I346" s="214"/>
      <c r="J346" s="214"/>
      <c r="K346" s="59"/>
      <c r="L346" s="214"/>
      <c r="M346" s="214"/>
      <c r="N346" s="214"/>
      <c r="O346" s="214"/>
      <c r="P346" s="62"/>
      <c r="Q346" s="63"/>
      <c r="R346" s="40"/>
      <c r="S346" s="40"/>
      <c r="T346" s="40"/>
      <c r="U346" s="40"/>
      <c r="Y346" s="67"/>
    </row>
    <row r="347" spans="3:25" ht="12.75" x14ac:dyDescent="0.2">
      <c r="C347" s="214"/>
      <c r="D347" s="214"/>
      <c r="E347" s="214"/>
      <c r="F347" s="200"/>
      <c r="G347" s="214"/>
      <c r="H347" s="214"/>
      <c r="I347" s="214"/>
      <c r="J347" s="214"/>
      <c r="K347" s="59"/>
      <c r="L347" s="214"/>
      <c r="M347" s="214"/>
      <c r="N347" s="214"/>
      <c r="O347" s="214"/>
      <c r="P347" s="62"/>
      <c r="Q347" s="63"/>
      <c r="R347" s="40"/>
      <c r="S347" s="40"/>
      <c r="T347" s="40"/>
      <c r="U347" s="40"/>
      <c r="Y347" s="67"/>
    </row>
    <row r="348" spans="3:25" ht="12.75" x14ac:dyDescent="0.2">
      <c r="C348" s="214"/>
      <c r="D348" s="214"/>
      <c r="E348" s="214"/>
      <c r="F348" s="200"/>
      <c r="G348" s="214"/>
      <c r="H348" s="214"/>
      <c r="I348" s="214"/>
      <c r="J348" s="214"/>
      <c r="K348" s="59"/>
      <c r="L348" s="214"/>
      <c r="M348" s="214"/>
      <c r="N348" s="214"/>
      <c r="O348" s="214"/>
      <c r="P348" s="62"/>
      <c r="Q348" s="63"/>
      <c r="R348" s="40"/>
      <c r="S348" s="40"/>
      <c r="T348" s="40"/>
      <c r="U348" s="40"/>
      <c r="Y348" s="67"/>
    </row>
    <row r="349" spans="3:25" ht="12.75" x14ac:dyDescent="0.2">
      <c r="C349" s="214"/>
      <c r="D349" s="214"/>
      <c r="E349" s="214"/>
      <c r="F349" s="200"/>
      <c r="G349" s="214"/>
      <c r="H349" s="214"/>
      <c r="I349" s="214"/>
      <c r="J349" s="214"/>
      <c r="K349" s="59"/>
      <c r="L349" s="214"/>
      <c r="M349" s="214"/>
      <c r="N349" s="214"/>
      <c r="O349" s="214"/>
      <c r="P349" s="62"/>
      <c r="Q349" s="63"/>
      <c r="R349" s="40"/>
      <c r="S349" s="40"/>
      <c r="T349" s="40"/>
      <c r="U349" s="40"/>
      <c r="Y349" s="67"/>
    </row>
    <row r="350" spans="3:25" ht="12.75" x14ac:dyDescent="0.2">
      <c r="C350" s="214"/>
      <c r="D350" s="214"/>
      <c r="E350" s="214"/>
      <c r="F350" s="200"/>
      <c r="G350" s="214"/>
      <c r="H350" s="214"/>
      <c r="I350" s="214"/>
      <c r="J350" s="214"/>
      <c r="K350" s="59"/>
      <c r="L350" s="214"/>
      <c r="M350" s="214"/>
      <c r="N350" s="214"/>
      <c r="O350" s="214"/>
      <c r="P350" s="62"/>
      <c r="Q350" s="63"/>
      <c r="R350" s="40"/>
      <c r="S350" s="40"/>
      <c r="T350" s="40"/>
      <c r="U350" s="40"/>
      <c r="Y350" s="67"/>
    </row>
    <row r="351" spans="3:25" ht="12.75" x14ac:dyDescent="0.2">
      <c r="C351" s="214"/>
      <c r="D351" s="214"/>
      <c r="E351" s="214"/>
      <c r="F351" s="200"/>
      <c r="G351" s="214"/>
      <c r="H351" s="214"/>
      <c r="I351" s="214"/>
      <c r="J351" s="214"/>
      <c r="K351" s="59"/>
      <c r="L351" s="214"/>
      <c r="M351" s="214"/>
      <c r="N351" s="214"/>
      <c r="O351" s="214"/>
      <c r="P351" s="62"/>
      <c r="Q351" s="63"/>
      <c r="R351" s="40"/>
      <c r="S351" s="40"/>
      <c r="T351" s="40"/>
      <c r="U351" s="40"/>
      <c r="Y351" s="67"/>
    </row>
    <row r="352" spans="3:25" ht="12.75" x14ac:dyDescent="0.2">
      <c r="C352" s="214"/>
      <c r="D352" s="214"/>
      <c r="E352" s="214"/>
      <c r="F352" s="200"/>
      <c r="G352" s="214"/>
      <c r="H352" s="214"/>
      <c r="I352" s="214"/>
      <c r="J352" s="214"/>
      <c r="K352" s="59"/>
      <c r="L352" s="214"/>
      <c r="M352" s="214"/>
      <c r="N352" s="214"/>
      <c r="O352" s="214"/>
      <c r="P352" s="62"/>
      <c r="Q352" s="63"/>
      <c r="R352" s="40"/>
      <c r="S352" s="40"/>
      <c r="T352" s="40"/>
      <c r="U352" s="40"/>
      <c r="Y352" s="67"/>
    </row>
    <row r="353" spans="3:25" ht="12.75" x14ac:dyDescent="0.2">
      <c r="C353" s="214"/>
      <c r="D353" s="214"/>
      <c r="E353" s="214"/>
      <c r="F353" s="200"/>
      <c r="G353" s="214"/>
      <c r="H353" s="214"/>
      <c r="I353" s="214"/>
      <c r="J353" s="214"/>
      <c r="K353" s="59"/>
      <c r="L353" s="214"/>
      <c r="M353" s="214"/>
      <c r="N353" s="214"/>
      <c r="O353" s="214"/>
      <c r="P353" s="62"/>
      <c r="Q353" s="63"/>
      <c r="R353" s="40"/>
      <c r="S353" s="40"/>
      <c r="T353" s="40"/>
      <c r="U353" s="40"/>
      <c r="Y353" s="67"/>
    </row>
    <row r="354" spans="3:25" ht="12.75" x14ac:dyDescent="0.2">
      <c r="C354" s="214"/>
      <c r="D354" s="214"/>
      <c r="E354" s="214"/>
      <c r="F354" s="200"/>
      <c r="G354" s="214"/>
      <c r="H354" s="214"/>
      <c r="I354" s="214"/>
      <c r="J354" s="214"/>
      <c r="K354" s="59"/>
      <c r="L354" s="214"/>
      <c r="M354" s="214"/>
      <c r="N354" s="214"/>
      <c r="O354" s="214"/>
      <c r="P354" s="62"/>
      <c r="Q354" s="63"/>
      <c r="R354" s="40"/>
      <c r="S354" s="40"/>
      <c r="T354" s="40"/>
      <c r="U354" s="40"/>
      <c r="Y354" s="67"/>
    </row>
    <row r="355" spans="3:25" ht="12.75" x14ac:dyDescent="0.2">
      <c r="C355" s="214"/>
      <c r="D355" s="214"/>
      <c r="E355" s="214"/>
      <c r="F355" s="200"/>
      <c r="G355" s="214"/>
      <c r="H355" s="214"/>
      <c r="I355" s="214"/>
      <c r="J355" s="214"/>
      <c r="K355" s="59"/>
      <c r="L355" s="214"/>
      <c r="M355" s="214"/>
      <c r="N355" s="214"/>
      <c r="O355" s="214"/>
      <c r="P355" s="62"/>
      <c r="Q355" s="63"/>
      <c r="R355" s="40"/>
      <c r="S355" s="40"/>
      <c r="T355" s="40"/>
      <c r="U355" s="40"/>
      <c r="Y355" s="67"/>
    </row>
    <row r="356" spans="3:25" ht="12.75" x14ac:dyDescent="0.2">
      <c r="C356" s="214"/>
      <c r="D356" s="214"/>
      <c r="E356" s="214"/>
      <c r="F356" s="200"/>
      <c r="G356" s="214"/>
      <c r="H356" s="214"/>
      <c r="I356" s="214"/>
      <c r="J356" s="214"/>
      <c r="K356" s="59"/>
      <c r="L356" s="214"/>
      <c r="M356" s="214"/>
      <c r="N356" s="214"/>
      <c r="O356" s="214"/>
      <c r="P356" s="62"/>
      <c r="Q356" s="63"/>
      <c r="R356" s="40"/>
      <c r="S356" s="40"/>
      <c r="T356" s="40"/>
      <c r="U356" s="40"/>
      <c r="Y356" s="67"/>
    </row>
    <row r="357" spans="3:25" ht="12.75" x14ac:dyDescent="0.2">
      <c r="C357" s="214"/>
      <c r="D357" s="214"/>
      <c r="E357" s="214"/>
      <c r="F357" s="200"/>
      <c r="G357" s="214"/>
      <c r="H357" s="214"/>
      <c r="I357" s="214"/>
      <c r="J357" s="214"/>
      <c r="K357" s="59"/>
      <c r="L357" s="214"/>
      <c r="M357" s="214"/>
      <c r="N357" s="214"/>
      <c r="O357" s="214"/>
      <c r="P357" s="62"/>
      <c r="Q357" s="63"/>
      <c r="R357" s="40"/>
      <c r="S357" s="40"/>
      <c r="T357" s="40"/>
      <c r="U357" s="40"/>
      <c r="Y357" s="67"/>
    </row>
    <row r="358" spans="3:25" ht="12.75" x14ac:dyDescent="0.2">
      <c r="C358" s="214"/>
      <c r="D358" s="214"/>
      <c r="E358" s="214"/>
      <c r="F358" s="200"/>
      <c r="G358" s="214"/>
      <c r="H358" s="214"/>
      <c r="I358" s="214"/>
      <c r="J358" s="214"/>
      <c r="K358" s="59"/>
      <c r="L358" s="214"/>
      <c r="M358" s="214"/>
      <c r="N358" s="214"/>
      <c r="O358" s="214"/>
      <c r="P358" s="62"/>
      <c r="Q358" s="63"/>
      <c r="R358" s="40"/>
      <c r="S358" s="40"/>
      <c r="T358" s="40"/>
      <c r="U358" s="40"/>
      <c r="Y358" s="67"/>
    </row>
    <row r="359" spans="3:25" ht="12.75" x14ac:dyDescent="0.2">
      <c r="C359" s="214"/>
      <c r="D359" s="214"/>
      <c r="E359" s="214"/>
      <c r="F359" s="200"/>
      <c r="G359" s="214"/>
      <c r="H359" s="214"/>
      <c r="I359" s="214"/>
      <c r="J359" s="214"/>
      <c r="K359" s="59"/>
      <c r="L359" s="214"/>
      <c r="M359" s="214"/>
      <c r="N359" s="214"/>
      <c r="O359" s="214"/>
      <c r="P359" s="62"/>
      <c r="Q359" s="63"/>
      <c r="R359" s="40"/>
      <c r="S359" s="40"/>
      <c r="T359" s="40"/>
      <c r="U359" s="40"/>
      <c r="Y359" s="67"/>
    </row>
    <row r="360" spans="3:25" ht="12.75" x14ac:dyDescent="0.2">
      <c r="C360" s="214"/>
      <c r="D360" s="214"/>
      <c r="E360" s="214"/>
      <c r="F360" s="200"/>
      <c r="G360" s="214"/>
      <c r="H360" s="214"/>
      <c r="I360" s="214"/>
      <c r="J360" s="214"/>
      <c r="K360" s="59"/>
      <c r="L360" s="214"/>
      <c r="M360" s="214"/>
      <c r="N360" s="214"/>
      <c r="O360" s="214"/>
      <c r="P360" s="62"/>
      <c r="Q360" s="63"/>
      <c r="R360" s="40"/>
      <c r="S360" s="40"/>
      <c r="T360" s="40"/>
      <c r="U360" s="40"/>
      <c r="Y360" s="67"/>
    </row>
    <row r="361" spans="3:25" ht="12.75" x14ac:dyDescent="0.2">
      <c r="C361" s="214"/>
      <c r="D361" s="214"/>
      <c r="E361" s="214"/>
      <c r="F361" s="200"/>
      <c r="G361" s="214"/>
      <c r="H361" s="214"/>
      <c r="I361" s="214"/>
      <c r="J361" s="214"/>
      <c r="K361" s="59"/>
      <c r="L361" s="214"/>
      <c r="M361" s="214"/>
      <c r="N361" s="214"/>
      <c r="O361" s="214"/>
      <c r="P361" s="62"/>
      <c r="Q361" s="63"/>
      <c r="R361" s="40"/>
      <c r="S361" s="40"/>
      <c r="T361" s="40"/>
      <c r="U361" s="40"/>
      <c r="Y361" s="67"/>
    </row>
    <row r="362" spans="3:25" ht="12.75" x14ac:dyDescent="0.2">
      <c r="C362" s="214"/>
      <c r="D362" s="214"/>
      <c r="E362" s="214"/>
      <c r="F362" s="200"/>
      <c r="G362" s="214"/>
      <c r="H362" s="214"/>
      <c r="I362" s="214"/>
      <c r="J362" s="214"/>
      <c r="K362" s="59"/>
      <c r="L362" s="214"/>
      <c r="M362" s="214"/>
      <c r="N362" s="214"/>
      <c r="O362" s="214"/>
      <c r="P362" s="62"/>
      <c r="Q362" s="63"/>
      <c r="R362" s="40"/>
      <c r="S362" s="40"/>
      <c r="T362" s="40"/>
      <c r="U362" s="40"/>
      <c r="Y362" s="67"/>
    </row>
    <row r="363" spans="3:25" ht="12.75" x14ac:dyDescent="0.2">
      <c r="C363" s="214"/>
      <c r="D363" s="214"/>
      <c r="E363" s="214"/>
      <c r="F363" s="200"/>
      <c r="G363" s="214"/>
      <c r="H363" s="214"/>
      <c r="I363" s="214"/>
      <c r="J363" s="214"/>
      <c r="K363" s="59"/>
      <c r="L363" s="214"/>
      <c r="M363" s="214"/>
      <c r="N363" s="214"/>
      <c r="O363" s="214"/>
      <c r="P363" s="62"/>
      <c r="Q363" s="63"/>
      <c r="R363" s="40"/>
      <c r="S363" s="40"/>
      <c r="T363" s="40"/>
      <c r="U363" s="40"/>
      <c r="Y363" s="67"/>
    </row>
    <row r="364" spans="3:25" ht="12.75" x14ac:dyDescent="0.2">
      <c r="C364" s="214"/>
      <c r="D364" s="214"/>
      <c r="E364" s="214"/>
      <c r="F364" s="200"/>
      <c r="G364" s="214"/>
      <c r="H364" s="214"/>
      <c r="I364" s="214"/>
      <c r="J364" s="214"/>
      <c r="K364" s="59"/>
      <c r="L364" s="214"/>
      <c r="M364" s="214"/>
      <c r="N364" s="214"/>
      <c r="O364" s="214"/>
      <c r="P364" s="62"/>
      <c r="Q364" s="63"/>
      <c r="R364" s="40"/>
      <c r="S364" s="40"/>
      <c r="T364" s="40"/>
      <c r="U364" s="40"/>
      <c r="Y364" s="67"/>
    </row>
    <row r="365" spans="3:25" ht="12.75" x14ac:dyDescent="0.2">
      <c r="C365" s="214"/>
      <c r="D365" s="214"/>
      <c r="E365" s="214"/>
      <c r="F365" s="200"/>
      <c r="G365" s="214"/>
      <c r="H365" s="214"/>
      <c r="I365" s="214"/>
      <c r="J365" s="214"/>
      <c r="K365" s="59"/>
      <c r="L365" s="214"/>
      <c r="M365" s="214"/>
      <c r="N365" s="214"/>
      <c r="O365" s="214"/>
      <c r="P365" s="62"/>
      <c r="Q365" s="63"/>
      <c r="R365" s="40"/>
      <c r="S365" s="40"/>
      <c r="T365" s="40"/>
      <c r="U365" s="40"/>
      <c r="Y365" s="67"/>
    </row>
    <row r="366" spans="3:25" ht="12.75" x14ac:dyDescent="0.2">
      <c r="C366" s="214"/>
      <c r="D366" s="214"/>
      <c r="E366" s="214"/>
      <c r="F366" s="200"/>
      <c r="G366" s="214"/>
      <c r="H366" s="214"/>
      <c r="I366" s="214"/>
      <c r="J366" s="214"/>
      <c r="K366" s="59"/>
      <c r="L366" s="214"/>
      <c r="M366" s="214"/>
      <c r="N366" s="214"/>
      <c r="O366" s="214"/>
      <c r="P366" s="62"/>
      <c r="Q366" s="63"/>
      <c r="R366" s="40"/>
      <c r="S366" s="40"/>
      <c r="T366" s="40"/>
      <c r="U366" s="40"/>
      <c r="Y366" s="67"/>
    </row>
    <row r="367" spans="3:25" ht="12.75" x14ac:dyDescent="0.2">
      <c r="C367" s="214"/>
      <c r="D367" s="214"/>
      <c r="E367" s="214"/>
      <c r="F367" s="200"/>
      <c r="G367" s="214"/>
      <c r="H367" s="214"/>
      <c r="I367" s="214"/>
      <c r="J367" s="214"/>
      <c r="K367" s="59"/>
      <c r="L367" s="214"/>
      <c r="M367" s="214"/>
      <c r="N367" s="214"/>
      <c r="O367" s="214"/>
      <c r="P367" s="62"/>
      <c r="Q367" s="63"/>
      <c r="R367" s="40"/>
      <c r="S367" s="40"/>
      <c r="T367" s="40"/>
      <c r="U367" s="40"/>
      <c r="Y367" s="67"/>
    </row>
    <row r="368" spans="3:25" ht="12.75" x14ac:dyDescent="0.2">
      <c r="C368" s="214"/>
      <c r="D368" s="214"/>
      <c r="E368" s="214"/>
      <c r="F368" s="200"/>
      <c r="G368" s="214"/>
      <c r="H368" s="214"/>
      <c r="I368" s="214"/>
      <c r="J368" s="214"/>
      <c r="K368" s="59"/>
      <c r="L368" s="214"/>
      <c r="M368" s="214"/>
      <c r="N368" s="214"/>
      <c r="O368" s="214"/>
      <c r="P368" s="62"/>
      <c r="Q368" s="63"/>
      <c r="R368" s="40"/>
      <c r="S368" s="40"/>
      <c r="T368" s="40"/>
      <c r="U368" s="40"/>
      <c r="Y368" s="67"/>
    </row>
    <row r="369" spans="3:25" ht="12.75" x14ac:dyDescent="0.2">
      <c r="C369" s="214"/>
      <c r="D369" s="214"/>
      <c r="E369" s="214"/>
      <c r="F369" s="200"/>
      <c r="G369" s="214"/>
      <c r="H369" s="214"/>
      <c r="I369" s="214"/>
      <c r="J369" s="214"/>
      <c r="K369" s="59"/>
      <c r="L369" s="214"/>
      <c r="M369" s="214"/>
      <c r="N369" s="214"/>
      <c r="O369" s="214"/>
      <c r="P369" s="62"/>
      <c r="Q369" s="63"/>
      <c r="R369" s="40"/>
      <c r="S369" s="40"/>
      <c r="T369" s="40"/>
      <c r="U369" s="40"/>
      <c r="Y369" s="67"/>
    </row>
    <row r="370" spans="3:25" ht="12.75" x14ac:dyDescent="0.2">
      <c r="C370" s="214"/>
      <c r="D370" s="214"/>
      <c r="E370" s="214"/>
      <c r="F370" s="200"/>
      <c r="G370" s="214"/>
      <c r="H370" s="214"/>
      <c r="I370" s="214"/>
      <c r="J370" s="214"/>
      <c r="K370" s="59"/>
      <c r="L370" s="214"/>
      <c r="M370" s="214"/>
      <c r="N370" s="214"/>
      <c r="O370" s="214"/>
      <c r="P370" s="62"/>
      <c r="Q370" s="63"/>
      <c r="R370" s="40"/>
      <c r="S370" s="40"/>
      <c r="T370" s="40"/>
      <c r="U370" s="40"/>
      <c r="Y370" s="67"/>
    </row>
    <row r="371" spans="3:25" ht="12.75" x14ac:dyDescent="0.2">
      <c r="C371" s="214"/>
      <c r="D371" s="214"/>
      <c r="E371" s="214"/>
      <c r="F371" s="200"/>
      <c r="G371" s="214"/>
      <c r="H371" s="214"/>
      <c r="I371" s="214"/>
      <c r="J371" s="214"/>
      <c r="K371" s="59"/>
      <c r="L371" s="214"/>
      <c r="M371" s="214"/>
      <c r="N371" s="214"/>
      <c r="O371" s="214"/>
      <c r="P371" s="62"/>
      <c r="Q371" s="63"/>
      <c r="R371" s="40"/>
      <c r="S371" s="40"/>
      <c r="T371" s="40"/>
      <c r="U371" s="40"/>
      <c r="Y371" s="67"/>
    </row>
    <row r="372" spans="3:25" ht="12.75" x14ac:dyDescent="0.2">
      <c r="C372" s="214"/>
      <c r="D372" s="214"/>
      <c r="E372" s="214"/>
      <c r="F372" s="200"/>
      <c r="G372" s="214"/>
      <c r="H372" s="214"/>
      <c r="I372" s="214"/>
      <c r="J372" s="214"/>
      <c r="K372" s="59"/>
      <c r="L372" s="214"/>
      <c r="M372" s="214"/>
      <c r="N372" s="214"/>
      <c r="O372" s="214"/>
      <c r="P372" s="62"/>
      <c r="Q372" s="63"/>
      <c r="R372" s="40"/>
      <c r="S372" s="40"/>
      <c r="T372" s="40"/>
      <c r="U372" s="40"/>
      <c r="Y372" s="67"/>
    </row>
    <row r="373" spans="3:25" ht="12.75" x14ac:dyDescent="0.2">
      <c r="C373" s="214"/>
      <c r="D373" s="214"/>
      <c r="E373" s="214"/>
      <c r="F373" s="200"/>
      <c r="G373" s="214"/>
      <c r="H373" s="214"/>
      <c r="I373" s="214"/>
      <c r="J373" s="214"/>
      <c r="K373" s="59"/>
      <c r="L373" s="214"/>
      <c r="M373" s="214"/>
      <c r="N373" s="214"/>
      <c r="O373" s="214"/>
      <c r="P373" s="62"/>
      <c r="Q373" s="63"/>
      <c r="R373" s="40"/>
      <c r="S373" s="40"/>
      <c r="T373" s="40"/>
      <c r="U373" s="40"/>
      <c r="Y373" s="67"/>
    </row>
    <row r="374" spans="3:25" ht="12.75" x14ac:dyDescent="0.2">
      <c r="C374" s="214"/>
      <c r="D374" s="214"/>
      <c r="E374" s="214"/>
      <c r="F374" s="200"/>
      <c r="G374" s="214"/>
      <c r="H374" s="214"/>
      <c r="I374" s="214"/>
      <c r="J374" s="214"/>
      <c r="K374" s="59"/>
      <c r="L374" s="214"/>
      <c r="M374" s="214"/>
      <c r="N374" s="214"/>
      <c r="O374" s="214"/>
      <c r="P374" s="62"/>
      <c r="Q374" s="63"/>
      <c r="R374" s="40"/>
      <c r="S374" s="40"/>
      <c r="T374" s="40"/>
      <c r="U374" s="40"/>
      <c r="Y374" s="67"/>
    </row>
    <row r="375" spans="3:25" ht="12.75" x14ac:dyDescent="0.2">
      <c r="C375" s="214"/>
      <c r="D375" s="214"/>
      <c r="E375" s="214"/>
      <c r="F375" s="200"/>
      <c r="G375" s="214"/>
      <c r="H375" s="214"/>
      <c r="I375" s="214"/>
      <c r="J375" s="214"/>
      <c r="K375" s="59"/>
      <c r="L375" s="214"/>
      <c r="M375" s="214"/>
      <c r="N375" s="214"/>
      <c r="O375" s="214"/>
      <c r="P375" s="62"/>
      <c r="Q375" s="63"/>
      <c r="R375" s="40"/>
      <c r="S375" s="40"/>
      <c r="T375" s="40"/>
      <c r="U375" s="40"/>
      <c r="Y375" s="67"/>
    </row>
    <row r="376" spans="3:25" ht="12.75" x14ac:dyDescent="0.2">
      <c r="C376" s="214"/>
      <c r="D376" s="214"/>
      <c r="E376" s="214"/>
      <c r="F376" s="200"/>
      <c r="G376" s="214"/>
      <c r="H376" s="214"/>
      <c r="I376" s="214"/>
      <c r="J376" s="214"/>
      <c r="K376" s="59"/>
      <c r="L376" s="214"/>
      <c r="M376" s="214"/>
      <c r="N376" s="214"/>
      <c r="O376" s="214"/>
      <c r="P376" s="62"/>
      <c r="Q376" s="63"/>
      <c r="R376" s="40"/>
      <c r="S376" s="40"/>
      <c r="T376" s="40"/>
      <c r="U376" s="40"/>
      <c r="Y376" s="67"/>
    </row>
    <row r="377" spans="3:25" ht="12.75" x14ac:dyDescent="0.2">
      <c r="C377" s="214"/>
      <c r="D377" s="214"/>
      <c r="E377" s="214"/>
      <c r="F377" s="200"/>
      <c r="G377" s="214"/>
      <c r="H377" s="214"/>
      <c r="I377" s="214"/>
      <c r="J377" s="214"/>
      <c r="K377" s="59"/>
      <c r="L377" s="214"/>
      <c r="M377" s="214"/>
      <c r="N377" s="214"/>
      <c r="O377" s="214"/>
      <c r="P377" s="62"/>
      <c r="Q377" s="63"/>
      <c r="R377" s="40"/>
      <c r="S377" s="40"/>
      <c r="T377" s="40"/>
      <c r="U377" s="40"/>
      <c r="Y377" s="67"/>
    </row>
    <row r="378" spans="3:25" ht="12.75" x14ac:dyDescent="0.2">
      <c r="C378" s="214"/>
      <c r="D378" s="214"/>
      <c r="E378" s="214"/>
      <c r="F378" s="200"/>
      <c r="G378" s="214"/>
      <c r="H378" s="214"/>
      <c r="I378" s="214"/>
      <c r="J378" s="214"/>
      <c r="K378" s="59"/>
      <c r="L378" s="214"/>
      <c r="M378" s="214"/>
      <c r="N378" s="214"/>
      <c r="O378" s="214"/>
      <c r="P378" s="62"/>
      <c r="Q378" s="63"/>
      <c r="R378" s="40"/>
      <c r="S378" s="40"/>
      <c r="T378" s="40"/>
      <c r="U378" s="40"/>
      <c r="Y378" s="67"/>
    </row>
    <row r="379" spans="3:25" ht="12.75" x14ac:dyDescent="0.2">
      <c r="C379" s="214"/>
      <c r="D379" s="214"/>
      <c r="E379" s="214"/>
      <c r="F379" s="200"/>
      <c r="G379" s="214"/>
      <c r="H379" s="214"/>
      <c r="I379" s="214"/>
      <c r="J379" s="214"/>
      <c r="K379" s="59"/>
      <c r="L379" s="214"/>
      <c r="M379" s="214"/>
      <c r="N379" s="214"/>
      <c r="O379" s="214"/>
      <c r="P379" s="62"/>
      <c r="Q379" s="63"/>
      <c r="R379" s="40"/>
      <c r="S379" s="40"/>
      <c r="T379" s="40"/>
      <c r="U379" s="40"/>
      <c r="Y379" s="67"/>
    </row>
    <row r="380" spans="3:25" ht="12.75" x14ac:dyDescent="0.2">
      <c r="C380" s="214"/>
      <c r="D380" s="214"/>
      <c r="E380" s="214"/>
      <c r="F380" s="200"/>
      <c r="G380" s="214"/>
      <c r="H380" s="214"/>
      <c r="I380" s="214"/>
      <c r="J380" s="214"/>
      <c r="K380" s="59"/>
      <c r="L380" s="214"/>
      <c r="M380" s="214"/>
      <c r="N380" s="214"/>
      <c r="O380" s="214"/>
      <c r="P380" s="62"/>
      <c r="Q380" s="63"/>
      <c r="R380" s="40"/>
      <c r="S380" s="40"/>
      <c r="T380" s="40"/>
      <c r="U380" s="40"/>
      <c r="Y380" s="67"/>
    </row>
    <row r="381" spans="3:25" ht="12.75" x14ac:dyDescent="0.2">
      <c r="C381" s="214"/>
      <c r="D381" s="214"/>
      <c r="E381" s="214"/>
      <c r="F381" s="200"/>
      <c r="G381" s="214"/>
      <c r="H381" s="214"/>
      <c r="I381" s="214"/>
      <c r="J381" s="214"/>
      <c r="K381" s="59"/>
      <c r="L381" s="214"/>
      <c r="M381" s="214"/>
      <c r="N381" s="214"/>
      <c r="O381" s="214"/>
      <c r="P381" s="62"/>
      <c r="Q381" s="63"/>
      <c r="R381" s="40"/>
      <c r="S381" s="40"/>
      <c r="T381" s="40"/>
      <c r="U381" s="40"/>
      <c r="Y381" s="67"/>
    </row>
    <row r="382" spans="3:25" ht="12.75" x14ac:dyDescent="0.2">
      <c r="C382" s="214"/>
      <c r="D382" s="214"/>
      <c r="E382" s="214"/>
      <c r="F382" s="200"/>
      <c r="G382" s="214"/>
      <c r="H382" s="214"/>
      <c r="I382" s="214"/>
      <c r="J382" s="214"/>
      <c r="K382" s="59"/>
      <c r="L382" s="214"/>
      <c r="M382" s="214"/>
      <c r="N382" s="214"/>
      <c r="O382" s="214"/>
      <c r="P382" s="62"/>
      <c r="Q382" s="63"/>
      <c r="R382" s="40"/>
      <c r="S382" s="40"/>
      <c r="T382" s="40"/>
      <c r="U382" s="40"/>
      <c r="Y382" s="67"/>
    </row>
    <row r="383" spans="3:25" ht="12.75" x14ac:dyDescent="0.2">
      <c r="C383" s="214"/>
      <c r="D383" s="214"/>
      <c r="E383" s="214"/>
      <c r="F383" s="200"/>
      <c r="G383" s="214"/>
      <c r="H383" s="214"/>
      <c r="I383" s="214"/>
      <c r="J383" s="214"/>
      <c r="K383" s="59"/>
      <c r="L383" s="214"/>
      <c r="M383" s="214"/>
      <c r="N383" s="214"/>
      <c r="O383" s="214"/>
      <c r="P383" s="62"/>
      <c r="Q383" s="63"/>
      <c r="R383" s="40"/>
      <c r="S383" s="40"/>
      <c r="T383" s="40"/>
      <c r="U383" s="40"/>
      <c r="Y383" s="67"/>
    </row>
    <row r="384" spans="3:25" ht="12.75" x14ac:dyDescent="0.2">
      <c r="C384" s="214"/>
      <c r="D384" s="214"/>
      <c r="E384" s="214"/>
      <c r="F384" s="200"/>
      <c r="G384" s="214"/>
      <c r="H384" s="214"/>
      <c r="I384" s="214"/>
      <c r="J384" s="214"/>
      <c r="K384" s="59"/>
      <c r="L384" s="214"/>
      <c r="M384" s="214"/>
      <c r="N384" s="214"/>
      <c r="O384" s="214"/>
      <c r="P384" s="62"/>
      <c r="Q384" s="63"/>
      <c r="R384" s="40"/>
      <c r="S384" s="40"/>
      <c r="T384" s="40"/>
      <c r="U384" s="40"/>
      <c r="Y384" s="67"/>
    </row>
    <row r="385" spans="3:25" ht="12.75" x14ac:dyDescent="0.2">
      <c r="C385" s="214"/>
      <c r="D385" s="214"/>
      <c r="E385" s="214"/>
      <c r="F385" s="200"/>
      <c r="G385" s="214"/>
      <c r="H385" s="214"/>
      <c r="I385" s="214"/>
      <c r="J385" s="214"/>
      <c r="K385" s="59"/>
      <c r="L385" s="214"/>
      <c r="M385" s="214"/>
      <c r="N385" s="214"/>
      <c r="O385" s="214"/>
      <c r="P385" s="62"/>
      <c r="Q385" s="63"/>
      <c r="R385" s="40"/>
      <c r="S385" s="40"/>
      <c r="T385" s="40"/>
      <c r="U385" s="40"/>
      <c r="Y385" s="67"/>
    </row>
    <row r="386" spans="3:25" ht="12.75" x14ac:dyDescent="0.2">
      <c r="C386" s="214"/>
      <c r="D386" s="214"/>
      <c r="E386" s="214"/>
      <c r="F386" s="200"/>
      <c r="G386" s="214"/>
      <c r="H386" s="214"/>
      <c r="I386" s="214"/>
      <c r="J386" s="214"/>
      <c r="K386" s="59"/>
      <c r="L386" s="214"/>
      <c r="M386" s="214"/>
      <c r="N386" s="214"/>
      <c r="O386" s="214"/>
      <c r="P386" s="62"/>
      <c r="Q386" s="63"/>
      <c r="R386" s="40"/>
      <c r="S386" s="40"/>
      <c r="T386" s="40"/>
      <c r="U386" s="40"/>
      <c r="Y386" s="67"/>
    </row>
    <row r="387" spans="3:25" ht="12.75" x14ac:dyDescent="0.2">
      <c r="C387" s="214"/>
      <c r="D387" s="214"/>
      <c r="E387" s="214"/>
      <c r="F387" s="200"/>
      <c r="G387" s="214"/>
      <c r="H387" s="214"/>
      <c r="I387" s="214"/>
      <c r="J387" s="214"/>
      <c r="K387" s="59"/>
      <c r="L387" s="214"/>
      <c r="M387" s="214"/>
      <c r="N387" s="214"/>
      <c r="O387" s="214"/>
      <c r="P387" s="62"/>
      <c r="Q387" s="63"/>
      <c r="R387" s="40"/>
      <c r="S387" s="40"/>
      <c r="T387" s="40"/>
      <c r="U387" s="40"/>
      <c r="Y387" s="67"/>
    </row>
    <row r="388" spans="3:25" ht="12.75" x14ac:dyDescent="0.2">
      <c r="C388" s="214"/>
      <c r="D388" s="214"/>
      <c r="E388" s="214"/>
      <c r="F388" s="200"/>
      <c r="G388" s="214"/>
      <c r="H388" s="214"/>
      <c r="I388" s="214"/>
      <c r="J388" s="214"/>
      <c r="K388" s="59"/>
      <c r="L388" s="214"/>
      <c r="M388" s="214"/>
      <c r="N388" s="214"/>
      <c r="O388" s="214"/>
      <c r="P388" s="62"/>
      <c r="Q388" s="63"/>
      <c r="R388" s="40"/>
      <c r="S388" s="40"/>
      <c r="T388" s="40"/>
      <c r="U388" s="40"/>
      <c r="Y388" s="67"/>
    </row>
    <row r="389" spans="3:25" ht="12.75" x14ac:dyDescent="0.2">
      <c r="C389" s="214"/>
      <c r="D389" s="214"/>
      <c r="E389" s="214"/>
      <c r="F389" s="200"/>
      <c r="G389" s="214"/>
      <c r="H389" s="214"/>
      <c r="I389" s="214"/>
      <c r="J389" s="214"/>
      <c r="K389" s="59"/>
      <c r="L389" s="214"/>
      <c r="M389" s="214"/>
      <c r="N389" s="214"/>
      <c r="O389" s="214"/>
      <c r="P389" s="62"/>
      <c r="Q389" s="63"/>
      <c r="R389" s="40"/>
      <c r="S389" s="40"/>
      <c r="T389" s="40"/>
      <c r="U389" s="40"/>
      <c r="Y389" s="67"/>
    </row>
    <row r="390" spans="3:25" ht="12.75" x14ac:dyDescent="0.2">
      <c r="C390" s="214"/>
      <c r="D390" s="214"/>
      <c r="E390" s="214"/>
      <c r="F390" s="200"/>
      <c r="G390" s="214"/>
      <c r="H390" s="214"/>
      <c r="I390" s="214"/>
      <c r="J390" s="214"/>
      <c r="K390" s="59"/>
      <c r="L390" s="214"/>
      <c r="M390" s="214"/>
      <c r="N390" s="214"/>
      <c r="O390" s="214"/>
      <c r="P390" s="62"/>
      <c r="Q390" s="63"/>
      <c r="R390" s="40"/>
      <c r="S390" s="40"/>
      <c r="T390" s="40"/>
      <c r="U390" s="40"/>
      <c r="Y390" s="67"/>
    </row>
    <row r="391" spans="3:25" ht="12.75" x14ac:dyDescent="0.2">
      <c r="C391" s="214"/>
      <c r="D391" s="214"/>
      <c r="E391" s="214"/>
      <c r="F391" s="200"/>
      <c r="G391" s="214"/>
      <c r="H391" s="214"/>
      <c r="I391" s="214"/>
      <c r="J391" s="214"/>
      <c r="K391" s="59"/>
      <c r="L391" s="214"/>
      <c r="M391" s="214"/>
      <c r="N391" s="214"/>
      <c r="O391" s="214"/>
      <c r="P391" s="62"/>
      <c r="Q391" s="63"/>
      <c r="R391" s="40"/>
      <c r="S391" s="40"/>
      <c r="T391" s="40"/>
      <c r="U391" s="40"/>
      <c r="Y391" s="67"/>
    </row>
    <row r="392" spans="3:25" ht="12.75" x14ac:dyDescent="0.2">
      <c r="C392" s="214"/>
      <c r="D392" s="214"/>
      <c r="E392" s="214"/>
      <c r="F392" s="200"/>
      <c r="G392" s="214"/>
      <c r="H392" s="214"/>
      <c r="I392" s="214"/>
      <c r="J392" s="214"/>
      <c r="K392" s="59"/>
      <c r="L392" s="214"/>
      <c r="M392" s="214"/>
      <c r="N392" s="214"/>
      <c r="O392" s="214"/>
      <c r="P392" s="62"/>
      <c r="Q392" s="63"/>
      <c r="R392" s="40"/>
      <c r="S392" s="40"/>
      <c r="T392" s="40"/>
      <c r="U392" s="40"/>
      <c r="Y392" s="67"/>
    </row>
    <row r="393" spans="3:25" ht="12.75" x14ac:dyDescent="0.2">
      <c r="C393" s="214"/>
      <c r="D393" s="214"/>
      <c r="E393" s="214"/>
      <c r="F393" s="200"/>
      <c r="G393" s="214"/>
      <c r="H393" s="214"/>
      <c r="I393" s="214"/>
      <c r="J393" s="214"/>
      <c r="K393" s="59"/>
      <c r="L393" s="214"/>
      <c r="M393" s="214"/>
      <c r="N393" s="214"/>
      <c r="O393" s="214"/>
      <c r="P393" s="62"/>
      <c r="Q393" s="63"/>
      <c r="R393" s="40"/>
      <c r="S393" s="40"/>
      <c r="T393" s="40"/>
      <c r="U393" s="40"/>
      <c r="Y393" s="67"/>
    </row>
    <row r="394" spans="3:25" ht="12.75" x14ac:dyDescent="0.2">
      <c r="C394" s="214"/>
      <c r="D394" s="214"/>
      <c r="E394" s="214"/>
      <c r="F394" s="200"/>
      <c r="G394" s="214"/>
      <c r="H394" s="214"/>
      <c r="I394" s="214"/>
      <c r="J394" s="214"/>
      <c r="K394" s="59"/>
      <c r="L394" s="214"/>
      <c r="M394" s="214"/>
      <c r="N394" s="214"/>
      <c r="O394" s="214"/>
      <c r="P394" s="62"/>
      <c r="Q394" s="63"/>
      <c r="R394" s="40"/>
      <c r="S394" s="40"/>
      <c r="T394" s="40"/>
      <c r="U394" s="40"/>
      <c r="Y394" s="67"/>
    </row>
    <row r="395" spans="3:25" ht="12.75" x14ac:dyDescent="0.2">
      <c r="C395" s="214"/>
      <c r="D395" s="214"/>
      <c r="E395" s="214"/>
      <c r="F395" s="200"/>
      <c r="G395" s="214"/>
      <c r="H395" s="214"/>
      <c r="I395" s="214"/>
      <c r="J395" s="214"/>
      <c r="K395" s="59"/>
      <c r="L395" s="214"/>
      <c r="M395" s="214"/>
      <c r="N395" s="214"/>
      <c r="O395" s="214"/>
      <c r="P395" s="62"/>
      <c r="Q395" s="63"/>
      <c r="R395" s="40"/>
      <c r="S395" s="40"/>
      <c r="T395" s="40"/>
      <c r="U395" s="40"/>
      <c r="Y395" s="67"/>
    </row>
    <row r="396" spans="3:25" ht="12.75" x14ac:dyDescent="0.2">
      <c r="C396" s="214"/>
      <c r="D396" s="214"/>
      <c r="E396" s="214"/>
      <c r="F396" s="200"/>
      <c r="G396" s="214"/>
      <c r="H396" s="214"/>
      <c r="I396" s="214"/>
      <c r="J396" s="214"/>
      <c r="K396" s="59"/>
      <c r="L396" s="214"/>
      <c r="M396" s="214"/>
      <c r="N396" s="214"/>
      <c r="O396" s="214"/>
      <c r="P396" s="62"/>
      <c r="Q396" s="63"/>
      <c r="R396" s="40"/>
      <c r="S396" s="40"/>
      <c r="T396" s="40"/>
      <c r="U396" s="40"/>
      <c r="Y396" s="67"/>
    </row>
    <row r="397" spans="3:25" ht="12.75" x14ac:dyDescent="0.2">
      <c r="C397" s="214"/>
      <c r="D397" s="214"/>
      <c r="E397" s="214"/>
      <c r="F397" s="200"/>
      <c r="G397" s="214"/>
      <c r="H397" s="214"/>
      <c r="I397" s="214"/>
      <c r="J397" s="214"/>
      <c r="K397" s="59"/>
      <c r="L397" s="214"/>
      <c r="M397" s="214"/>
      <c r="N397" s="214"/>
      <c r="O397" s="214"/>
      <c r="P397" s="62"/>
      <c r="Q397" s="63"/>
      <c r="R397" s="40"/>
      <c r="S397" s="40"/>
      <c r="T397" s="40"/>
      <c r="U397" s="40"/>
      <c r="Y397" s="67"/>
    </row>
    <row r="398" spans="3:25" ht="12.75" x14ac:dyDescent="0.2">
      <c r="C398" s="214"/>
      <c r="D398" s="214"/>
      <c r="E398" s="214"/>
      <c r="F398" s="200"/>
      <c r="G398" s="214"/>
      <c r="H398" s="214"/>
      <c r="I398" s="214"/>
      <c r="J398" s="214"/>
      <c r="K398" s="59"/>
      <c r="L398" s="214"/>
      <c r="M398" s="214"/>
      <c r="N398" s="214"/>
      <c r="O398" s="214"/>
      <c r="P398" s="62"/>
      <c r="Q398" s="63"/>
      <c r="R398" s="40"/>
      <c r="S398" s="40"/>
      <c r="T398" s="40"/>
      <c r="U398" s="40"/>
      <c r="Y398" s="67"/>
    </row>
    <row r="399" spans="3:25" ht="12.75" x14ac:dyDescent="0.2">
      <c r="C399" s="214"/>
      <c r="D399" s="214"/>
      <c r="E399" s="214"/>
      <c r="F399" s="200"/>
      <c r="G399" s="214"/>
      <c r="H399" s="214"/>
      <c r="I399" s="214"/>
      <c r="J399" s="214"/>
      <c r="K399" s="59"/>
      <c r="L399" s="214"/>
      <c r="M399" s="214"/>
      <c r="N399" s="214"/>
      <c r="O399" s="214"/>
      <c r="P399" s="62"/>
      <c r="Q399" s="63"/>
      <c r="R399" s="40"/>
      <c r="S399" s="40"/>
      <c r="T399" s="40"/>
      <c r="U399" s="40"/>
      <c r="Y399" s="67"/>
    </row>
    <row r="400" spans="3:25" ht="12.75" x14ac:dyDescent="0.2">
      <c r="C400" s="214"/>
      <c r="D400" s="214"/>
      <c r="E400" s="214"/>
      <c r="F400" s="200"/>
      <c r="G400" s="214"/>
      <c r="H400" s="214"/>
      <c r="I400" s="214"/>
      <c r="J400" s="214"/>
      <c r="K400" s="59"/>
      <c r="L400" s="214"/>
      <c r="M400" s="214"/>
      <c r="N400" s="214"/>
      <c r="O400" s="214"/>
      <c r="P400" s="62"/>
      <c r="Q400" s="63"/>
      <c r="R400" s="40"/>
      <c r="S400" s="40"/>
      <c r="T400" s="40"/>
      <c r="U400" s="40"/>
      <c r="Y400" s="67"/>
    </row>
    <row r="401" spans="3:25" ht="12.75" x14ac:dyDescent="0.2">
      <c r="C401" s="214"/>
      <c r="D401" s="214"/>
      <c r="E401" s="214"/>
      <c r="F401" s="200"/>
      <c r="G401" s="214"/>
      <c r="H401" s="214"/>
      <c r="I401" s="214"/>
      <c r="J401" s="214"/>
      <c r="K401" s="59"/>
      <c r="L401" s="214"/>
      <c r="M401" s="214"/>
      <c r="N401" s="214"/>
      <c r="O401" s="214"/>
      <c r="P401" s="62"/>
      <c r="Q401" s="63"/>
      <c r="R401" s="40"/>
      <c r="S401" s="40"/>
      <c r="T401" s="40"/>
      <c r="U401" s="40"/>
      <c r="Y401" s="67"/>
    </row>
    <row r="402" spans="3:25" ht="12.75" x14ac:dyDescent="0.2">
      <c r="C402" s="214"/>
      <c r="D402" s="214"/>
      <c r="E402" s="214"/>
      <c r="F402" s="200"/>
      <c r="G402" s="214"/>
      <c r="H402" s="214"/>
      <c r="I402" s="214"/>
      <c r="J402" s="214"/>
      <c r="K402" s="59"/>
      <c r="L402" s="214"/>
      <c r="M402" s="214"/>
      <c r="N402" s="214"/>
      <c r="O402" s="214"/>
      <c r="P402" s="62"/>
      <c r="Q402" s="63"/>
      <c r="R402" s="40"/>
      <c r="S402" s="40"/>
      <c r="T402" s="40"/>
      <c r="U402" s="40"/>
      <c r="Y402" s="67"/>
    </row>
    <row r="403" spans="3:25" ht="12.75" x14ac:dyDescent="0.2">
      <c r="C403" s="214"/>
      <c r="D403" s="214"/>
      <c r="E403" s="214"/>
      <c r="F403" s="200"/>
      <c r="G403" s="214"/>
      <c r="H403" s="214"/>
      <c r="I403" s="214"/>
      <c r="J403" s="214"/>
      <c r="K403" s="59"/>
      <c r="L403" s="214"/>
      <c r="M403" s="214"/>
      <c r="N403" s="214"/>
      <c r="O403" s="214"/>
      <c r="P403" s="62"/>
      <c r="Q403" s="63"/>
      <c r="R403" s="40"/>
      <c r="S403" s="40"/>
      <c r="T403" s="40"/>
      <c r="U403" s="40"/>
      <c r="Y403" s="67"/>
    </row>
    <row r="404" spans="3:25" ht="12.75" x14ac:dyDescent="0.2">
      <c r="C404" s="214"/>
      <c r="D404" s="214"/>
      <c r="E404" s="214"/>
      <c r="F404" s="200"/>
      <c r="G404" s="214"/>
      <c r="H404" s="214"/>
      <c r="I404" s="214"/>
      <c r="J404" s="214"/>
      <c r="K404" s="59"/>
      <c r="L404" s="214"/>
      <c r="M404" s="214"/>
      <c r="N404" s="214"/>
      <c r="O404" s="214"/>
      <c r="P404" s="62"/>
      <c r="Q404" s="63"/>
      <c r="R404" s="40"/>
      <c r="S404" s="40"/>
      <c r="T404" s="40"/>
      <c r="U404" s="40"/>
      <c r="Y404" s="67"/>
    </row>
    <row r="405" spans="3:25" ht="12.75" x14ac:dyDescent="0.2">
      <c r="C405" s="214"/>
      <c r="D405" s="214"/>
      <c r="E405" s="214"/>
      <c r="F405" s="200"/>
      <c r="G405" s="214"/>
      <c r="H405" s="214"/>
      <c r="I405" s="214"/>
      <c r="J405" s="214"/>
      <c r="K405" s="59"/>
      <c r="L405" s="214"/>
      <c r="M405" s="214"/>
      <c r="N405" s="214"/>
      <c r="O405" s="214"/>
      <c r="P405" s="62"/>
      <c r="Q405" s="63"/>
      <c r="R405" s="40"/>
      <c r="S405" s="40"/>
      <c r="T405" s="40"/>
      <c r="U405" s="40"/>
      <c r="Y405" s="67"/>
    </row>
    <row r="406" spans="3:25" ht="12.75" x14ac:dyDescent="0.2">
      <c r="C406" s="214"/>
      <c r="D406" s="214"/>
      <c r="E406" s="214"/>
      <c r="F406" s="200"/>
      <c r="G406" s="214"/>
      <c r="H406" s="214"/>
      <c r="I406" s="214"/>
      <c r="J406" s="214"/>
      <c r="K406" s="59"/>
      <c r="L406" s="214"/>
      <c r="M406" s="214"/>
      <c r="N406" s="214"/>
      <c r="O406" s="214"/>
      <c r="P406" s="62"/>
      <c r="Q406" s="63"/>
      <c r="R406" s="40"/>
      <c r="S406" s="40"/>
      <c r="T406" s="40"/>
      <c r="U406" s="40"/>
      <c r="Y406" s="67"/>
    </row>
    <row r="407" spans="3:25" ht="12.75" x14ac:dyDescent="0.2">
      <c r="C407" s="214"/>
      <c r="D407" s="214"/>
      <c r="E407" s="214"/>
      <c r="F407" s="200"/>
      <c r="G407" s="214"/>
      <c r="H407" s="214"/>
      <c r="I407" s="214"/>
      <c r="J407" s="214"/>
      <c r="K407" s="59"/>
      <c r="L407" s="214"/>
      <c r="M407" s="214"/>
      <c r="N407" s="214"/>
      <c r="O407" s="214"/>
      <c r="P407" s="62"/>
      <c r="Q407" s="63"/>
      <c r="R407" s="40"/>
      <c r="S407" s="40"/>
      <c r="T407" s="40"/>
      <c r="U407" s="40"/>
      <c r="Y407" s="67"/>
    </row>
    <row r="408" spans="3:25" ht="12.75" x14ac:dyDescent="0.2">
      <c r="C408" s="214"/>
      <c r="D408" s="214"/>
      <c r="E408" s="214"/>
      <c r="F408" s="200"/>
      <c r="G408" s="214"/>
      <c r="H408" s="214"/>
      <c r="I408" s="214"/>
      <c r="J408" s="214"/>
      <c r="K408" s="59"/>
      <c r="L408" s="214"/>
      <c r="M408" s="214"/>
      <c r="N408" s="214"/>
      <c r="O408" s="214"/>
      <c r="P408" s="62"/>
      <c r="Q408" s="63"/>
      <c r="R408" s="40"/>
      <c r="S408" s="40"/>
      <c r="T408" s="40"/>
      <c r="U408" s="40"/>
      <c r="Y408" s="67"/>
    </row>
    <row r="409" spans="3:25" ht="12.75" x14ac:dyDescent="0.2">
      <c r="C409" s="214"/>
      <c r="D409" s="214"/>
      <c r="E409" s="214"/>
      <c r="F409" s="200"/>
      <c r="G409" s="214"/>
      <c r="H409" s="214"/>
      <c r="I409" s="214"/>
      <c r="J409" s="214"/>
      <c r="K409" s="59"/>
      <c r="L409" s="214"/>
      <c r="M409" s="214"/>
      <c r="N409" s="214"/>
      <c r="O409" s="214"/>
      <c r="P409" s="62"/>
      <c r="Q409" s="63"/>
      <c r="R409" s="40"/>
      <c r="S409" s="40"/>
      <c r="T409" s="40"/>
      <c r="U409" s="40"/>
      <c r="Y409" s="67"/>
    </row>
    <row r="410" spans="3:25" ht="12.75" x14ac:dyDescent="0.2">
      <c r="C410" s="214"/>
      <c r="D410" s="214"/>
      <c r="E410" s="214"/>
      <c r="F410" s="200"/>
      <c r="G410" s="214"/>
      <c r="H410" s="214"/>
      <c r="I410" s="214"/>
      <c r="J410" s="214"/>
      <c r="K410" s="59"/>
      <c r="L410" s="214"/>
      <c r="M410" s="214"/>
      <c r="N410" s="214"/>
      <c r="O410" s="214"/>
      <c r="P410" s="62"/>
      <c r="Q410" s="63"/>
      <c r="R410" s="40"/>
      <c r="S410" s="40"/>
      <c r="T410" s="40"/>
      <c r="U410" s="40"/>
      <c r="Y410" s="67"/>
    </row>
    <row r="411" spans="3:25" ht="12.75" x14ac:dyDescent="0.2">
      <c r="C411" s="214"/>
      <c r="D411" s="214"/>
      <c r="E411" s="214"/>
      <c r="F411" s="200"/>
      <c r="G411" s="214"/>
      <c r="H411" s="214"/>
      <c r="I411" s="214"/>
      <c r="J411" s="214"/>
      <c r="K411" s="59"/>
      <c r="L411" s="214"/>
      <c r="M411" s="214"/>
      <c r="N411" s="214"/>
      <c r="O411" s="214"/>
      <c r="P411" s="62"/>
      <c r="Q411" s="63"/>
      <c r="R411" s="40"/>
      <c r="S411" s="40"/>
      <c r="T411" s="40"/>
      <c r="U411" s="40"/>
      <c r="Y411" s="67"/>
    </row>
    <row r="412" spans="3:25" ht="12.75" x14ac:dyDescent="0.2">
      <c r="C412" s="214"/>
      <c r="D412" s="214"/>
      <c r="E412" s="214"/>
      <c r="F412" s="200"/>
      <c r="G412" s="214"/>
      <c r="H412" s="214"/>
      <c r="I412" s="214"/>
      <c r="J412" s="214"/>
      <c r="K412" s="59"/>
      <c r="L412" s="214"/>
      <c r="M412" s="214"/>
      <c r="N412" s="214"/>
      <c r="O412" s="214"/>
      <c r="P412" s="62"/>
      <c r="Q412" s="63"/>
      <c r="R412" s="40"/>
      <c r="S412" s="40"/>
      <c r="T412" s="40"/>
      <c r="U412" s="40"/>
      <c r="Y412" s="67"/>
    </row>
    <row r="413" spans="3:25" ht="12.75" x14ac:dyDescent="0.2">
      <c r="C413" s="214"/>
      <c r="D413" s="214"/>
      <c r="E413" s="214"/>
      <c r="F413" s="200"/>
      <c r="G413" s="214"/>
      <c r="H413" s="214"/>
      <c r="I413" s="214"/>
      <c r="J413" s="214"/>
      <c r="K413" s="59"/>
      <c r="L413" s="214"/>
      <c r="M413" s="214"/>
      <c r="N413" s="214"/>
      <c r="O413" s="214"/>
      <c r="P413" s="62"/>
      <c r="Q413" s="63"/>
      <c r="R413" s="40"/>
      <c r="S413" s="40"/>
      <c r="T413" s="40"/>
      <c r="U413" s="40"/>
      <c r="Y413" s="67"/>
    </row>
    <row r="414" spans="3:25" ht="12.75" x14ac:dyDescent="0.2">
      <c r="C414" s="214"/>
      <c r="D414" s="214"/>
      <c r="E414" s="214"/>
      <c r="F414" s="200"/>
      <c r="G414" s="214"/>
      <c r="H414" s="214"/>
      <c r="I414" s="214"/>
      <c r="J414" s="214"/>
      <c r="K414" s="59"/>
      <c r="L414" s="214"/>
      <c r="M414" s="214"/>
      <c r="N414" s="214"/>
      <c r="O414" s="214"/>
      <c r="P414" s="62"/>
      <c r="Q414" s="63"/>
      <c r="R414" s="40"/>
      <c r="S414" s="40"/>
      <c r="T414" s="40"/>
      <c r="U414" s="40"/>
      <c r="Y414" s="67"/>
    </row>
    <row r="415" spans="3:25" ht="12.75" x14ac:dyDescent="0.2">
      <c r="C415" s="214"/>
      <c r="D415" s="214"/>
      <c r="E415" s="214"/>
      <c r="F415" s="200"/>
      <c r="G415" s="214"/>
      <c r="H415" s="214"/>
      <c r="I415" s="214"/>
      <c r="J415" s="214"/>
      <c r="K415" s="59"/>
      <c r="L415" s="214"/>
      <c r="M415" s="214"/>
      <c r="N415" s="214"/>
      <c r="O415" s="214"/>
      <c r="P415" s="62"/>
      <c r="Q415" s="63"/>
      <c r="R415" s="40"/>
      <c r="S415" s="40"/>
      <c r="T415" s="40"/>
      <c r="U415" s="40"/>
      <c r="Y415" s="67"/>
    </row>
    <row r="416" spans="3:25" ht="12.75" x14ac:dyDescent="0.2">
      <c r="C416" s="214"/>
      <c r="D416" s="214"/>
      <c r="E416" s="214"/>
      <c r="F416" s="200"/>
      <c r="G416" s="214"/>
      <c r="H416" s="214"/>
      <c r="I416" s="214"/>
      <c r="J416" s="214"/>
      <c r="K416" s="59"/>
      <c r="L416" s="214"/>
      <c r="M416" s="214"/>
      <c r="N416" s="214"/>
      <c r="O416" s="214"/>
      <c r="P416" s="62"/>
      <c r="Q416" s="63"/>
      <c r="R416" s="40"/>
      <c r="S416" s="40"/>
      <c r="T416" s="40"/>
      <c r="U416" s="40"/>
      <c r="Y416" s="67"/>
    </row>
    <row r="417" spans="3:25" ht="12.75" x14ac:dyDescent="0.2">
      <c r="C417" s="214"/>
      <c r="D417" s="214"/>
      <c r="E417" s="214"/>
      <c r="F417" s="200"/>
      <c r="G417" s="214"/>
      <c r="H417" s="214"/>
      <c r="I417" s="214"/>
      <c r="J417" s="214"/>
      <c r="K417" s="59"/>
      <c r="L417" s="214"/>
      <c r="M417" s="214"/>
      <c r="N417" s="214"/>
      <c r="O417" s="214"/>
      <c r="P417" s="62"/>
      <c r="Q417" s="63"/>
      <c r="R417" s="40"/>
      <c r="S417" s="40"/>
      <c r="T417" s="40"/>
      <c r="U417" s="40"/>
      <c r="Y417" s="67"/>
    </row>
    <row r="418" spans="3:25" ht="12.75" x14ac:dyDescent="0.2">
      <c r="C418" s="214"/>
      <c r="D418" s="214"/>
      <c r="E418" s="214"/>
      <c r="F418" s="200"/>
      <c r="G418" s="214"/>
      <c r="H418" s="214"/>
      <c r="I418" s="214"/>
      <c r="J418" s="214"/>
      <c r="K418" s="59"/>
      <c r="L418" s="214"/>
      <c r="M418" s="214"/>
      <c r="N418" s="214"/>
      <c r="O418" s="214"/>
      <c r="P418" s="62"/>
      <c r="Q418" s="63"/>
      <c r="R418" s="40"/>
      <c r="S418" s="40"/>
      <c r="T418" s="40"/>
      <c r="U418" s="40"/>
      <c r="Y418" s="67"/>
    </row>
    <row r="419" spans="3:25" ht="12.75" x14ac:dyDescent="0.2">
      <c r="C419" s="214"/>
      <c r="D419" s="214"/>
      <c r="E419" s="214"/>
      <c r="F419" s="200"/>
      <c r="G419" s="214"/>
      <c r="H419" s="214"/>
      <c r="I419" s="214"/>
      <c r="J419" s="214"/>
      <c r="K419" s="59"/>
      <c r="L419" s="214"/>
      <c r="M419" s="214"/>
      <c r="N419" s="214"/>
      <c r="O419" s="214"/>
      <c r="P419" s="62"/>
      <c r="Q419" s="63"/>
      <c r="R419" s="40"/>
      <c r="S419" s="40"/>
      <c r="T419" s="40"/>
      <c r="U419" s="40"/>
      <c r="Y419" s="67"/>
    </row>
    <row r="420" spans="3:25" ht="12.75" x14ac:dyDescent="0.2">
      <c r="C420" s="214"/>
      <c r="D420" s="214"/>
      <c r="E420" s="214"/>
      <c r="F420" s="200"/>
      <c r="G420" s="214"/>
      <c r="H420" s="214"/>
      <c r="I420" s="214"/>
      <c r="J420" s="214"/>
      <c r="K420" s="59"/>
      <c r="L420" s="214"/>
      <c r="M420" s="214"/>
      <c r="N420" s="214"/>
      <c r="O420" s="214"/>
      <c r="P420" s="62"/>
      <c r="Q420" s="63"/>
      <c r="R420" s="40"/>
      <c r="S420" s="40"/>
      <c r="T420" s="40"/>
      <c r="U420" s="40"/>
      <c r="Y420" s="67"/>
    </row>
    <row r="421" spans="3:25" ht="12.75" x14ac:dyDescent="0.2">
      <c r="C421" s="214"/>
      <c r="D421" s="214"/>
      <c r="E421" s="214"/>
      <c r="F421" s="200"/>
      <c r="G421" s="214"/>
      <c r="H421" s="214"/>
      <c r="I421" s="214"/>
      <c r="J421" s="214"/>
      <c r="K421" s="59"/>
      <c r="L421" s="214"/>
      <c r="M421" s="214"/>
      <c r="N421" s="214"/>
      <c r="O421" s="214"/>
      <c r="P421" s="62"/>
      <c r="Q421" s="63"/>
      <c r="R421" s="40"/>
      <c r="S421" s="40"/>
      <c r="T421" s="40"/>
      <c r="U421" s="40"/>
      <c r="Y421" s="67"/>
    </row>
    <row r="422" spans="3:25" ht="12.75" x14ac:dyDescent="0.2">
      <c r="C422" s="214"/>
      <c r="D422" s="214"/>
      <c r="E422" s="214"/>
      <c r="F422" s="200"/>
      <c r="G422" s="214"/>
      <c r="H422" s="214"/>
      <c r="I422" s="214"/>
      <c r="J422" s="214"/>
      <c r="K422" s="59"/>
      <c r="L422" s="214"/>
      <c r="M422" s="214"/>
      <c r="N422" s="214"/>
      <c r="O422" s="214"/>
      <c r="P422" s="62"/>
      <c r="Q422" s="63"/>
      <c r="R422" s="40"/>
      <c r="S422" s="40"/>
      <c r="T422" s="40"/>
      <c r="U422" s="40"/>
      <c r="Y422" s="67"/>
    </row>
    <row r="423" spans="3:25" ht="12.75" x14ac:dyDescent="0.2">
      <c r="C423" s="214"/>
      <c r="D423" s="214"/>
      <c r="E423" s="214"/>
      <c r="F423" s="200"/>
      <c r="G423" s="214"/>
      <c r="H423" s="214"/>
      <c r="I423" s="214"/>
      <c r="J423" s="214"/>
      <c r="K423" s="59"/>
      <c r="L423" s="214"/>
      <c r="M423" s="214"/>
      <c r="N423" s="214"/>
      <c r="O423" s="214"/>
      <c r="P423" s="62"/>
      <c r="Q423" s="63"/>
      <c r="R423" s="40"/>
      <c r="S423" s="40"/>
      <c r="T423" s="40"/>
      <c r="U423" s="40"/>
      <c r="Y423" s="67"/>
    </row>
    <row r="424" spans="3:25" ht="12.75" x14ac:dyDescent="0.2">
      <c r="C424" s="214"/>
      <c r="D424" s="214"/>
      <c r="E424" s="214"/>
      <c r="F424" s="200"/>
      <c r="G424" s="214"/>
      <c r="H424" s="214"/>
      <c r="I424" s="214"/>
      <c r="J424" s="214"/>
      <c r="K424" s="59"/>
      <c r="L424" s="214"/>
      <c r="M424" s="214"/>
      <c r="N424" s="214"/>
      <c r="O424" s="214"/>
      <c r="P424" s="62"/>
      <c r="Q424" s="63"/>
      <c r="R424" s="40"/>
      <c r="S424" s="40"/>
      <c r="T424" s="40"/>
      <c r="U424" s="40"/>
      <c r="Y424" s="67"/>
    </row>
    <row r="425" spans="3:25" ht="12.75" x14ac:dyDescent="0.2">
      <c r="C425" s="214"/>
      <c r="D425" s="214"/>
      <c r="E425" s="214"/>
      <c r="F425" s="200"/>
      <c r="G425" s="214"/>
      <c r="H425" s="214"/>
      <c r="I425" s="214"/>
      <c r="J425" s="214"/>
      <c r="K425" s="59"/>
      <c r="L425" s="214"/>
      <c r="M425" s="214"/>
      <c r="N425" s="214"/>
      <c r="O425" s="214"/>
      <c r="P425" s="62"/>
      <c r="Q425" s="63"/>
      <c r="R425" s="40"/>
      <c r="S425" s="40"/>
      <c r="T425" s="40"/>
      <c r="U425" s="40"/>
      <c r="Y425" s="67"/>
    </row>
    <row r="426" spans="3:25" ht="12.75" x14ac:dyDescent="0.2">
      <c r="C426" s="214"/>
      <c r="D426" s="214"/>
      <c r="E426" s="214"/>
      <c r="F426" s="200"/>
      <c r="G426" s="214"/>
      <c r="H426" s="214"/>
      <c r="I426" s="214"/>
      <c r="J426" s="214"/>
      <c r="K426" s="59"/>
      <c r="L426" s="214"/>
      <c r="M426" s="214"/>
      <c r="N426" s="214"/>
      <c r="O426" s="214"/>
      <c r="P426" s="62"/>
      <c r="Q426" s="63"/>
      <c r="R426" s="40"/>
      <c r="S426" s="40"/>
      <c r="T426" s="40"/>
      <c r="U426" s="40"/>
      <c r="Y426" s="67"/>
    </row>
    <row r="427" spans="3:25" ht="12.75" x14ac:dyDescent="0.2">
      <c r="C427" s="214"/>
      <c r="D427" s="214"/>
      <c r="E427" s="214"/>
      <c r="F427" s="200"/>
      <c r="G427" s="214"/>
      <c r="H427" s="214"/>
      <c r="I427" s="214"/>
      <c r="J427" s="214"/>
      <c r="K427" s="59"/>
      <c r="L427" s="214"/>
      <c r="M427" s="214"/>
      <c r="N427" s="214"/>
      <c r="O427" s="214"/>
      <c r="P427" s="62"/>
      <c r="Q427" s="63"/>
      <c r="R427" s="40"/>
      <c r="S427" s="40"/>
      <c r="T427" s="40"/>
      <c r="U427" s="40"/>
      <c r="Y427" s="67"/>
    </row>
    <row r="428" spans="3:25" ht="12.75" x14ac:dyDescent="0.2">
      <c r="C428" s="214"/>
      <c r="D428" s="214"/>
      <c r="E428" s="214"/>
      <c r="F428" s="200"/>
      <c r="G428" s="214"/>
      <c r="H428" s="214"/>
      <c r="I428" s="214"/>
      <c r="J428" s="214"/>
      <c r="K428" s="59"/>
      <c r="L428" s="214"/>
      <c r="M428" s="214"/>
      <c r="N428" s="214"/>
      <c r="O428" s="214"/>
      <c r="P428" s="62"/>
      <c r="Q428" s="63"/>
      <c r="R428" s="40"/>
      <c r="S428" s="40"/>
      <c r="T428" s="40"/>
      <c r="U428" s="40"/>
      <c r="Y428" s="67"/>
    </row>
    <row r="429" spans="3:25" ht="12.75" x14ac:dyDescent="0.2">
      <c r="C429" s="214"/>
      <c r="D429" s="214"/>
      <c r="E429" s="214"/>
      <c r="F429" s="200"/>
      <c r="G429" s="214"/>
      <c r="H429" s="214"/>
      <c r="I429" s="214"/>
      <c r="J429" s="214"/>
      <c r="K429" s="59"/>
      <c r="L429" s="214"/>
      <c r="M429" s="214"/>
      <c r="N429" s="214"/>
      <c r="O429" s="214"/>
      <c r="P429" s="62"/>
      <c r="Q429" s="63"/>
      <c r="R429" s="40"/>
      <c r="S429" s="40"/>
      <c r="T429" s="40"/>
      <c r="U429" s="40"/>
      <c r="Y429" s="67"/>
    </row>
    <row r="430" spans="3:25" ht="12.75" x14ac:dyDescent="0.2">
      <c r="C430" s="214"/>
      <c r="D430" s="214"/>
      <c r="E430" s="214"/>
      <c r="F430" s="200"/>
      <c r="G430" s="214"/>
      <c r="H430" s="214"/>
      <c r="I430" s="214"/>
      <c r="J430" s="214"/>
      <c r="K430" s="59"/>
      <c r="L430" s="214"/>
      <c r="M430" s="214"/>
      <c r="N430" s="214"/>
      <c r="O430" s="214"/>
      <c r="P430" s="62"/>
      <c r="Q430" s="63"/>
      <c r="R430" s="40"/>
      <c r="S430" s="40"/>
      <c r="T430" s="40"/>
      <c r="U430" s="40"/>
      <c r="Y430" s="67"/>
    </row>
    <row r="431" spans="3:25" ht="12.75" x14ac:dyDescent="0.2">
      <c r="C431" s="214"/>
      <c r="D431" s="214"/>
      <c r="E431" s="214"/>
      <c r="F431" s="200"/>
      <c r="G431" s="214"/>
      <c r="H431" s="214"/>
      <c r="I431" s="214"/>
      <c r="J431" s="214"/>
      <c r="K431" s="59"/>
      <c r="L431" s="214"/>
      <c r="M431" s="214"/>
      <c r="N431" s="214"/>
      <c r="O431" s="214"/>
      <c r="P431" s="62"/>
      <c r="Q431" s="63"/>
      <c r="R431" s="40"/>
      <c r="S431" s="40"/>
      <c r="T431" s="40"/>
      <c r="U431" s="40"/>
      <c r="Y431" s="67"/>
    </row>
    <row r="432" spans="3:25" ht="12.75" x14ac:dyDescent="0.2">
      <c r="C432" s="214"/>
      <c r="D432" s="214"/>
      <c r="E432" s="214"/>
      <c r="F432" s="200"/>
      <c r="G432" s="214"/>
      <c r="H432" s="214"/>
      <c r="I432" s="214"/>
      <c r="J432" s="214"/>
      <c r="K432" s="59"/>
      <c r="L432" s="214"/>
      <c r="M432" s="214"/>
      <c r="N432" s="214"/>
      <c r="O432" s="214"/>
      <c r="P432" s="62"/>
      <c r="Q432" s="63"/>
      <c r="R432" s="40"/>
      <c r="S432" s="40"/>
      <c r="T432" s="40"/>
      <c r="U432" s="40"/>
      <c r="Y432" s="67"/>
    </row>
    <row r="433" spans="3:25" ht="12.75" x14ac:dyDescent="0.2">
      <c r="C433" s="214"/>
      <c r="D433" s="214"/>
      <c r="E433" s="214"/>
      <c r="F433" s="200"/>
      <c r="G433" s="214"/>
      <c r="H433" s="214"/>
      <c r="I433" s="214"/>
      <c r="J433" s="214"/>
      <c r="K433" s="59"/>
      <c r="L433" s="214"/>
      <c r="M433" s="214"/>
      <c r="N433" s="214"/>
      <c r="O433" s="214"/>
      <c r="P433" s="62"/>
      <c r="Q433" s="63"/>
      <c r="R433" s="40"/>
      <c r="S433" s="40"/>
      <c r="T433" s="40"/>
      <c r="U433" s="40"/>
      <c r="Y433" s="67"/>
    </row>
    <row r="434" spans="3:25" ht="12.75" x14ac:dyDescent="0.2">
      <c r="C434" s="214"/>
      <c r="D434" s="214"/>
      <c r="E434" s="214"/>
      <c r="F434" s="200"/>
      <c r="G434" s="214"/>
      <c r="H434" s="214"/>
      <c r="I434" s="214"/>
      <c r="J434" s="214"/>
      <c r="K434" s="59"/>
      <c r="L434" s="214"/>
      <c r="M434" s="214"/>
      <c r="N434" s="214"/>
      <c r="O434" s="214"/>
      <c r="P434" s="62"/>
      <c r="Q434" s="63"/>
      <c r="R434" s="40"/>
      <c r="S434" s="40"/>
      <c r="T434" s="40"/>
      <c r="U434" s="40"/>
      <c r="Y434" s="67"/>
    </row>
    <row r="435" spans="3:25" ht="12.75" x14ac:dyDescent="0.2">
      <c r="C435" s="214"/>
      <c r="D435" s="214"/>
      <c r="E435" s="214"/>
      <c r="F435" s="200"/>
      <c r="G435" s="214"/>
      <c r="H435" s="214"/>
      <c r="I435" s="214"/>
      <c r="J435" s="214"/>
      <c r="K435" s="59"/>
      <c r="L435" s="214"/>
      <c r="M435" s="214"/>
      <c r="N435" s="214"/>
      <c r="O435" s="214"/>
      <c r="P435" s="62"/>
      <c r="Q435" s="63"/>
      <c r="R435" s="40"/>
      <c r="S435" s="40"/>
      <c r="T435" s="40"/>
      <c r="U435" s="40"/>
      <c r="Y435" s="67"/>
    </row>
    <row r="436" spans="3:25" ht="12.75" x14ac:dyDescent="0.2">
      <c r="C436" s="214"/>
      <c r="D436" s="214"/>
      <c r="E436" s="214"/>
      <c r="F436" s="200"/>
      <c r="G436" s="214"/>
      <c r="H436" s="214"/>
      <c r="I436" s="214"/>
      <c r="J436" s="214"/>
      <c r="K436" s="59"/>
      <c r="L436" s="214"/>
      <c r="M436" s="214"/>
      <c r="N436" s="214"/>
      <c r="O436" s="214"/>
      <c r="P436" s="62"/>
      <c r="Q436" s="63"/>
      <c r="R436" s="40"/>
      <c r="S436" s="40"/>
      <c r="T436" s="40"/>
      <c r="U436" s="40"/>
      <c r="Y436" s="67"/>
    </row>
    <row r="437" spans="3:25" ht="12.75" x14ac:dyDescent="0.2">
      <c r="C437" s="214"/>
      <c r="D437" s="214"/>
      <c r="E437" s="214"/>
      <c r="F437" s="200"/>
      <c r="G437" s="214"/>
      <c r="H437" s="214"/>
      <c r="I437" s="214"/>
      <c r="J437" s="214"/>
      <c r="K437" s="59"/>
      <c r="L437" s="214"/>
      <c r="M437" s="214"/>
      <c r="N437" s="214"/>
      <c r="O437" s="214"/>
      <c r="P437" s="62"/>
      <c r="Q437" s="63"/>
      <c r="R437" s="40"/>
      <c r="S437" s="40"/>
      <c r="T437" s="40"/>
      <c r="U437" s="40"/>
      <c r="Y437" s="67"/>
    </row>
    <row r="438" spans="3:25" ht="12.75" x14ac:dyDescent="0.2">
      <c r="C438" s="214"/>
      <c r="D438" s="214"/>
      <c r="E438" s="214"/>
      <c r="F438" s="200"/>
      <c r="G438" s="214"/>
      <c r="H438" s="214"/>
      <c r="I438" s="214"/>
      <c r="J438" s="214"/>
      <c r="K438" s="59"/>
      <c r="L438" s="214"/>
      <c r="M438" s="214"/>
      <c r="N438" s="214"/>
      <c r="O438" s="214"/>
      <c r="P438" s="62"/>
      <c r="Q438" s="63"/>
      <c r="R438" s="40"/>
      <c r="S438" s="40"/>
      <c r="T438" s="40"/>
      <c r="U438" s="40"/>
      <c r="Y438" s="67"/>
    </row>
    <row r="439" spans="3:25" ht="12.75" x14ac:dyDescent="0.2">
      <c r="C439" s="214"/>
      <c r="D439" s="214"/>
      <c r="E439" s="214"/>
      <c r="F439" s="200"/>
      <c r="G439" s="214"/>
      <c r="H439" s="214"/>
      <c r="I439" s="214"/>
      <c r="J439" s="214"/>
      <c r="K439" s="59"/>
      <c r="L439" s="214"/>
      <c r="M439" s="214"/>
      <c r="N439" s="214"/>
      <c r="O439" s="214"/>
      <c r="P439" s="62"/>
      <c r="Q439" s="63"/>
      <c r="R439" s="40"/>
      <c r="S439" s="40"/>
      <c r="T439" s="40"/>
      <c r="U439" s="40"/>
      <c r="Y439" s="67"/>
    </row>
    <row r="440" spans="3:25" ht="12.75" x14ac:dyDescent="0.2">
      <c r="C440" s="214"/>
      <c r="D440" s="214"/>
      <c r="E440" s="214"/>
      <c r="F440" s="200"/>
      <c r="G440" s="214"/>
      <c r="H440" s="214"/>
      <c r="I440" s="214"/>
      <c r="J440" s="214"/>
      <c r="K440" s="59"/>
      <c r="L440" s="214"/>
      <c r="M440" s="214"/>
      <c r="N440" s="214"/>
      <c r="O440" s="214"/>
      <c r="P440" s="62"/>
      <c r="Q440" s="63"/>
      <c r="R440" s="40"/>
      <c r="S440" s="40"/>
      <c r="T440" s="40"/>
      <c r="U440" s="40"/>
      <c r="Y440" s="67"/>
    </row>
    <row r="441" spans="3:25" ht="12.75" x14ac:dyDescent="0.2">
      <c r="C441" s="214"/>
      <c r="D441" s="214"/>
      <c r="E441" s="214"/>
      <c r="F441" s="200"/>
      <c r="G441" s="214"/>
      <c r="H441" s="214"/>
      <c r="I441" s="214"/>
      <c r="J441" s="214"/>
      <c r="K441" s="59"/>
      <c r="L441" s="214"/>
      <c r="M441" s="214"/>
      <c r="N441" s="214"/>
      <c r="O441" s="214"/>
      <c r="P441" s="62"/>
      <c r="Q441" s="63"/>
      <c r="R441" s="40"/>
      <c r="S441" s="40"/>
      <c r="T441" s="40"/>
      <c r="U441" s="40"/>
      <c r="Y441" s="67"/>
    </row>
    <row r="442" spans="3:25" ht="12.75" x14ac:dyDescent="0.2">
      <c r="C442" s="214"/>
      <c r="D442" s="214"/>
      <c r="E442" s="214"/>
      <c r="F442" s="200"/>
      <c r="G442" s="214"/>
      <c r="H442" s="214"/>
      <c r="I442" s="214"/>
      <c r="J442" s="214"/>
      <c r="K442" s="59"/>
      <c r="L442" s="214"/>
      <c r="M442" s="214"/>
      <c r="N442" s="214"/>
      <c r="O442" s="214"/>
      <c r="P442" s="62"/>
      <c r="Q442" s="63"/>
      <c r="R442" s="40"/>
      <c r="S442" s="40"/>
      <c r="T442" s="40"/>
      <c r="U442" s="40"/>
      <c r="Y442" s="67"/>
    </row>
    <row r="443" spans="3:25" ht="12.75" x14ac:dyDescent="0.2">
      <c r="C443" s="214"/>
      <c r="D443" s="214"/>
      <c r="E443" s="214"/>
      <c r="F443" s="200"/>
      <c r="G443" s="214"/>
      <c r="H443" s="214"/>
      <c r="I443" s="214"/>
      <c r="J443" s="214"/>
      <c r="K443" s="59"/>
      <c r="L443" s="214"/>
      <c r="M443" s="214"/>
      <c r="N443" s="214"/>
      <c r="O443" s="214"/>
      <c r="P443" s="62"/>
      <c r="Q443" s="63"/>
      <c r="R443" s="40"/>
      <c r="S443" s="40"/>
      <c r="T443" s="40"/>
      <c r="U443" s="40"/>
      <c r="Y443" s="67"/>
    </row>
    <row r="444" spans="3:25" ht="12.75" x14ac:dyDescent="0.2">
      <c r="C444" s="214"/>
      <c r="D444" s="214"/>
      <c r="E444" s="214"/>
      <c r="F444" s="200"/>
      <c r="G444" s="214"/>
      <c r="H444" s="214"/>
      <c r="I444" s="214"/>
      <c r="J444" s="214"/>
      <c r="K444" s="59"/>
      <c r="L444" s="214"/>
      <c r="M444" s="214"/>
      <c r="N444" s="214"/>
      <c r="O444" s="214"/>
      <c r="P444" s="62"/>
      <c r="Q444" s="63"/>
      <c r="R444" s="40"/>
      <c r="S444" s="40"/>
      <c r="T444" s="40"/>
      <c r="U444" s="40"/>
      <c r="Y444" s="67"/>
    </row>
    <row r="445" spans="3:25" ht="12.75" x14ac:dyDescent="0.2">
      <c r="C445" s="214"/>
      <c r="D445" s="214"/>
      <c r="E445" s="214"/>
      <c r="F445" s="200"/>
      <c r="G445" s="214"/>
      <c r="H445" s="214"/>
      <c r="I445" s="214"/>
      <c r="J445" s="214"/>
      <c r="K445" s="59"/>
      <c r="L445" s="214"/>
      <c r="M445" s="214"/>
      <c r="N445" s="214"/>
      <c r="O445" s="214"/>
      <c r="P445" s="62"/>
      <c r="Q445" s="63"/>
      <c r="R445" s="40"/>
      <c r="S445" s="40"/>
      <c r="T445" s="40"/>
      <c r="U445" s="40"/>
      <c r="Y445" s="67"/>
    </row>
    <row r="446" spans="3:25" ht="12.75" x14ac:dyDescent="0.2">
      <c r="C446" s="214"/>
      <c r="D446" s="214"/>
      <c r="E446" s="214"/>
      <c r="F446" s="200"/>
      <c r="G446" s="214"/>
      <c r="H446" s="214"/>
      <c r="I446" s="214"/>
      <c r="J446" s="214"/>
      <c r="K446" s="59"/>
      <c r="L446" s="214"/>
      <c r="M446" s="214"/>
      <c r="N446" s="214"/>
      <c r="O446" s="214"/>
      <c r="P446" s="62"/>
      <c r="Q446" s="63"/>
      <c r="R446" s="40"/>
      <c r="S446" s="40"/>
      <c r="T446" s="40"/>
      <c r="U446" s="40"/>
      <c r="Y446" s="67"/>
    </row>
    <row r="447" spans="3:25" ht="12.75" x14ac:dyDescent="0.2">
      <c r="C447" s="214"/>
      <c r="D447" s="214"/>
      <c r="E447" s="214"/>
      <c r="F447" s="200"/>
      <c r="G447" s="214"/>
      <c r="H447" s="214"/>
      <c r="I447" s="214"/>
      <c r="J447" s="214"/>
      <c r="K447" s="59"/>
      <c r="L447" s="214"/>
      <c r="M447" s="214"/>
      <c r="N447" s="214"/>
      <c r="O447" s="214"/>
      <c r="P447" s="62"/>
      <c r="Q447" s="63"/>
      <c r="R447" s="40"/>
      <c r="S447" s="40"/>
      <c r="T447" s="40"/>
      <c r="U447" s="40"/>
      <c r="Y447" s="67"/>
    </row>
    <row r="448" spans="3:25" ht="12.75" x14ac:dyDescent="0.2">
      <c r="C448" s="214"/>
      <c r="D448" s="214"/>
      <c r="E448" s="214"/>
      <c r="F448" s="200"/>
      <c r="G448" s="214"/>
      <c r="H448" s="214"/>
      <c r="I448" s="214"/>
      <c r="J448" s="214"/>
      <c r="K448" s="59"/>
      <c r="L448" s="214"/>
      <c r="M448" s="214"/>
      <c r="N448" s="214"/>
      <c r="O448" s="214"/>
      <c r="P448" s="62"/>
      <c r="Q448" s="63"/>
      <c r="R448" s="40"/>
      <c r="S448" s="40"/>
      <c r="T448" s="40"/>
      <c r="U448" s="40"/>
      <c r="Y448" s="67"/>
    </row>
    <row r="449" spans="3:25" ht="12.75" x14ac:dyDescent="0.2">
      <c r="C449" s="214"/>
      <c r="D449" s="214"/>
      <c r="E449" s="214"/>
      <c r="F449" s="200"/>
      <c r="G449" s="214"/>
      <c r="H449" s="214"/>
      <c r="I449" s="214"/>
      <c r="J449" s="214"/>
      <c r="K449" s="59"/>
      <c r="L449" s="214"/>
      <c r="M449" s="214"/>
      <c r="N449" s="214"/>
      <c r="O449" s="214"/>
      <c r="P449" s="62"/>
      <c r="Q449" s="63"/>
      <c r="R449" s="40"/>
      <c r="S449" s="40"/>
      <c r="T449" s="40"/>
      <c r="U449" s="40"/>
      <c r="Y449" s="67"/>
    </row>
    <row r="450" spans="3:25" ht="12.75" x14ac:dyDescent="0.2">
      <c r="C450" s="214"/>
      <c r="D450" s="214"/>
      <c r="E450" s="214"/>
      <c r="F450" s="200"/>
      <c r="G450" s="214"/>
      <c r="H450" s="214"/>
      <c r="I450" s="214"/>
      <c r="J450" s="214"/>
      <c r="K450" s="59"/>
      <c r="L450" s="214"/>
      <c r="M450" s="214"/>
      <c r="N450" s="214"/>
      <c r="O450" s="214"/>
      <c r="P450" s="62"/>
      <c r="Q450" s="63"/>
      <c r="R450" s="40"/>
      <c r="S450" s="40"/>
      <c r="T450" s="40"/>
      <c r="U450" s="40"/>
      <c r="Y450" s="67"/>
    </row>
    <row r="451" spans="3:25" ht="12.75" x14ac:dyDescent="0.2">
      <c r="C451" s="214"/>
      <c r="D451" s="214"/>
      <c r="E451" s="214"/>
      <c r="F451" s="200"/>
      <c r="G451" s="214"/>
      <c r="H451" s="214"/>
      <c r="I451" s="214"/>
      <c r="J451" s="214"/>
      <c r="K451" s="59"/>
      <c r="L451" s="214"/>
      <c r="M451" s="214"/>
      <c r="N451" s="214"/>
      <c r="O451" s="214"/>
      <c r="P451" s="62"/>
      <c r="Q451" s="63"/>
      <c r="R451" s="40"/>
      <c r="S451" s="40"/>
      <c r="T451" s="40"/>
      <c r="U451" s="40"/>
      <c r="Y451" s="67"/>
    </row>
    <row r="452" spans="3:25" ht="12.75" x14ac:dyDescent="0.2">
      <c r="C452" s="214"/>
      <c r="D452" s="214"/>
      <c r="E452" s="214"/>
      <c r="F452" s="200"/>
      <c r="G452" s="214"/>
      <c r="H452" s="214"/>
      <c r="I452" s="214"/>
      <c r="J452" s="214"/>
      <c r="K452" s="59"/>
      <c r="L452" s="214"/>
      <c r="M452" s="214"/>
      <c r="N452" s="214"/>
      <c r="O452" s="214"/>
      <c r="P452" s="62"/>
      <c r="Q452" s="63"/>
      <c r="R452" s="40"/>
      <c r="S452" s="40"/>
      <c r="T452" s="40"/>
      <c r="U452" s="40"/>
      <c r="Y452" s="67"/>
    </row>
    <row r="453" spans="3:25" ht="12.75" x14ac:dyDescent="0.2">
      <c r="C453" s="214"/>
      <c r="D453" s="214"/>
      <c r="E453" s="214"/>
      <c r="F453" s="200"/>
      <c r="G453" s="214"/>
      <c r="H453" s="214"/>
      <c r="I453" s="214"/>
      <c r="J453" s="214"/>
      <c r="K453" s="59"/>
      <c r="L453" s="214"/>
      <c r="M453" s="214"/>
      <c r="N453" s="214"/>
      <c r="O453" s="214"/>
      <c r="P453" s="62"/>
      <c r="Q453" s="63"/>
      <c r="R453" s="40"/>
      <c r="S453" s="40"/>
      <c r="T453" s="40"/>
      <c r="U453" s="40"/>
      <c r="Y453" s="67"/>
    </row>
    <row r="454" spans="3:25" ht="12.75" x14ac:dyDescent="0.2">
      <c r="C454" s="214"/>
      <c r="D454" s="214"/>
      <c r="E454" s="214"/>
      <c r="F454" s="200"/>
      <c r="G454" s="214"/>
      <c r="H454" s="214"/>
      <c r="I454" s="214"/>
      <c r="J454" s="214"/>
      <c r="K454" s="59"/>
      <c r="L454" s="214"/>
      <c r="M454" s="214"/>
      <c r="N454" s="214"/>
      <c r="O454" s="214"/>
      <c r="P454" s="62"/>
      <c r="Q454" s="63"/>
      <c r="R454" s="40"/>
      <c r="S454" s="40"/>
      <c r="T454" s="40"/>
      <c r="U454" s="40"/>
      <c r="Y454" s="67"/>
    </row>
    <row r="455" spans="3:25" ht="12.75" x14ac:dyDescent="0.2">
      <c r="C455" s="214"/>
      <c r="D455" s="214"/>
      <c r="E455" s="214"/>
      <c r="F455" s="200"/>
      <c r="G455" s="214"/>
      <c r="H455" s="214"/>
      <c r="I455" s="214"/>
      <c r="J455" s="214"/>
      <c r="K455" s="59"/>
      <c r="L455" s="214"/>
      <c r="M455" s="214"/>
      <c r="N455" s="214"/>
      <c r="O455" s="214"/>
      <c r="P455" s="62"/>
      <c r="Q455" s="63"/>
      <c r="R455" s="40"/>
      <c r="S455" s="40"/>
      <c r="T455" s="40"/>
      <c r="U455" s="40"/>
      <c r="Y455" s="67"/>
    </row>
    <row r="456" spans="3:25" ht="12.75" x14ac:dyDescent="0.2">
      <c r="C456" s="214"/>
      <c r="D456" s="214"/>
      <c r="E456" s="214"/>
      <c r="F456" s="200"/>
      <c r="G456" s="214"/>
      <c r="H456" s="214"/>
      <c r="I456" s="214"/>
      <c r="J456" s="214"/>
      <c r="K456" s="59"/>
      <c r="L456" s="214"/>
      <c r="M456" s="214"/>
      <c r="N456" s="214"/>
      <c r="O456" s="214"/>
      <c r="P456" s="62"/>
      <c r="Q456" s="63"/>
      <c r="R456" s="40"/>
      <c r="S456" s="40"/>
      <c r="T456" s="40"/>
      <c r="U456" s="40"/>
      <c r="Y456" s="67"/>
    </row>
    <row r="457" spans="3:25" ht="12.75" x14ac:dyDescent="0.2">
      <c r="C457" s="214"/>
      <c r="D457" s="214"/>
      <c r="E457" s="214"/>
      <c r="F457" s="200"/>
      <c r="G457" s="214"/>
      <c r="H457" s="214"/>
      <c r="I457" s="214"/>
      <c r="J457" s="214"/>
      <c r="K457" s="59"/>
      <c r="L457" s="214"/>
      <c r="M457" s="214"/>
      <c r="N457" s="214"/>
      <c r="O457" s="214"/>
      <c r="P457" s="62"/>
      <c r="Q457" s="63"/>
      <c r="R457" s="40"/>
      <c r="S457" s="40"/>
      <c r="T457" s="40"/>
      <c r="U457" s="40"/>
      <c r="Y457" s="67"/>
    </row>
    <row r="458" spans="3:25" ht="12.75" x14ac:dyDescent="0.2">
      <c r="C458" s="214"/>
      <c r="D458" s="214"/>
      <c r="E458" s="214"/>
      <c r="F458" s="200"/>
      <c r="G458" s="214"/>
      <c r="H458" s="214"/>
      <c r="I458" s="214"/>
      <c r="J458" s="214"/>
      <c r="K458" s="59"/>
      <c r="L458" s="214"/>
      <c r="M458" s="214"/>
      <c r="N458" s="214"/>
      <c r="O458" s="214"/>
      <c r="P458" s="62"/>
      <c r="Q458" s="63"/>
      <c r="R458" s="40"/>
      <c r="S458" s="40"/>
      <c r="T458" s="40"/>
      <c r="U458" s="40"/>
      <c r="Y458" s="67"/>
    </row>
    <row r="459" spans="3:25" ht="12.75" x14ac:dyDescent="0.2">
      <c r="C459" s="214"/>
      <c r="D459" s="214"/>
      <c r="E459" s="214"/>
      <c r="F459" s="200"/>
      <c r="G459" s="214"/>
      <c r="H459" s="214"/>
      <c r="I459" s="214"/>
      <c r="J459" s="214"/>
      <c r="K459" s="59"/>
      <c r="L459" s="214"/>
      <c r="M459" s="214"/>
      <c r="N459" s="214"/>
      <c r="O459" s="214"/>
      <c r="P459" s="62"/>
      <c r="Q459" s="63"/>
      <c r="R459" s="40"/>
      <c r="S459" s="40"/>
      <c r="T459" s="40"/>
      <c r="U459" s="40"/>
      <c r="Y459" s="67"/>
    </row>
    <row r="460" spans="3:25" ht="12.75" x14ac:dyDescent="0.2">
      <c r="C460" s="214"/>
      <c r="D460" s="214"/>
      <c r="E460" s="214"/>
      <c r="F460" s="200"/>
      <c r="G460" s="214"/>
      <c r="H460" s="214"/>
      <c r="I460" s="214"/>
      <c r="J460" s="214"/>
      <c r="K460" s="59"/>
      <c r="L460" s="214"/>
      <c r="M460" s="214"/>
      <c r="N460" s="214"/>
      <c r="O460" s="214"/>
      <c r="P460" s="62"/>
      <c r="Q460" s="63"/>
      <c r="R460" s="40"/>
      <c r="S460" s="40"/>
      <c r="T460" s="40"/>
      <c r="U460" s="40"/>
      <c r="Y460" s="67"/>
    </row>
    <row r="461" spans="3:25" ht="12.75" x14ac:dyDescent="0.2">
      <c r="C461" s="214"/>
      <c r="D461" s="214"/>
      <c r="E461" s="214"/>
      <c r="F461" s="200"/>
      <c r="G461" s="214"/>
      <c r="H461" s="214"/>
      <c r="I461" s="214"/>
      <c r="J461" s="214"/>
      <c r="K461" s="59"/>
      <c r="L461" s="214"/>
      <c r="M461" s="214"/>
      <c r="N461" s="214"/>
      <c r="O461" s="214"/>
      <c r="P461" s="62"/>
      <c r="Q461" s="63"/>
      <c r="R461" s="40"/>
      <c r="S461" s="40"/>
      <c r="T461" s="40"/>
      <c r="U461" s="40"/>
      <c r="Y461" s="67"/>
    </row>
    <row r="462" spans="3:25" ht="12.75" x14ac:dyDescent="0.2">
      <c r="C462" s="214"/>
      <c r="D462" s="214"/>
      <c r="E462" s="214"/>
      <c r="F462" s="200"/>
      <c r="G462" s="214"/>
      <c r="H462" s="214"/>
      <c r="I462" s="214"/>
      <c r="J462" s="214"/>
      <c r="K462" s="59"/>
      <c r="L462" s="214"/>
      <c r="M462" s="214"/>
      <c r="N462" s="214"/>
      <c r="O462" s="214"/>
      <c r="P462" s="62"/>
      <c r="Q462" s="63"/>
      <c r="R462" s="40"/>
      <c r="S462" s="40"/>
      <c r="T462" s="40"/>
      <c r="U462" s="40"/>
      <c r="Y462" s="67"/>
    </row>
    <row r="463" spans="3:25" ht="12.75" x14ac:dyDescent="0.2">
      <c r="C463" s="214"/>
      <c r="D463" s="214"/>
      <c r="E463" s="214"/>
      <c r="F463" s="200"/>
      <c r="G463" s="214"/>
      <c r="H463" s="214"/>
      <c r="I463" s="214"/>
      <c r="J463" s="214"/>
      <c r="K463" s="59"/>
      <c r="L463" s="214"/>
      <c r="M463" s="214"/>
      <c r="N463" s="214"/>
      <c r="O463" s="214"/>
      <c r="P463" s="62"/>
      <c r="Q463" s="63"/>
      <c r="R463" s="40"/>
      <c r="S463" s="40"/>
      <c r="T463" s="40"/>
      <c r="U463" s="40"/>
      <c r="Y463" s="67"/>
    </row>
    <row r="464" spans="3:25" ht="12.75" x14ac:dyDescent="0.2">
      <c r="C464" s="214"/>
      <c r="D464" s="214"/>
      <c r="E464" s="214"/>
      <c r="F464" s="200"/>
      <c r="G464" s="214"/>
      <c r="H464" s="214"/>
      <c r="I464" s="214"/>
      <c r="J464" s="214"/>
      <c r="K464" s="59"/>
      <c r="L464" s="214"/>
      <c r="M464" s="214"/>
      <c r="N464" s="214"/>
      <c r="O464" s="214"/>
      <c r="P464" s="62"/>
      <c r="Q464" s="63"/>
      <c r="R464" s="40"/>
      <c r="S464" s="40"/>
      <c r="T464" s="40"/>
      <c r="U464" s="40"/>
      <c r="Y464" s="67"/>
    </row>
    <row r="465" spans="3:25" ht="12.75" x14ac:dyDescent="0.2">
      <c r="C465" s="214"/>
      <c r="D465" s="214"/>
      <c r="E465" s="214"/>
      <c r="F465" s="200"/>
      <c r="G465" s="214"/>
      <c r="H465" s="214"/>
      <c r="I465" s="214"/>
      <c r="J465" s="214"/>
      <c r="K465" s="59"/>
      <c r="L465" s="214"/>
      <c r="M465" s="214"/>
      <c r="N465" s="214"/>
      <c r="O465" s="214"/>
      <c r="P465" s="62"/>
      <c r="Q465" s="63"/>
      <c r="R465" s="40"/>
      <c r="S465" s="40"/>
      <c r="T465" s="40"/>
      <c r="U465" s="40"/>
      <c r="Y465" s="67"/>
    </row>
    <row r="466" spans="3:25" ht="12.75" x14ac:dyDescent="0.2">
      <c r="C466" s="214"/>
      <c r="D466" s="214"/>
      <c r="E466" s="214"/>
      <c r="F466" s="200"/>
      <c r="G466" s="214"/>
      <c r="H466" s="214"/>
      <c r="I466" s="214"/>
      <c r="J466" s="214"/>
      <c r="K466" s="59"/>
      <c r="L466" s="214"/>
      <c r="M466" s="214"/>
      <c r="N466" s="214"/>
      <c r="O466" s="214"/>
      <c r="P466" s="62"/>
      <c r="Q466" s="63"/>
      <c r="R466" s="40"/>
      <c r="S466" s="40"/>
      <c r="T466" s="40"/>
      <c r="U466" s="40"/>
      <c r="Y466" s="67"/>
    </row>
    <row r="467" spans="3:25" ht="12.75" x14ac:dyDescent="0.2">
      <c r="C467" s="214"/>
      <c r="D467" s="214"/>
      <c r="E467" s="214"/>
      <c r="F467" s="200"/>
      <c r="G467" s="214"/>
      <c r="H467" s="214"/>
      <c r="I467" s="214"/>
      <c r="J467" s="214"/>
      <c r="K467" s="59"/>
      <c r="L467" s="214"/>
      <c r="M467" s="214"/>
      <c r="N467" s="214"/>
      <c r="O467" s="214"/>
      <c r="P467" s="62"/>
      <c r="Q467" s="63"/>
      <c r="R467" s="40"/>
      <c r="S467" s="40"/>
      <c r="T467" s="40"/>
      <c r="U467" s="40"/>
      <c r="Y467" s="67"/>
    </row>
    <row r="468" spans="3:25" ht="12.75" x14ac:dyDescent="0.2">
      <c r="C468" s="214"/>
      <c r="D468" s="214"/>
      <c r="E468" s="214"/>
      <c r="F468" s="200"/>
      <c r="G468" s="214"/>
      <c r="H468" s="214"/>
      <c r="I468" s="214"/>
      <c r="J468" s="214"/>
      <c r="K468" s="59"/>
      <c r="L468" s="214"/>
      <c r="M468" s="214"/>
      <c r="N468" s="214"/>
      <c r="O468" s="214"/>
      <c r="P468" s="62"/>
      <c r="Q468" s="63"/>
      <c r="R468" s="40"/>
      <c r="S468" s="40"/>
      <c r="T468" s="40"/>
      <c r="U468" s="40"/>
      <c r="Y468" s="67"/>
    </row>
    <row r="469" spans="3:25" ht="12.75" x14ac:dyDescent="0.2">
      <c r="C469" s="214"/>
      <c r="D469" s="214"/>
      <c r="E469" s="214"/>
      <c r="F469" s="200"/>
      <c r="G469" s="214"/>
      <c r="H469" s="214"/>
      <c r="I469" s="214"/>
      <c r="J469" s="214"/>
      <c r="K469" s="59"/>
      <c r="L469" s="214"/>
      <c r="M469" s="214"/>
      <c r="N469" s="214"/>
      <c r="O469" s="214"/>
      <c r="P469" s="62"/>
      <c r="Q469" s="63"/>
      <c r="R469" s="40"/>
      <c r="S469" s="40"/>
      <c r="T469" s="40"/>
      <c r="U469" s="40"/>
      <c r="Y469" s="67"/>
    </row>
    <row r="470" spans="3:25" ht="12.75" x14ac:dyDescent="0.2">
      <c r="C470" s="214"/>
      <c r="D470" s="214"/>
      <c r="E470" s="214"/>
      <c r="F470" s="200"/>
      <c r="G470" s="214"/>
      <c r="H470" s="214"/>
      <c r="I470" s="214"/>
      <c r="J470" s="214"/>
      <c r="K470" s="59"/>
      <c r="L470" s="214"/>
      <c r="M470" s="214"/>
      <c r="N470" s="214"/>
      <c r="O470" s="214"/>
      <c r="P470" s="62"/>
      <c r="Q470" s="63"/>
      <c r="R470" s="40"/>
      <c r="S470" s="40"/>
      <c r="T470" s="40"/>
      <c r="U470" s="40"/>
      <c r="Y470" s="67"/>
    </row>
    <row r="471" spans="3:25" ht="12.75" x14ac:dyDescent="0.2">
      <c r="C471" s="214"/>
      <c r="D471" s="214"/>
      <c r="E471" s="214"/>
      <c r="F471" s="200"/>
      <c r="G471" s="214"/>
      <c r="H471" s="214"/>
      <c r="I471" s="214"/>
      <c r="J471" s="214"/>
      <c r="K471" s="59"/>
      <c r="L471" s="214"/>
      <c r="M471" s="214"/>
      <c r="N471" s="214"/>
      <c r="O471" s="214"/>
      <c r="P471" s="62"/>
      <c r="Q471" s="63"/>
      <c r="R471" s="40"/>
      <c r="S471" s="40"/>
      <c r="T471" s="40"/>
      <c r="U471" s="40"/>
      <c r="Y471" s="67"/>
    </row>
    <row r="472" spans="3:25" ht="12.75" x14ac:dyDescent="0.2">
      <c r="C472" s="214"/>
      <c r="D472" s="214"/>
      <c r="E472" s="214"/>
      <c r="F472" s="200"/>
      <c r="G472" s="214"/>
      <c r="H472" s="214"/>
      <c r="I472" s="214"/>
      <c r="J472" s="214"/>
      <c r="K472" s="59"/>
      <c r="L472" s="214"/>
      <c r="M472" s="214"/>
      <c r="N472" s="214"/>
      <c r="O472" s="214"/>
      <c r="P472" s="62"/>
      <c r="Q472" s="63"/>
      <c r="R472" s="40"/>
      <c r="S472" s="40"/>
      <c r="T472" s="40"/>
      <c r="U472" s="40"/>
      <c r="Y472" s="67"/>
    </row>
    <row r="473" spans="3:25" ht="12.75" x14ac:dyDescent="0.2">
      <c r="C473" s="214"/>
      <c r="D473" s="214"/>
      <c r="E473" s="214"/>
      <c r="F473" s="200"/>
      <c r="G473" s="214"/>
      <c r="H473" s="214"/>
      <c r="I473" s="214"/>
      <c r="J473" s="214"/>
      <c r="K473" s="59"/>
      <c r="L473" s="214"/>
      <c r="M473" s="214"/>
      <c r="N473" s="214"/>
      <c r="O473" s="214"/>
      <c r="P473" s="62"/>
      <c r="Q473" s="63"/>
      <c r="R473" s="40"/>
      <c r="S473" s="40"/>
      <c r="T473" s="40"/>
      <c r="U473" s="40"/>
      <c r="Y473" s="67"/>
    </row>
    <row r="474" spans="3:25" ht="12.75" x14ac:dyDescent="0.2">
      <c r="C474" s="214"/>
      <c r="D474" s="214"/>
      <c r="E474" s="214"/>
      <c r="F474" s="200"/>
      <c r="G474" s="214"/>
      <c r="H474" s="214"/>
      <c r="I474" s="214"/>
      <c r="J474" s="214"/>
      <c r="K474" s="59"/>
      <c r="L474" s="214"/>
      <c r="M474" s="214"/>
      <c r="N474" s="214"/>
      <c r="O474" s="214"/>
      <c r="P474" s="62"/>
      <c r="Q474" s="63"/>
      <c r="R474" s="40"/>
      <c r="S474" s="40"/>
      <c r="T474" s="40"/>
      <c r="U474" s="40"/>
      <c r="Y474" s="67"/>
    </row>
    <row r="475" spans="3:25" ht="12.75" x14ac:dyDescent="0.2">
      <c r="C475" s="214"/>
      <c r="D475" s="214"/>
      <c r="E475" s="214"/>
      <c r="F475" s="200"/>
      <c r="G475" s="214"/>
      <c r="H475" s="214"/>
      <c r="I475" s="214"/>
      <c r="J475" s="214"/>
      <c r="K475" s="59"/>
      <c r="L475" s="214"/>
      <c r="M475" s="214"/>
      <c r="N475" s="214"/>
      <c r="O475" s="214"/>
      <c r="P475" s="62"/>
      <c r="Q475" s="63"/>
      <c r="R475" s="40"/>
      <c r="S475" s="40"/>
      <c r="T475" s="40"/>
      <c r="U475" s="40"/>
      <c r="Y475" s="67"/>
    </row>
    <row r="476" spans="3:25" ht="12.75" x14ac:dyDescent="0.2">
      <c r="C476" s="214"/>
      <c r="D476" s="214"/>
      <c r="E476" s="214"/>
      <c r="F476" s="200"/>
      <c r="G476" s="214"/>
      <c r="H476" s="214"/>
      <c r="I476" s="214"/>
      <c r="J476" s="214"/>
      <c r="K476" s="59"/>
      <c r="L476" s="214"/>
      <c r="M476" s="214"/>
      <c r="N476" s="214"/>
      <c r="O476" s="214"/>
      <c r="P476" s="62"/>
      <c r="Q476" s="63"/>
      <c r="R476" s="40"/>
      <c r="S476" s="40"/>
      <c r="T476" s="40"/>
      <c r="U476" s="40"/>
      <c r="Y476" s="67"/>
    </row>
    <row r="477" spans="3:25" ht="12.75" x14ac:dyDescent="0.2">
      <c r="C477" s="214"/>
      <c r="D477" s="214"/>
      <c r="E477" s="214"/>
      <c r="F477" s="200"/>
      <c r="G477" s="214"/>
      <c r="H477" s="214"/>
      <c r="I477" s="214"/>
      <c r="J477" s="214"/>
      <c r="K477" s="59"/>
      <c r="L477" s="214"/>
      <c r="M477" s="214"/>
      <c r="N477" s="214"/>
      <c r="O477" s="214"/>
      <c r="P477" s="62"/>
      <c r="Q477" s="63"/>
      <c r="R477" s="40"/>
      <c r="S477" s="40"/>
      <c r="T477" s="40"/>
      <c r="U477" s="40"/>
      <c r="Y477" s="67"/>
    </row>
    <row r="478" spans="3:25" ht="12.75" x14ac:dyDescent="0.2">
      <c r="C478" s="214"/>
      <c r="D478" s="214"/>
      <c r="E478" s="214"/>
      <c r="F478" s="200"/>
      <c r="G478" s="214"/>
      <c r="H478" s="214"/>
      <c r="I478" s="214"/>
      <c r="J478" s="214"/>
      <c r="K478" s="59"/>
      <c r="L478" s="214"/>
      <c r="M478" s="214"/>
      <c r="N478" s="214"/>
      <c r="O478" s="214"/>
      <c r="P478" s="62"/>
      <c r="Q478" s="63"/>
      <c r="R478" s="40"/>
      <c r="S478" s="40"/>
      <c r="T478" s="40"/>
      <c r="U478" s="40"/>
      <c r="Y478" s="67"/>
    </row>
    <row r="479" spans="3:25" ht="12.75" x14ac:dyDescent="0.2">
      <c r="C479" s="214"/>
      <c r="D479" s="214"/>
      <c r="E479" s="214"/>
      <c r="F479" s="200"/>
      <c r="G479" s="214"/>
      <c r="H479" s="214"/>
      <c r="I479" s="214"/>
      <c r="J479" s="214"/>
      <c r="K479" s="59"/>
      <c r="L479" s="214"/>
      <c r="M479" s="214"/>
      <c r="N479" s="214"/>
      <c r="O479" s="214"/>
      <c r="P479" s="62"/>
      <c r="Q479" s="63"/>
      <c r="R479" s="40"/>
      <c r="S479" s="40"/>
      <c r="T479" s="40"/>
      <c r="U479" s="40"/>
      <c r="Y479" s="67"/>
    </row>
    <row r="480" spans="3:25" ht="12.75" x14ac:dyDescent="0.2">
      <c r="C480" s="214"/>
      <c r="D480" s="214"/>
      <c r="E480" s="214"/>
      <c r="F480" s="200"/>
      <c r="G480" s="214"/>
      <c r="H480" s="214"/>
      <c r="I480" s="214"/>
      <c r="J480" s="214"/>
      <c r="K480" s="59"/>
      <c r="L480" s="214"/>
      <c r="M480" s="214"/>
      <c r="N480" s="214"/>
      <c r="O480" s="214"/>
      <c r="P480" s="62"/>
      <c r="Q480" s="63"/>
      <c r="R480" s="40"/>
      <c r="S480" s="40"/>
      <c r="T480" s="40"/>
      <c r="U480" s="40"/>
      <c r="Y480" s="67"/>
    </row>
    <row r="481" spans="3:25" ht="12.75" x14ac:dyDescent="0.2">
      <c r="C481" s="214"/>
      <c r="D481" s="214"/>
      <c r="E481" s="214"/>
      <c r="F481" s="200"/>
      <c r="G481" s="214"/>
      <c r="H481" s="214"/>
      <c r="I481" s="214"/>
      <c r="J481" s="214"/>
      <c r="K481" s="59"/>
      <c r="L481" s="214"/>
      <c r="M481" s="214"/>
      <c r="N481" s="214"/>
      <c r="O481" s="214"/>
      <c r="P481" s="62"/>
      <c r="Q481" s="63"/>
      <c r="R481" s="40"/>
      <c r="S481" s="40"/>
      <c r="T481" s="40"/>
      <c r="U481" s="40"/>
      <c r="Y481" s="67"/>
    </row>
    <row r="482" spans="3:25" ht="12.75" x14ac:dyDescent="0.2">
      <c r="C482" s="214"/>
      <c r="D482" s="214"/>
      <c r="E482" s="214"/>
      <c r="F482" s="200"/>
      <c r="G482" s="214"/>
      <c r="H482" s="214"/>
      <c r="I482" s="214"/>
      <c r="J482" s="214"/>
      <c r="K482" s="59"/>
      <c r="L482" s="214"/>
      <c r="M482" s="214"/>
      <c r="N482" s="214"/>
      <c r="O482" s="214"/>
      <c r="P482" s="62"/>
      <c r="Q482" s="63"/>
      <c r="R482" s="40"/>
      <c r="S482" s="40"/>
      <c r="T482" s="40"/>
      <c r="U482" s="40"/>
      <c r="Y482" s="67"/>
    </row>
    <row r="483" spans="3:25" ht="12.75" x14ac:dyDescent="0.2">
      <c r="C483" s="214"/>
      <c r="D483" s="214"/>
      <c r="E483" s="214"/>
      <c r="F483" s="200"/>
      <c r="G483" s="214"/>
      <c r="H483" s="214"/>
      <c r="I483" s="214"/>
      <c r="J483" s="214"/>
      <c r="K483" s="59"/>
      <c r="L483" s="214"/>
      <c r="M483" s="214"/>
      <c r="N483" s="214"/>
      <c r="O483" s="214"/>
      <c r="P483" s="62"/>
      <c r="Q483" s="63"/>
      <c r="R483" s="40"/>
      <c r="S483" s="40"/>
      <c r="T483" s="40"/>
      <c r="U483" s="40"/>
      <c r="Y483" s="67"/>
    </row>
    <row r="484" spans="3:25" ht="12.75" x14ac:dyDescent="0.2">
      <c r="C484" s="214"/>
      <c r="D484" s="214"/>
      <c r="E484" s="214"/>
      <c r="F484" s="200"/>
      <c r="G484" s="214"/>
      <c r="H484" s="214"/>
      <c r="I484" s="214"/>
      <c r="J484" s="214"/>
      <c r="K484" s="59"/>
      <c r="L484" s="214"/>
      <c r="M484" s="214"/>
      <c r="N484" s="214"/>
      <c r="O484" s="214"/>
      <c r="P484" s="62"/>
      <c r="Q484" s="63"/>
      <c r="R484" s="40"/>
      <c r="S484" s="40"/>
      <c r="T484" s="40"/>
      <c r="U484" s="40"/>
      <c r="Y484" s="67"/>
    </row>
    <row r="485" spans="3:25" ht="12.75" x14ac:dyDescent="0.2">
      <c r="C485" s="214"/>
      <c r="D485" s="214"/>
      <c r="E485" s="214"/>
      <c r="F485" s="200"/>
      <c r="G485" s="214"/>
      <c r="H485" s="214"/>
      <c r="I485" s="214"/>
      <c r="J485" s="214"/>
      <c r="K485" s="59"/>
      <c r="L485" s="214"/>
      <c r="M485" s="214"/>
      <c r="N485" s="214"/>
      <c r="O485" s="214"/>
      <c r="P485" s="62"/>
      <c r="Q485" s="63"/>
      <c r="R485" s="40"/>
      <c r="S485" s="40"/>
      <c r="T485" s="40"/>
      <c r="U485" s="40"/>
      <c r="Y485" s="67"/>
    </row>
    <row r="486" spans="3:25" ht="12.75" x14ac:dyDescent="0.2">
      <c r="C486" s="214"/>
      <c r="D486" s="214"/>
      <c r="E486" s="214"/>
      <c r="F486" s="200"/>
      <c r="G486" s="214"/>
      <c r="H486" s="214"/>
      <c r="I486" s="214"/>
      <c r="J486" s="214"/>
      <c r="K486" s="59"/>
      <c r="L486" s="214"/>
      <c r="M486" s="214"/>
      <c r="N486" s="214"/>
      <c r="O486" s="214"/>
      <c r="P486" s="62"/>
      <c r="Q486" s="63"/>
      <c r="R486" s="40"/>
      <c r="S486" s="40"/>
      <c r="T486" s="40"/>
      <c r="U486" s="40"/>
      <c r="Y486" s="67"/>
    </row>
    <row r="487" spans="3:25" ht="12.75" x14ac:dyDescent="0.2">
      <c r="C487" s="214"/>
      <c r="D487" s="214"/>
      <c r="E487" s="214"/>
      <c r="F487" s="200"/>
      <c r="G487" s="214"/>
      <c r="H487" s="214"/>
      <c r="I487" s="214"/>
      <c r="J487" s="214"/>
      <c r="K487" s="59"/>
      <c r="L487" s="214"/>
      <c r="M487" s="214"/>
      <c r="N487" s="214"/>
      <c r="O487" s="214"/>
      <c r="P487" s="62"/>
      <c r="Q487" s="63"/>
      <c r="R487" s="40"/>
      <c r="S487" s="40"/>
      <c r="T487" s="40"/>
      <c r="U487" s="40"/>
      <c r="Y487" s="67"/>
    </row>
    <row r="488" spans="3:25" ht="12.75" x14ac:dyDescent="0.2">
      <c r="C488" s="214"/>
      <c r="D488" s="214"/>
      <c r="E488" s="214"/>
      <c r="F488" s="200"/>
      <c r="G488" s="214"/>
      <c r="H488" s="214"/>
      <c r="I488" s="214"/>
      <c r="J488" s="214"/>
      <c r="K488" s="59"/>
      <c r="L488" s="214"/>
      <c r="M488" s="214"/>
      <c r="N488" s="214"/>
      <c r="O488" s="214"/>
      <c r="P488" s="62"/>
      <c r="Q488" s="63"/>
      <c r="R488" s="40"/>
      <c r="S488" s="40"/>
      <c r="T488" s="40"/>
      <c r="U488" s="40"/>
      <c r="Y488" s="67"/>
    </row>
    <row r="489" spans="3:25" ht="12.75" x14ac:dyDescent="0.2">
      <c r="C489" s="214"/>
      <c r="D489" s="214"/>
      <c r="E489" s="214"/>
      <c r="F489" s="200"/>
      <c r="G489" s="214"/>
      <c r="H489" s="214"/>
      <c r="I489" s="214"/>
      <c r="J489" s="214"/>
      <c r="K489" s="59"/>
      <c r="L489" s="214"/>
      <c r="M489" s="214"/>
      <c r="N489" s="214"/>
      <c r="O489" s="214"/>
      <c r="P489" s="62"/>
      <c r="Q489" s="63"/>
      <c r="R489" s="40"/>
      <c r="S489" s="40"/>
      <c r="T489" s="40"/>
      <c r="U489" s="40"/>
      <c r="Y489" s="67"/>
    </row>
    <row r="490" spans="3:25" ht="12.75" x14ac:dyDescent="0.2">
      <c r="C490" s="214"/>
      <c r="D490" s="214"/>
      <c r="E490" s="214"/>
      <c r="F490" s="200"/>
      <c r="G490" s="214"/>
      <c r="H490" s="214"/>
      <c r="I490" s="214"/>
      <c r="J490" s="214"/>
      <c r="K490" s="59"/>
      <c r="L490" s="214"/>
      <c r="M490" s="214"/>
      <c r="N490" s="214"/>
      <c r="O490" s="214"/>
      <c r="P490" s="62"/>
      <c r="Q490" s="63"/>
      <c r="R490" s="40"/>
      <c r="S490" s="40"/>
      <c r="T490" s="40"/>
      <c r="U490" s="40"/>
      <c r="Y490" s="67"/>
    </row>
    <row r="491" spans="3:25" ht="12.75" x14ac:dyDescent="0.2">
      <c r="C491" s="214"/>
      <c r="D491" s="214"/>
      <c r="E491" s="214"/>
      <c r="F491" s="200"/>
      <c r="G491" s="214"/>
      <c r="H491" s="214"/>
      <c r="I491" s="214"/>
      <c r="J491" s="214"/>
      <c r="K491" s="59"/>
      <c r="L491" s="214"/>
      <c r="M491" s="214"/>
      <c r="N491" s="214"/>
      <c r="O491" s="214"/>
      <c r="P491" s="62"/>
      <c r="Q491" s="63"/>
      <c r="R491" s="40"/>
      <c r="S491" s="40"/>
      <c r="T491" s="40"/>
      <c r="U491" s="40"/>
      <c r="Y491" s="67"/>
    </row>
    <row r="492" spans="3:25" ht="12.75" x14ac:dyDescent="0.2">
      <c r="C492" s="214"/>
      <c r="D492" s="214"/>
      <c r="E492" s="214"/>
      <c r="F492" s="200"/>
      <c r="G492" s="214"/>
      <c r="H492" s="214"/>
      <c r="I492" s="214"/>
      <c r="J492" s="214"/>
      <c r="K492" s="59"/>
      <c r="L492" s="214"/>
      <c r="M492" s="214"/>
      <c r="N492" s="214"/>
      <c r="O492" s="214"/>
      <c r="P492" s="62"/>
      <c r="Q492" s="63"/>
      <c r="R492" s="40"/>
      <c r="S492" s="40"/>
      <c r="T492" s="40"/>
      <c r="U492" s="40"/>
      <c r="Y492" s="67"/>
    </row>
    <row r="493" spans="3:25" ht="12.75" x14ac:dyDescent="0.2">
      <c r="C493" s="214"/>
      <c r="D493" s="214"/>
      <c r="E493" s="214"/>
      <c r="F493" s="200"/>
      <c r="G493" s="214"/>
      <c r="H493" s="214"/>
      <c r="I493" s="214"/>
      <c r="J493" s="214"/>
      <c r="K493" s="59"/>
      <c r="L493" s="214"/>
      <c r="M493" s="214"/>
      <c r="N493" s="214"/>
      <c r="O493" s="214"/>
      <c r="P493" s="62"/>
      <c r="Q493" s="63"/>
      <c r="R493" s="40"/>
      <c r="S493" s="40"/>
      <c r="T493" s="40"/>
      <c r="U493" s="40"/>
      <c r="Y493" s="67"/>
    </row>
    <row r="494" spans="3:25" ht="12.75" x14ac:dyDescent="0.2">
      <c r="C494" s="214"/>
      <c r="D494" s="214"/>
      <c r="E494" s="214"/>
      <c r="F494" s="200"/>
      <c r="G494" s="214"/>
      <c r="H494" s="214"/>
      <c r="I494" s="214"/>
      <c r="J494" s="214"/>
      <c r="K494" s="59"/>
      <c r="L494" s="214"/>
      <c r="M494" s="214"/>
      <c r="N494" s="214"/>
      <c r="O494" s="214"/>
      <c r="P494" s="62"/>
      <c r="Q494" s="63"/>
      <c r="R494" s="40"/>
      <c r="S494" s="40"/>
      <c r="T494" s="40"/>
      <c r="U494" s="40"/>
      <c r="Y494" s="67"/>
    </row>
    <row r="495" spans="3:25" ht="12.75" x14ac:dyDescent="0.2">
      <c r="C495" s="214"/>
      <c r="D495" s="214"/>
      <c r="E495" s="214"/>
      <c r="F495" s="200"/>
      <c r="G495" s="214"/>
      <c r="H495" s="214"/>
      <c r="I495" s="214"/>
      <c r="J495" s="214"/>
      <c r="K495" s="59"/>
      <c r="L495" s="214"/>
      <c r="M495" s="214"/>
      <c r="N495" s="214"/>
      <c r="O495" s="214"/>
      <c r="P495" s="62"/>
      <c r="Q495" s="63"/>
      <c r="R495" s="40"/>
      <c r="S495" s="40"/>
      <c r="T495" s="40"/>
      <c r="U495" s="40"/>
      <c r="Y495" s="67"/>
    </row>
    <row r="496" spans="3:25" ht="12.75" x14ac:dyDescent="0.2">
      <c r="C496" s="214"/>
      <c r="D496" s="214"/>
      <c r="E496" s="214"/>
      <c r="F496" s="200"/>
      <c r="G496" s="214"/>
      <c r="H496" s="214"/>
      <c r="I496" s="214"/>
      <c r="J496" s="214"/>
      <c r="K496" s="59"/>
      <c r="L496" s="214"/>
      <c r="M496" s="214"/>
      <c r="N496" s="214"/>
      <c r="O496" s="214"/>
      <c r="P496" s="62"/>
      <c r="Q496" s="63"/>
      <c r="R496" s="40"/>
      <c r="S496" s="40"/>
      <c r="T496" s="40"/>
      <c r="U496" s="40"/>
      <c r="Y496" s="67"/>
    </row>
    <row r="497" spans="3:25" ht="12.75" x14ac:dyDescent="0.2">
      <c r="C497" s="214"/>
      <c r="D497" s="214"/>
      <c r="E497" s="214"/>
      <c r="F497" s="200"/>
      <c r="G497" s="214"/>
      <c r="H497" s="214"/>
      <c r="I497" s="214"/>
      <c r="J497" s="214"/>
      <c r="K497" s="59"/>
      <c r="L497" s="214"/>
      <c r="M497" s="214"/>
      <c r="N497" s="214"/>
      <c r="O497" s="214"/>
      <c r="P497" s="62"/>
      <c r="Q497" s="63"/>
      <c r="R497" s="40"/>
      <c r="S497" s="40"/>
      <c r="T497" s="40"/>
      <c r="U497" s="40"/>
      <c r="Y497" s="67"/>
    </row>
    <row r="498" spans="3:25" ht="12.75" x14ac:dyDescent="0.2">
      <c r="C498" s="214"/>
      <c r="D498" s="214"/>
      <c r="E498" s="214"/>
      <c r="F498" s="200"/>
      <c r="G498" s="214"/>
      <c r="H498" s="214"/>
      <c r="I498" s="214"/>
      <c r="J498" s="214"/>
      <c r="K498" s="59"/>
      <c r="L498" s="214"/>
      <c r="M498" s="214"/>
      <c r="N498" s="214"/>
      <c r="O498" s="214"/>
      <c r="P498" s="62"/>
      <c r="Q498" s="63"/>
      <c r="R498" s="40"/>
      <c r="S498" s="40"/>
      <c r="T498" s="40"/>
      <c r="U498" s="40"/>
      <c r="Y498" s="67"/>
    </row>
    <row r="499" spans="3:25" ht="12.75" x14ac:dyDescent="0.2">
      <c r="C499" s="214"/>
      <c r="D499" s="214"/>
      <c r="E499" s="214"/>
      <c r="F499" s="200"/>
      <c r="G499" s="214"/>
      <c r="H499" s="214"/>
      <c r="I499" s="214"/>
      <c r="J499" s="214"/>
      <c r="K499" s="59"/>
      <c r="L499" s="214"/>
      <c r="M499" s="214"/>
      <c r="N499" s="214"/>
      <c r="O499" s="214"/>
      <c r="P499" s="62"/>
      <c r="Q499" s="63"/>
      <c r="R499" s="40"/>
      <c r="S499" s="40"/>
      <c r="T499" s="40"/>
      <c r="U499" s="40"/>
      <c r="Y499" s="67"/>
    </row>
    <row r="500" spans="3:25" ht="12.75" x14ac:dyDescent="0.2">
      <c r="C500" s="214"/>
      <c r="D500" s="214"/>
      <c r="E500" s="214"/>
      <c r="F500" s="200"/>
      <c r="G500" s="214"/>
      <c r="H500" s="214"/>
      <c r="I500" s="214"/>
      <c r="J500" s="214"/>
      <c r="K500" s="59"/>
      <c r="L500" s="214"/>
      <c r="M500" s="214"/>
      <c r="N500" s="214"/>
      <c r="O500" s="214"/>
      <c r="P500" s="62"/>
      <c r="Q500" s="63"/>
      <c r="R500" s="40"/>
      <c r="S500" s="40"/>
      <c r="T500" s="40"/>
      <c r="U500" s="40"/>
      <c r="Y500" s="67"/>
    </row>
    <row r="501" spans="3:25" ht="12.75" x14ac:dyDescent="0.2">
      <c r="C501" s="214"/>
      <c r="D501" s="214"/>
      <c r="E501" s="214"/>
      <c r="F501" s="200"/>
      <c r="G501" s="214"/>
      <c r="H501" s="214"/>
      <c r="I501" s="214"/>
      <c r="J501" s="214"/>
      <c r="K501" s="59"/>
      <c r="L501" s="214"/>
      <c r="M501" s="214"/>
      <c r="N501" s="214"/>
      <c r="O501" s="214"/>
      <c r="P501" s="62"/>
      <c r="Q501" s="63"/>
      <c r="R501" s="40"/>
      <c r="S501" s="40"/>
      <c r="T501" s="40"/>
      <c r="U501" s="40"/>
      <c r="Y501" s="67"/>
    </row>
    <row r="502" spans="3:25" ht="12.75" x14ac:dyDescent="0.2">
      <c r="C502" s="214"/>
      <c r="D502" s="214"/>
      <c r="E502" s="214"/>
      <c r="F502" s="200"/>
      <c r="G502" s="214"/>
      <c r="H502" s="214"/>
      <c r="I502" s="214"/>
      <c r="J502" s="214"/>
      <c r="K502" s="59"/>
      <c r="L502" s="214"/>
      <c r="M502" s="214"/>
      <c r="N502" s="214"/>
      <c r="O502" s="214"/>
      <c r="P502" s="62"/>
      <c r="Q502" s="63"/>
      <c r="R502" s="40"/>
      <c r="S502" s="40"/>
      <c r="T502" s="40"/>
      <c r="U502" s="40"/>
      <c r="Y502" s="67"/>
    </row>
    <row r="503" spans="3:25" ht="12.75" x14ac:dyDescent="0.2">
      <c r="C503" s="214"/>
      <c r="D503" s="214"/>
      <c r="E503" s="214"/>
      <c r="F503" s="200"/>
      <c r="G503" s="214"/>
      <c r="H503" s="214"/>
      <c r="I503" s="214"/>
      <c r="J503" s="214"/>
      <c r="K503" s="59"/>
      <c r="L503" s="214"/>
      <c r="M503" s="214"/>
      <c r="N503" s="214"/>
      <c r="O503" s="214"/>
      <c r="P503" s="62"/>
      <c r="Q503" s="63"/>
      <c r="R503" s="40"/>
      <c r="S503" s="40"/>
      <c r="T503" s="40"/>
      <c r="U503" s="40"/>
      <c r="Y503" s="67"/>
    </row>
    <row r="504" spans="3:25" ht="12.75" x14ac:dyDescent="0.2">
      <c r="C504" s="214"/>
      <c r="D504" s="214"/>
      <c r="E504" s="214"/>
      <c r="F504" s="200"/>
      <c r="G504" s="214"/>
      <c r="H504" s="214"/>
      <c r="I504" s="214"/>
      <c r="J504" s="214"/>
      <c r="K504" s="59"/>
      <c r="L504" s="214"/>
      <c r="M504" s="214"/>
      <c r="N504" s="214"/>
      <c r="O504" s="214"/>
      <c r="P504" s="62"/>
      <c r="Q504" s="63"/>
      <c r="R504" s="40"/>
      <c r="S504" s="40"/>
      <c r="T504" s="40"/>
      <c r="U504" s="40"/>
      <c r="Y504" s="67"/>
    </row>
    <row r="505" spans="3:25" ht="12.75" x14ac:dyDescent="0.2">
      <c r="C505" s="214"/>
      <c r="D505" s="214"/>
      <c r="E505" s="214"/>
      <c r="F505" s="200"/>
      <c r="G505" s="214"/>
      <c r="H505" s="214"/>
      <c r="I505" s="214"/>
      <c r="J505" s="214"/>
      <c r="K505" s="59"/>
      <c r="L505" s="214"/>
      <c r="M505" s="214"/>
      <c r="N505" s="214"/>
      <c r="O505" s="214"/>
      <c r="P505" s="62"/>
      <c r="Q505" s="63"/>
      <c r="R505" s="40"/>
      <c r="S505" s="40"/>
      <c r="T505" s="40"/>
      <c r="U505" s="40"/>
      <c r="Y505" s="67"/>
    </row>
    <row r="506" spans="3:25" ht="12.75" x14ac:dyDescent="0.2">
      <c r="C506" s="214"/>
      <c r="D506" s="214"/>
      <c r="E506" s="214"/>
      <c r="F506" s="200"/>
      <c r="G506" s="214"/>
      <c r="H506" s="214"/>
      <c r="I506" s="214"/>
      <c r="J506" s="214"/>
      <c r="K506" s="59"/>
      <c r="L506" s="214"/>
      <c r="M506" s="214"/>
      <c r="N506" s="214"/>
      <c r="O506" s="214"/>
      <c r="P506" s="62"/>
      <c r="Q506" s="63"/>
      <c r="R506" s="40"/>
      <c r="S506" s="40"/>
      <c r="T506" s="40"/>
      <c r="U506" s="40"/>
      <c r="Y506" s="67"/>
    </row>
    <row r="507" spans="3:25" ht="12.75" x14ac:dyDescent="0.2">
      <c r="C507" s="214"/>
      <c r="D507" s="214"/>
      <c r="E507" s="214"/>
      <c r="F507" s="200"/>
      <c r="G507" s="214"/>
      <c r="H507" s="214"/>
      <c r="I507" s="214"/>
      <c r="J507" s="214"/>
      <c r="K507" s="59"/>
      <c r="L507" s="214"/>
      <c r="M507" s="214"/>
      <c r="N507" s="214"/>
      <c r="O507" s="214"/>
      <c r="P507" s="62"/>
      <c r="Q507" s="63"/>
      <c r="R507" s="40"/>
      <c r="S507" s="40"/>
      <c r="T507" s="40"/>
      <c r="U507" s="40"/>
      <c r="Y507" s="67"/>
    </row>
    <row r="508" spans="3:25" ht="12.75" x14ac:dyDescent="0.2">
      <c r="C508" s="214"/>
      <c r="D508" s="214"/>
      <c r="E508" s="214"/>
      <c r="F508" s="200"/>
      <c r="G508" s="214"/>
      <c r="H508" s="214"/>
      <c r="I508" s="214"/>
      <c r="J508" s="214"/>
      <c r="K508" s="59"/>
      <c r="L508" s="214"/>
      <c r="M508" s="214"/>
      <c r="N508" s="214"/>
      <c r="O508" s="214"/>
      <c r="P508" s="62"/>
      <c r="Q508" s="63"/>
      <c r="R508" s="40"/>
      <c r="S508" s="40"/>
      <c r="T508" s="40"/>
      <c r="U508" s="40"/>
      <c r="Y508" s="67"/>
    </row>
    <row r="509" spans="3:25" ht="12.75" x14ac:dyDescent="0.2">
      <c r="C509" s="214"/>
      <c r="D509" s="214"/>
      <c r="E509" s="214"/>
      <c r="F509" s="200"/>
      <c r="G509" s="214"/>
      <c r="H509" s="214"/>
      <c r="I509" s="214"/>
      <c r="J509" s="214"/>
      <c r="K509" s="59"/>
      <c r="L509" s="214"/>
      <c r="M509" s="214"/>
      <c r="N509" s="214"/>
      <c r="O509" s="214"/>
      <c r="P509" s="62"/>
      <c r="Q509" s="63"/>
      <c r="R509" s="40"/>
      <c r="S509" s="40"/>
      <c r="T509" s="40"/>
      <c r="U509" s="40"/>
      <c r="Y509" s="67"/>
    </row>
    <row r="510" spans="3:25" ht="12.75" x14ac:dyDescent="0.2">
      <c r="C510" s="214"/>
      <c r="D510" s="214"/>
      <c r="E510" s="214"/>
      <c r="F510" s="200"/>
      <c r="G510" s="214"/>
      <c r="H510" s="214"/>
      <c r="I510" s="214"/>
      <c r="J510" s="214"/>
      <c r="K510" s="59"/>
      <c r="L510" s="214"/>
      <c r="M510" s="214"/>
      <c r="N510" s="214"/>
      <c r="O510" s="214"/>
      <c r="P510" s="62"/>
      <c r="Q510" s="63"/>
      <c r="R510" s="40"/>
      <c r="S510" s="40"/>
      <c r="T510" s="40"/>
      <c r="U510" s="40"/>
      <c r="Y510" s="67"/>
    </row>
    <row r="511" spans="3:25" ht="12.75" x14ac:dyDescent="0.2">
      <c r="C511" s="214"/>
      <c r="D511" s="214"/>
      <c r="E511" s="214"/>
      <c r="F511" s="200"/>
      <c r="G511" s="214"/>
      <c r="H511" s="214"/>
      <c r="I511" s="214"/>
      <c r="J511" s="214"/>
      <c r="K511" s="59"/>
      <c r="L511" s="214"/>
      <c r="M511" s="214"/>
      <c r="N511" s="214"/>
      <c r="O511" s="214"/>
      <c r="P511" s="62"/>
      <c r="Q511" s="63"/>
      <c r="R511" s="40"/>
      <c r="S511" s="40"/>
      <c r="T511" s="40"/>
      <c r="U511" s="40"/>
      <c r="Y511" s="67"/>
    </row>
    <row r="512" spans="3:25" ht="12.75" x14ac:dyDescent="0.2">
      <c r="C512" s="214"/>
      <c r="D512" s="214"/>
      <c r="E512" s="214"/>
      <c r="F512" s="200"/>
      <c r="G512" s="214"/>
      <c r="H512" s="214"/>
      <c r="I512" s="214"/>
      <c r="J512" s="214"/>
      <c r="K512" s="59"/>
      <c r="L512" s="214"/>
      <c r="M512" s="214"/>
      <c r="N512" s="214"/>
      <c r="O512" s="214"/>
      <c r="P512" s="62"/>
      <c r="Q512" s="63"/>
      <c r="R512" s="40"/>
      <c r="S512" s="40"/>
      <c r="T512" s="40"/>
      <c r="U512" s="40"/>
      <c r="Y512" s="67"/>
    </row>
    <row r="513" spans="3:25" ht="12.75" x14ac:dyDescent="0.2">
      <c r="C513" s="214"/>
      <c r="D513" s="214"/>
      <c r="E513" s="214"/>
      <c r="F513" s="200"/>
      <c r="G513" s="214"/>
      <c r="H513" s="214"/>
      <c r="I513" s="214"/>
      <c r="J513" s="214"/>
      <c r="K513" s="59"/>
      <c r="L513" s="214"/>
      <c r="M513" s="214"/>
      <c r="N513" s="214"/>
      <c r="O513" s="214"/>
      <c r="P513" s="62"/>
      <c r="Q513" s="63"/>
      <c r="R513" s="40"/>
      <c r="S513" s="40"/>
      <c r="T513" s="40"/>
      <c r="U513" s="40"/>
      <c r="Y513" s="67"/>
    </row>
    <row r="514" spans="3:25" ht="12.75" x14ac:dyDescent="0.2">
      <c r="C514" s="214"/>
      <c r="D514" s="214"/>
      <c r="E514" s="214"/>
      <c r="F514" s="200"/>
      <c r="G514" s="214"/>
      <c r="H514" s="214"/>
      <c r="I514" s="214"/>
      <c r="J514" s="214"/>
      <c r="K514" s="59"/>
      <c r="L514" s="214"/>
      <c r="M514" s="214"/>
      <c r="N514" s="214"/>
      <c r="O514" s="214"/>
      <c r="P514" s="62"/>
      <c r="Q514" s="63"/>
      <c r="R514" s="40"/>
      <c r="S514" s="40"/>
      <c r="T514" s="40"/>
      <c r="U514" s="40"/>
      <c r="Y514" s="67"/>
    </row>
    <row r="515" spans="3:25" ht="12.75" x14ac:dyDescent="0.2">
      <c r="C515" s="214"/>
      <c r="D515" s="214"/>
      <c r="E515" s="214"/>
      <c r="F515" s="200"/>
      <c r="G515" s="214"/>
      <c r="H515" s="214"/>
      <c r="I515" s="214"/>
      <c r="J515" s="214"/>
      <c r="K515" s="59"/>
      <c r="L515" s="214"/>
      <c r="M515" s="214"/>
      <c r="N515" s="214"/>
      <c r="O515" s="214"/>
      <c r="P515" s="62"/>
      <c r="Q515" s="63"/>
      <c r="R515" s="40"/>
      <c r="S515" s="40"/>
      <c r="T515" s="40"/>
      <c r="U515" s="40"/>
      <c r="Y515" s="67"/>
    </row>
    <row r="516" spans="3:25" ht="12.75" x14ac:dyDescent="0.2">
      <c r="C516" s="214"/>
      <c r="D516" s="214"/>
      <c r="E516" s="214"/>
      <c r="F516" s="200"/>
      <c r="G516" s="214"/>
      <c r="H516" s="214"/>
      <c r="I516" s="214"/>
      <c r="J516" s="214"/>
      <c r="K516" s="59"/>
      <c r="L516" s="214"/>
      <c r="M516" s="214"/>
      <c r="N516" s="214"/>
      <c r="O516" s="214"/>
      <c r="P516" s="62"/>
      <c r="Q516" s="63"/>
      <c r="R516" s="40"/>
      <c r="S516" s="40"/>
      <c r="T516" s="40"/>
      <c r="U516" s="40"/>
      <c r="Y516" s="67"/>
    </row>
    <row r="517" spans="3:25" ht="12.75" x14ac:dyDescent="0.2">
      <c r="C517" s="214"/>
      <c r="D517" s="214"/>
      <c r="E517" s="214"/>
      <c r="F517" s="200"/>
      <c r="G517" s="214"/>
      <c r="H517" s="214"/>
      <c r="I517" s="214"/>
      <c r="J517" s="214"/>
      <c r="K517" s="59"/>
      <c r="L517" s="214"/>
      <c r="M517" s="214"/>
      <c r="N517" s="214"/>
      <c r="O517" s="214"/>
      <c r="P517" s="62"/>
      <c r="Q517" s="63"/>
      <c r="R517" s="40"/>
      <c r="S517" s="40"/>
      <c r="T517" s="40"/>
      <c r="U517" s="40"/>
      <c r="Y517" s="67"/>
    </row>
    <row r="518" spans="3:25" ht="12.75" x14ac:dyDescent="0.2">
      <c r="C518" s="214"/>
      <c r="D518" s="214"/>
      <c r="E518" s="214"/>
      <c r="F518" s="200"/>
      <c r="G518" s="214"/>
      <c r="H518" s="214"/>
      <c r="I518" s="214"/>
      <c r="J518" s="214"/>
      <c r="K518" s="59"/>
      <c r="L518" s="214"/>
      <c r="M518" s="214"/>
      <c r="N518" s="214"/>
      <c r="O518" s="214"/>
      <c r="P518" s="62"/>
      <c r="Q518" s="63"/>
      <c r="R518" s="40"/>
      <c r="S518" s="40"/>
      <c r="T518" s="40"/>
      <c r="U518" s="40"/>
      <c r="Y518" s="67"/>
    </row>
    <row r="519" spans="3:25" ht="12.75" x14ac:dyDescent="0.2">
      <c r="C519" s="214"/>
      <c r="D519" s="214"/>
      <c r="E519" s="214"/>
      <c r="F519" s="200"/>
      <c r="G519" s="214"/>
      <c r="H519" s="214"/>
      <c r="I519" s="214"/>
      <c r="J519" s="214"/>
      <c r="K519" s="59"/>
      <c r="L519" s="214"/>
      <c r="M519" s="214"/>
      <c r="N519" s="214"/>
      <c r="O519" s="214"/>
      <c r="P519" s="62"/>
      <c r="Q519" s="63"/>
      <c r="R519" s="40"/>
      <c r="S519" s="40"/>
      <c r="T519" s="40"/>
      <c r="U519" s="40"/>
      <c r="Y519" s="67"/>
    </row>
    <row r="520" spans="3:25" ht="12.75" x14ac:dyDescent="0.2">
      <c r="C520" s="214"/>
      <c r="D520" s="214"/>
      <c r="E520" s="214"/>
      <c r="F520" s="200"/>
      <c r="G520" s="214"/>
      <c r="H520" s="214"/>
      <c r="I520" s="214"/>
      <c r="J520" s="214"/>
      <c r="K520" s="59"/>
      <c r="L520" s="214"/>
      <c r="M520" s="214"/>
      <c r="N520" s="214"/>
      <c r="O520" s="214"/>
      <c r="P520" s="62"/>
      <c r="Q520" s="63"/>
      <c r="R520" s="40"/>
      <c r="S520" s="40"/>
      <c r="T520" s="40"/>
      <c r="U520" s="40"/>
      <c r="Y520" s="67"/>
    </row>
    <row r="521" spans="3:25" ht="12.75" x14ac:dyDescent="0.2">
      <c r="C521" s="214"/>
      <c r="D521" s="214"/>
      <c r="E521" s="214"/>
      <c r="F521" s="200"/>
      <c r="G521" s="214"/>
      <c r="H521" s="214"/>
      <c r="I521" s="214"/>
      <c r="J521" s="214"/>
      <c r="K521" s="59"/>
      <c r="L521" s="214"/>
      <c r="M521" s="214"/>
      <c r="N521" s="214"/>
      <c r="O521" s="214"/>
      <c r="P521" s="62"/>
      <c r="Q521" s="63"/>
      <c r="R521" s="40"/>
      <c r="S521" s="40"/>
      <c r="T521" s="40"/>
      <c r="U521" s="40"/>
      <c r="Y521" s="67"/>
    </row>
    <row r="522" spans="3:25" ht="12.75" x14ac:dyDescent="0.2">
      <c r="C522" s="214"/>
      <c r="D522" s="214"/>
      <c r="E522" s="214"/>
      <c r="F522" s="200"/>
      <c r="G522" s="214"/>
      <c r="H522" s="214"/>
      <c r="I522" s="214"/>
      <c r="J522" s="214"/>
      <c r="K522" s="59"/>
      <c r="L522" s="214"/>
      <c r="M522" s="214"/>
      <c r="N522" s="214"/>
      <c r="O522" s="214"/>
      <c r="P522" s="62"/>
      <c r="Q522" s="63"/>
      <c r="R522" s="40"/>
      <c r="S522" s="40"/>
      <c r="T522" s="40"/>
      <c r="U522" s="40"/>
      <c r="Y522" s="67"/>
    </row>
    <row r="523" spans="3:25" ht="12.75" x14ac:dyDescent="0.2">
      <c r="C523" s="214"/>
      <c r="D523" s="214"/>
      <c r="E523" s="214"/>
      <c r="F523" s="200"/>
      <c r="G523" s="214"/>
      <c r="H523" s="214"/>
      <c r="I523" s="214"/>
      <c r="J523" s="214"/>
      <c r="K523" s="59"/>
      <c r="L523" s="214"/>
      <c r="M523" s="214"/>
      <c r="N523" s="214"/>
      <c r="O523" s="214"/>
      <c r="P523" s="62"/>
      <c r="Q523" s="63"/>
      <c r="R523" s="40"/>
      <c r="S523" s="40"/>
      <c r="T523" s="40"/>
      <c r="U523" s="40"/>
      <c r="Y523" s="67"/>
    </row>
    <row r="524" spans="3:25" ht="12.75" x14ac:dyDescent="0.2">
      <c r="C524" s="214"/>
      <c r="D524" s="214"/>
      <c r="E524" s="214"/>
      <c r="F524" s="200"/>
      <c r="G524" s="214"/>
      <c r="H524" s="214"/>
      <c r="I524" s="214"/>
      <c r="J524" s="214"/>
      <c r="K524" s="59"/>
      <c r="L524" s="214"/>
      <c r="M524" s="214"/>
      <c r="N524" s="214"/>
      <c r="O524" s="214"/>
      <c r="P524" s="62"/>
      <c r="Q524" s="63"/>
      <c r="R524" s="40"/>
      <c r="S524" s="40"/>
      <c r="T524" s="40"/>
      <c r="U524" s="40"/>
      <c r="Y524" s="67"/>
    </row>
    <row r="525" spans="3:25" ht="12.75" x14ac:dyDescent="0.2">
      <c r="C525" s="214"/>
      <c r="D525" s="214"/>
      <c r="E525" s="214"/>
      <c r="F525" s="200"/>
      <c r="G525" s="214"/>
      <c r="H525" s="214"/>
      <c r="I525" s="214"/>
      <c r="J525" s="214"/>
      <c r="K525" s="59"/>
      <c r="L525" s="214"/>
      <c r="M525" s="214"/>
      <c r="N525" s="214"/>
      <c r="O525" s="214"/>
      <c r="P525" s="62"/>
      <c r="Q525" s="63"/>
      <c r="R525" s="40"/>
      <c r="S525" s="40"/>
      <c r="T525" s="40"/>
      <c r="U525" s="40"/>
      <c r="Y525" s="67"/>
    </row>
    <row r="526" spans="3:25" ht="12.75" x14ac:dyDescent="0.2">
      <c r="C526" s="214"/>
      <c r="D526" s="214"/>
      <c r="E526" s="214"/>
      <c r="F526" s="200"/>
      <c r="G526" s="214"/>
      <c r="H526" s="214"/>
      <c r="I526" s="214"/>
      <c r="J526" s="214"/>
      <c r="K526" s="59"/>
      <c r="L526" s="214"/>
      <c r="M526" s="214"/>
      <c r="N526" s="214"/>
      <c r="O526" s="214"/>
      <c r="P526" s="62"/>
      <c r="Q526" s="63"/>
      <c r="R526" s="40"/>
      <c r="S526" s="40"/>
      <c r="T526" s="40"/>
      <c r="U526" s="40"/>
      <c r="Y526" s="67"/>
    </row>
    <row r="527" spans="3:25" ht="12.75" x14ac:dyDescent="0.2">
      <c r="C527" s="214"/>
      <c r="D527" s="214"/>
      <c r="E527" s="214"/>
      <c r="F527" s="200"/>
      <c r="G527" s="214"/>
      <c r="H527" s="214"/>
      <c r="I527" s="214"/>
      <c r="J527" s="214"/>
      <c r="K527" s="59"/>
      <c r="L527" s="214"/>
      <c r="M527" s="214"/>
      <c r="N527" s="214"/>
      <c r="O527" s="214"/>
      <c r="P527" s="62"/>
      <c r="Q527" s="63"/>
      <c r="R527" s="40"/>
      <c r="S527" s="40"/>
      <c r="T527" s="40"/>
      <c r="U527" s="40"/>
      <c r="Y527" s="67"/>
    </row>
    <row r="528" spans="3:25" ht="12.75" x14ac:dyDescent="0.2">
      <c r="C528" s="214"/>
      <c r="D528" s="214"/>
      <c r="E528" s="214"/>
      <c r="F528" s="200"/>
      <c r="G528" s="214"/>
      <c r="H528" s="214"/>
      <c r="I528" s="214"/>
      <c r="J528" s="214"/>
      <c r="K528" s="59"/>
      <c r="L528" s="214"/>
      <c r="M528" s="214"/>
      <c r="N528" s="214"/>
      <c r="O528" s="214"/>
      <c r="P528" s="62"/>
      <c r="Q528" s="63"/>
      <c r="R528" s="40"/>
      <c r="S528" s="40"/>
      <c r="T528" s="40"/>
      <c r="U528" s="40"/>
      <c r="Y528" s="67"/>
    </row>
    <row r="529" spans="3:26" ht="12.75" x14ac:dyDescent="0.2">
      <c r="C529" s="214"/>
      <c r="D529" s="214"/>
      <c r="E529" s="214"/>
      <c r="F529" s="200"/>
      <c r="G529" s="214"/>
      <c r="H529" s="214"/>
      <c r="I529" s="214"/>
      <c r="J529" s="214"/>
      <c r="K529" s="59"/>
      <c r="L529" s="214"/>
      <c r="M529" s="214"/>
      <c r="N529" s="214"/>
      <c r="O529" s="214"/>
      <c r="P529" s="62"/>
      <c r="Q529" s="63"/>
      <c r="R529" s="40"/>
      <c r="S529" s="40"/>
      <c r="T529" s="40"/>
      <c r="U529" s="40"/>
      <c r="Y529" s="67"/>
    </row>
    <row r="530" spans="3:26" ht="12.75" x14ac:dyDescent="0.2">
      <c r="C530" s="214"/>
      <c r="D530" s="214"/>
      <c r="E530" s="214"/>
      <c r="F530" s="200"/>
      <c r="G530" s="214"/>
      <c r="H530" s="214"/>
      <c r="I530" s="214"/>
      <c r="J530" s="214"/>
      <c r="K530" s="59"/>
      <c r="L530" s="214"/>
      <c r="M530" s="214"/>
      <c r="N530" s="214"/>
      <c r="O530" s="214"/>
      <c r="P530" s="62"/>
      <c r="Q530" s="63"/>
      <c r="R530" s="40"/>
      <c r="S530" s="40"/>
      <c r="T530" s="40"/>
      <c r="U530" s="40"/>
      <c r="Y530" s="67"/>
    </row>
    <row r="531" spans="3:26" ht="12.75" x14ac:dyDescent="0.2">
      <c r="C531" s="214"/>
      <c r="D531" s="214"/>
      <c r="E531" s="214"/>
      <c r="F531" s="200"/>
      <c r="G531" s="214"/>
      <c r="H531" s="214"/>
      <c r="I531" s="214"/>
      <c r="J531" s="214"/>
      <c r="K531" s="59"/>
      <c r="L531" s="214"/>
      <c r="M531" s="214"/>
      <c r="N531" s="214"/>
      <c r="O531" s="214"/>
      <c r="P531" s="62"/>
      <c r="Q531" s="63"/>
      <c r="R531" s="40"/>
      <c r="S531" s="40"/>
      <c r="T531" s="40"/>
      <c r="U531" s="40"/>
      <c r="Y531" s="67"/>
    </row>
    <row r="532" spans="3:26" ht="12.75" x14ac:dyDescent="0.2">
      <c r="C532" s="214"/>
      <c r="D532" s="214"/>
      <c r="E532" s="214"/>
      <c r="F532" s="200"/>
      <c r="G532" s="214"/>
      <c r="H532" s="214"/>
      <c r="I532" s="214"/>
      <c r="J532" s="214"/>
      <c r="K532" s="59"/>
      <c r="L532" s="214"/>
      <c r="M532" s="214"/>
      <c r="N532" s="214"/>
      <c r="O532" s="214"/>
      <c r="P532" s="62"/>
      <c r="Q532" s="63"/>
      <c r="R532" s="40"/>
      <c r="S532" s="40"/>
      <c r="T532" s="40"/>
      <c r="U532" s="40"/>
      <c r="Y532" s="67"/>
    </row>
    <row r="533" spans="3:26" ht="12.75" x14ac:dyDescent="0.2">
      <c r="C533" s="214"/>
      <c r="D533" s="214"/>
      <c r="E533" s="214"/>
      <c r="F533" s="200"/>
      <c r="G533" s="214"/>
      <c r="H533" s="214"/>
      <c r="I533" s="214"/>
      <c r="J533" s="214"/>
      <c r="K533" s="59"/>
      <c r="L533" s="214"/>
      <c r="M533" s="214"/>
      <c r="N533" s="214"/>
      <c r="O533" s="214"/>
      <c r="P533" s="62"/>
      <c r="Q533" s="63"/>
      <c r="R533" s="40"/>
      <c r="S533" s="40"/>
      <c r="T533" s="40"/>
      <c r="U533" s="40"/>
      <c r="Y533" s="67"/>
    </row>
    <row r="534" spans="3:26" ht="12.75" x14ac:dyDescent="0.2">
      <c r="Y534" s="67"/>
      <c r="Z534" s="35"/>
    </row>
    <row r="535" spans="3:26" ht="12.75" x14ac:dyDescent="0.2">
      <c r="Y535" s="67"/>
      <c r="Z535" s="35"/>
    </row>
    <row r="536" spans="3:26" ht="12.75" x14ac:dyDescent="0.2">
      <c r="Y536" s="67"/>
      <c r="Z536" s="35"/>
    </row>
    <row r="537" spans="3:26" ht="12.75" x14ac:dyDescent="0.2">
      <c r="Y537" s="67"/>
      <c r="Z537" s="35"/>
    </row>
    <row r="538" spans="3:26" ht="12.75" x14ac:dyDescent="0.2">
      <c r="Y538" s="67"/>
      <c r="Z538" s="35"/>
    </row>
    <row r="539" spans="3:26" ht="12.75" x14ac:dyDescent="0.2">
      <c r="Y539" s="67"/>
      <c r="Z539" s="35"/>
    </row>
    <row r="540" spans="3:26" ht="12.75" x14ac:dyDescent="0.2">
      <c r="Y540" s="67"/>
      <c r="Z540" s="35"/>
    </row>
    <row r="541" spans="3:26" ht="12.75" x14ac:dyDescent="0.2">
      <c r="Y541" s="67"/>
      <c r="Z541" s="35"/>
    </row>
    <row r="542" spans="3:26" ht="12.75" x14ac:dyDescent="0.2">
      <c r="Y542" s="67"/>
      <c r="Z542" s="35"/>
    </row>
    <row r="543" spans="3:26" ht="12.75" x14ac:dyDescent="0.2">
      <c r="Y543" s="67"/>
      <c r="Z543" s="35"/>
    </row>
    <row r="544" spans="3:26" ht="12.75" x14ac:dyDescent="0.2">
      <c r="Y544" s="67"/>
      <c r="Z544" s="35"/>
    </row>
    <row r="545" spans="25:26" ht="12.75" x14ac:dyDescent="0.2">
      <c r="Y545" s="67"/>
      <c r="Z545" s="35"/>
    </row>
    <row r="546" spans="25:26" ht="12.75" x14ac:dyDescent="0.2">
      <c r="Y546" s="67"/>
      <c r="Z546" s="35"/>
    </row>
    <row r="547" spans="25:26" ht="12.75" x14ac:dyDescent="0.2">
      <c r="Y547" s="67"/>
      <c r="Z547" s="35"/>
    </row>
    <row r="548" spans="25:26" ht="12.75" x14ac:dyDescent="0.2">
      <c r="Y548" s="67"/>
      <c r="Z548" s="35"/>
    </row>
    <row r="549" spans="25:26" ht="12.75" x14ac:dyDescent="0.2">
      <c r="Y549" s="67"/>
      <c r="Z549" s="35"/>
    </row>
    <row r="550" spans="25:26" ht="12.75" x14ac:dyDescent="0.2">
      <c r="Y550" s="67"/>
      <c r="Z550" s="35"/>
    </row>
    <row r="551" spans="25:26" ht="12.75" x14ac:dyDescent="0.2">
      <c r="Y551" s="67"/>
      <c r="Z551" s="35"/>
    </row>
    <row r="552" spans="25:26" ht="12.75" x14ac:dyDescent="0.2">
      <c r="Y552" s="67"/>
      <c r="Z552" s="35"/>
    </row>
    <row r="553" spans="25:26" ht="12.75" x14ac:dyDescent="0.2">
      <c r="Y553" s="67"/>
      <c r="Z553" s="35"/>
    </row>
    <row r="554" spans="25:26" ht="12.75" x14ac:dyDescent="0.2">
      <c r="Y554" s="67"/>
      <c r="Z554" s="35"/>
    </row>
    <row r="555" spans="25:26" ht="12.75" x14ac:dyDescent="0.2">
      <c r="Y555" s="67"/>
      <c r="Z555" s="35"/>
    </row>
    <row r="556" spans="25:26" ht="12.75" x14ac:dyDescent="0.2">
      <c r="Y556" s="67"/>
      <c r="Z556" s="35"/>
    </row>
    <row r="557" spans="25:26" ht="12.75" x14ac:dyDescent="0.2">
      <c r="Y557" s="67"/>
      <c r="Z557" s="35"/>
    </row>
    <row r="558" spans="25:26" ht="12.75" x14ac:dyDescent="0.2">
      <c r="Y558" s="67"/>
      <c r="Z558" s="35"/>
    </row>
    <row r="559" spans="25:26" ht="12.75" x14ac:dyDescent="0.2">
      <c r="Y559" s="67"/>
      <c r="Z559" s="35"/>
    </row>
    <row r="560" spans="25:26" ht="12.75" x14ac:dyDescent="0.2">
      <c r="Y560" s="67"/>
      <c r="Z560" s="35"/>
    </row>
    <row r="561" spans="25:26" ht="12.75" x14ac:dyDescent="0.2">
      <c r="Y561" s="67"/>
      <c r="Z561" s="35"/>
    </row>
    <row r="562" spans="25:26" ht="12.75" x14ac:dyDescent="0.2">
      <c r="Y562" s="67"/>
      <c r="Z562" s="35"/>
    </row>
    <row r="563" spans="25:26" ht="12.75" x14ac:dyDescent="0.2">
      <c r="Y563" s="67"/>
      <c r="Z563" s="35"/>
    </row>
    <row r="564" spans="25:26" ht="12.75" x14ac:dyDescent="0.2">
      <c r="Y564" s="67"/>
      <c r="Z564" s="35"/>
    </row>
    <row r="565" spans="25:26" ht="12.75" x14ac:dyDescent="0.2">
      <c r="Y565" s="67"/>
      <c r="Z565" s="35"/>
    </row>
    <row r="566" spans="25:26" ht="12.75" x14ac:dyDescent="0.2">
      <c r="Y566" s="67"/>
      <c r="Z566" s="35"/>
    </row>
    <row r="567" spans="25:26" ht="12.75" x14ac:dyDescent="0.2">
      <c r="Y567" s="67"/>
      <c r="Z567" s="35"/>
    </row>
    <row r="568" spans="25:26" ht="12.75" x14ac:dyDescent="0.2">
      <c r="Y568" s="67"/>
      <c r="Z568" s="35"/>
    </row>
    <row r="569" spans="25:26" ht="12.75" x14ac:dyDescent="0.2">
      <c r="Y569" s="67"/>
      <c r="Z569" s="35"/>
    </row>
    <row r="570" spans="25:26" ht="12.75" x14ac:dyDescent="0.2">
      <c r="Y570" s="67"/>
      <c r="Z570" s="35"/>
    </row>
    <row r="571" spans="25:26" ht="12.75" x14ac:dyDescent="0.2">
      <c r="Y571" s="67"/>
      <c r="Z571" s="35"/>
    </row>
    <row r="572" spans="25:26" ht="12.75" x14ac:dyDescent="0.2">
      <c r="Y572" s="67"/>
      <c r="Z572" s="35"/>
    </row>
    <row r="573" spans="25:26" ht="12.75" x14ac:dyDescent="0.2">
      <c r="Y573" s="67"/>
      <c r="Z573" s="35"/>
    </row>
    <row r="574" spans="25:26" ht="12.75" x14ac:dyDescent="0.2">
      <c r="Y574" s="67"/>
      <c r="Z574" s="35"/>
    </row>
    <row r="575" spans="25:26" ht="12.75" x14ac:dyDescent="0.2">
      <c r="Y575" s="67"/>
      <c r="Z575" s="35"/>
    </row>
    <row r="576" spans="25:26" ht="12.75" x14ac:dyDescent="0.2">
      <c r="Y576" s="67"/>
      <c r="Z576" s="35"/>
    </row>
    <row r="577" spans="25:26" ht="12.75" x14ac:dyDescent="0.2">
      <c r="Y577" s="67"/>
      <c r="Z577" s="35"/>
    </row>
    <row r="578" spans="25:26" ht="12.75" x14ac:dyDescent="0.2">
      <c r="Y578" s="67"/>
      <c r="Z578" s="35"/>
    </row>
    <row r="579" spans="25:26" ht="12.75" x14ac:dyDescent="0.2">
      <c r="Y579" s="67"/>
      <c r="Z579" s="35"/>
    </row>
    <row r="580" spans="25:26" ht="12.75" x14ac:dyDescent="0.2">
      <c r="Y580" s="67"/>
      <c r="Z580" s="35"/>
    </row>
    <row r="581" spans="25:26" ht="12.75" x14ac:dyDescent="0.2">
      <c r="Y581" s="67"/>
      <c r="Z581" s="35"/>
    </row>
    <row r="582" spans="25:26" ht="12.75" x14ac:dyDescent="0.2">
      <c r="Y582" s="67"/>
      <c r="Z582" s="35"/>
    </row>
    <row r="583" spans="25:26" ht="12.75" x14ac:dyDescent="0.2">
      <c r="Y583" s="67"/>
      <c r="Z583" s="35"/>
    </row>
    <row r="584" spans="25:26" ht="12.75" x14ac:dyDescent="0.2">
      <c r="Y584" s="67"/>
      <c r="Z584" s="35"/>
    </row>
    <row r="585" spans="25:26" ht="12.75" x14ac:dyDescent="0.2">
      <c r="Y585" s="67"/>
      <c r="Z585" s="35"/>
    </row>
    <row r="586" spans="25:26" ht="12.75" x14ac:dyDescent="0.2">
      <c r="Y586" s="67"/>
      <c r="Z586" s="35"/>
    </row>
    <row r="587" spans="25:26" ht="12.75" x14ac:dyDescent="0.2">
      <c r="Y587" s="67"/>
      <c r="Z587" s="35"/>
    </row>
    <row r="588" spans="25:26" ht="12.75" x14ac:dyDescent="0.2">
      <c r="Y588" s="67"/>
      <c r="Z588" s="35"/>
    </row>
    <row r="589" spans="25:26" ht="12.75" x14ac:dyDescent="0.2">
      <c r="Y589" s="67"/>
      <c r="Z589" s="35"/>
    </row>
    <row r="590" spans="25:26" ht="12.75" x14ac:dyDescent="0.2">
      <c r="Y590" s="67"/>
      <c r="Z590" s="35"/>
    </row>
    <row r="591" spans="25:26" ht="12.75" x14ac:dyDescent="0.2">
      <c r="Y591" s="67"/>
      <c r="Z591" s="35"/>
    </row>
    <row r="592" spans="25:26" ht="12.75" x14ac:dyDescent="0.2">
      <c r="Y592" s="67"/>
      <c r="Z592" s="35"/>
    </row>
    <row r="593" spans="25:26" ht="12.75" x14ac:dyDescent="0.2">
      <c r="Y593" s="67"/>
      <c r="Z593" s="35"/>
    </row>
    <row r="594" spans="25:26" ht="12.75" x14ac:dyDescent="0.2">
      <c r="Y594" s="67"/>
      <c r="Z594" s="35"/>
    </row>
    <row r="595" spans="25:26" ht="12.75" x14ac:dyDescent="0.2">
      <c r="Y595" s="67"/>
      <c r="Z595" s="35"/>
    </row>
    <row r="596" spans="25:26" ht="12.75" x14ac:dyDescent="0.2">
      <c r="Y596" s="67"/>
      <c r="Z596" s="35"/>
    </row>
    <row r="597" spans="25:26" ht="12.75" x14ac:dyDescent="0.2">
      <c r="Y597" s="67"/>
      <c r="Z597" s="35"/>
    </row>
    <row r="598" spans="25:26" ht="12.75" x14ac:dyDescent="0.2">
      <c r="Y598" s="67"/>
      <c r="Z598" s="35"/>
    </row>
    <row r="599" spans="25:26" ht="12.75" x14ac:dyDescent="0.2">
      <c r="Y599" s="67"/>
      <c r="Z599" s="35"/>
    </row>
    <row r="600" spans="25:26" ht="12.75" x14ac:dyDescent="0.2">
      <c r="Y600" s="67"/>
      <c r="Z600" s="35"/>
    </row>
    <row r="601" spans="25:26" ht="12.75" x14ac:dyDescent="0.2">
      <c r="Y601" s="67"/>
      <c r="Z601" s="35"/>
    </row>
    <row r="602" spans="25:26" ht="12.75" x14ac:dyDescent="0.2">
      <c r="Y602" s="67"/>
      <c r="Z602" s="35"/>
    </row>
    <row r="603" spans="25:26" ht="12.75" x14ac:dyDescent="0.2">
      <c r="Y603" s="67"/>
      <c r="Z603" s="35"/>
    </row>
    <row r="604" spans="25:26" ht="12.75" x14ac:dyDescent="0.2">
      <c r="Y604" s="67"/>
      <c r="Z604" s="35"/>
    </row>
    <row r="605" spans="25:26" ht="12.75" x14ac:dyDescent="0.2">
      <c r="Y605" s="67"/>
      <c r="Z605" s="35"/>
    </row>
    <row r="606" spans="25:26" ht="12.75" x14ac:dyDescent="0.2">
      <c r="Y606" s="67"/>
      <c r="Z606" s="35"/>
    </row>
    <row r="607" spans="25:26" ht="12.75" x14ac:dyDescent="0.2">
      <c r="Y607" s="67"/>
      <c r="Z607" s="35"/>
    </row>
    <row r="608" spans="25:26" ht="12.75" x14ac:dyDescent="0.2">
      <c r="Y608" s="67"/>
      <c r="Z608" s="35"/>
    </row>
    <row r="609" spans="25:26" ht="12.75" x14ac:dyDescent="0.2">
      <c r="Y609" s="67"/>
      <c r="Z609" s="35"/>
    </row>
    <row r="610" spans="25:26" ht="12.75" x14ac:dyDescent="0.2">
      <c r="Y610" s="67"/>
      <c r="Z610" s="35"/>
    </row>
    <row r="611" spans="25:26" ht="12.75" x14ac:dyDescent="0.2">
      <c r="Y611" s="67"/>
      <c r="Z611" s="35"/>
    </row>
    <row r="612" spans="25:26" ht="12.75" x14ac:dyDescent="0.2">
      <c r="Y612" s="67"/>
      <c r="Z612" s="35"/>
    </row>
    <row r="613" spans="25:26" ht="12.75" x14ac:dyDescent="0.2">
      <c r="Y613" s="67"/>
      <c r="Z613" s="35"/>
    </row>
    <row r="614" spans="25:26" ht="12.75" x14ac:dyDescent="0.2">
      <c r="Y614" s="67"/>
      <c r="Z614" s="35"/>
    </row>
    <row r="615" spans="25:26" ht="12.75" x14ac:dyDescent="0.2">
      <c r="Y615" s="67"/>
      <c r="Z615" s="35"/>
    </row>
    <row r="616" spans="25:26" ht="12.75" x14ac:dyDescent="0.2">
      <c r="Y616" s="67"/>
      <c r="Z616" s="35"/>
    </row>
    <row r="617" spans="25:26" ht="12.75" x14ac:dyDescent="0.2">
      <c r="Y617" s="67"/>
      <c r="Z617" s="35"/>
    </row>
    <row r="618" spans="25:26" ht="12.75" x14ac:dyDescent="0.2">
      <c r="Y618" s="67"/>
      <c r="Z618" s="35"/>
    </row>
    <row r="619" spans="25:26" ht="12.75" x14ac:dyDescent="0.2">
      <c r="Y619" s="67"/>
      <c r="Z619" s="35"/>
    </row>
    <row r="620" spans="25:26" ht="12.75" x14ac:dyDescent="0.2">
      <c r="Y620" s="67"/>
      <c r="Z620" s="35"/>
    </row>
    <row r="621" spans="25:26" ht="12.75" x14ac:dyDescent="0.2">
      <c r="Y621" s="67"/>
      <c r="Z621" s="35"/>
    </row>
    <row r="622" spans="25:26" ht="12.75" x14ac:dyDescent="0.2">
      <c r="Y622" s="67"/>
      <c r="Z622" s="35"/>
    </row>
    <row r="623" spans="25:26" ht="12.75" x14ac:dyDescent="0.2">
      <c r="Y623" s="67"/>
      <c r="Z623" s="35"/>
    </row>
    <row r="624" spans="25:26" ht="12.75" x14ac:dyDescent="0.2">
      <c r="Y624" s="67"/>
      <c r="Z624" s="35"/>
    </row>
    <row r="625" spans="25:26" ht="12.75" x14ac:dyDescent="0.2">
      <c r="Y625" s="67"/>
      <c r="Z625" s="35"/>
    </row>
    <row r="626" spans="25:26" ht="12.75" x14ac:dyDescent="0.2">
      <c r="Y626" s="67"/>
      <c r="Z626" s="35"/>
    </row>
    <row r="627" spans="25:26" ht="12.75" x14ac:dyDescent="0.2">
      <c r="Y627" s="67"/>
      <c r="Z627" s="35"/>
    </row>
    <row r="628" spans="25:26" ht="12.75" x14ac:dyDescent="0.2">
      <c r="Y628" s="67"/>
      <c r="Z628" s="35"/>
    </row>
    <row r="629" spans="25:26" ht="12.75" x14ac:dyDescent="0.2">
      <c r="Y629" s="67"/>
      <c r="Z629" s="35"/>
    </row>
    <row r="630" spans="25:26" ht="12.75" x14ac:dyDescent="0.2">
      <c r="Y630" s="67"/>
      <c r="Z630" s="35"/>
    </row>
    <row r="631" spans="25:26" ht="12.75" x14ac:dyDescent="0.2">
      <c r="Y631" s="67"/>
      <c r="Z631" s="35"/>
    </row>
    <row r="632" spans="25:26" ht="12.75" x14ac:dyDescent="0.2">
      <c r="Y632" s="67"/>
      <c r="Z632" s="35"/>
    </row>
    <row r="633" spans="25:26" ht="12.75" x14ac:dyDescent="0.2">
      <c r="Y633" s="67"/>
      <c r="Z633" s="35"/>
    </row>
    <row r="634" spans="25:26" ht="12.75" x14ac:dyDescent="0.2">
      <c r="Y634" s="67"/>
      <c r="Z634" s="35"/>
    </row>
    <row r="635" spans="25:26" ht="12.75" x14ac:dyDescent="0.2">
      <c r="Y635" s="67"/>
      <c r="Z635" s="35"/>
    </row>
    <row r="636" spans="25:26" ht="12.75" x14ac:dyDescent="0.2">
      <c r="Y636" s="67"/>
      <c r="Z636" s="35"/>
    </row>
    <row r="637" spans="25:26" ht="12.75" x14ac:dyDescent="0.2">
      <c r="Y637" s="67"/>
      <c r="Z637" s="35"/>
    </row>
    <row r="638" spans="25:26" ht="12.75" x14ac:dyDescent="0.2">
      <c r="Y638" s="67"/>
      <c r="Z638" s="35"/>
    </row>
    <row r="639" spans="25:26" ht="12.75" x14ac:dyDescent="0.2">
      <c r="Y639" s="67"/>
      <c r="Z639" s="35"/>
    </row>
    <row r="640" spans="25:26" ht="12.75" x14ac:dyDescent="0.2">
      <c r="Y640" s="67"/>
      <c r="Z640" s="35"/>
    </row>
    <row r="641" spans="25:26" ht="12.75" x14ac:dyDescent="0.2">
      <c r="Y641" s="67"/>
      <c r="Z641" s="35"/>
    </row>
    <row r="642" spans="25:26" ht="12.75" x14ac:dyDescent="0.2">
      <c r="Y642" s="67"/>
      <c r="Z642" s="35"/>
    </row>
    <row r="643" spans="25:26" ht="12.75" x14ac:dyDescent="0.2">
      <c r="Y643" s="67"/>
      <c r="Z643" s="35"/>
    </row>
    <row r="644" spans="25:26" ht="12.75" x14ac:dyDescent="0.2">
      <c r="Y644" s="67"/>
      <c r="Z644" s="35"/>
    </row>
    <row r="645" spans="25:26" ht="12.75" x14ac:dyDescent="0.2">
      <c r="Y645" s="67"/>
      <c r="Z645" s="35"/>
    </row>
    <row r="646" spans="25:26" ht="12.75" x14ac:dyDescent="0.2">
      <c r="Y646" s="67"/>
      <c r="Z646" s="35"/>
    </row>
    <row r="647" spans="25:26" ht="12.75" x14ac:dyDescent="0.2">
      <c r="Y647" s="67"/>
      <c r="Z647" s="35"/>
    </row>
    <row r="648" spans="25:26" ht="12.75" x14ac:dyDescent="0.2">
      <c r="Y648" s="67"/>
      <c r="Z648" s="35"/>
    </row>
    <row r="649" spans="25:26" ht="12.75" x14ac:dyDescent="0.2">
      <c r="Y649" s="67"/>
      <c r="Z649" s="35"/>
    </row>
    <row r="650" spans="25:26" ht="12.75" x14ac:dyDescent="0.2">
      <c r="Y650" s="67"/>
      <c r="Z650" s="35"/>
    </row>
    <row r="651" spans="25:26" ht="12.75" x14ac:dyDescent="0.2">
      <c r="Y651" s="67"/>
      <c r="Z651" s="35"/>
    </row>
    <row r="652" spans="25:26" ht="12.75" x14ac:dyDescent="0.2">
      <c r="Y652" s="67"/>
      <c r="Z652" s="35"/>
    </row>
    <row r="653" spans="25:26" ht="12.75" x14ac:dyDescent="0.2">
      <c r="Y653" s="67"/>
      <c r="Z653" s="35"/>
    </row>
    <row r="654" spans="25:26" ht="12.75" x14ac:dyDescent="0.2">
      <c r="Y654" s="67"/>
      <c r="Z654" s="35"/>
    </row>
    <row r="655" spans="25:26" ht="12.75" x14ac:dyDescent="0.2">
      <c r="Y655" s="67"/>
      <c r="Z655" s="35"/>
    </row>
    <row r="656" spans="25:26" ht="12.75" x14ac:dyDescent="0.2">
      <c r="Y656" s="67"/>
      <c r="Z656" s="35"/>
    </row>
    <row r="657" spans="25:26" ht="12.75" x14ac:dyDescent="0.2">
      <c r="Y657" s="67"/>
      <c r="Z657" s="35"/>
    </row>
    <row r="658" spans="25:26" ht="12.75" x14ac:dyDescent="0.2">
      <c r="Y658" s="67"/>
      <c r="Z658" s="35"/>
    </row>
    <row r="659" spans="25:26" ht="12.75" x14ac:dyDescent="0.2">
      <c r="Y659" s="67"/>
      <c r="Z659" s="35"/>
    </row>
    <row r="660" spans="25:26" ht="12.75" x14ac:dyDescent="0.2">
      <c r="Y660" s="67"/>
      <c r="Z660" s="35"/>
    </row>
    <row r="661" spans="25:26" ht="12.75" x14ac:dyDescent="0.2">
      <c r="Y661" s="67"/>
      <c r="Z661" s="35"/>
    </row>
    <row r="662" spans="25:26" ht="12.75" x14ac:dyDescent="0.2">
      <c r="Y662" s="67"/>
      <c r="Z662" s="35"/>
    </row>
    <row r="663" spans="25:26" ht="12.75" x14ac:dyDescent="0.2">
      <c r="Y663" s="67"/>
      <c r="Z663" s="35"/>
    </row>
    <row r="664" spans="25:26" ht="12.75" x14ac:dyDescent="0.2">
      <c r="Y664" s="67"/>
      <c r="Z664" s="35"/>
    </row>
    <row r="665" spans="25:26" ht="12.75" x14ac:dyDescent="0.2">
      <c r="Y665" s="67"/>
      <c r="Z665" s="35"/>
    </row>
    <row r="666" spans="25:26" ht="12.75" x14ac:dyDescent="0.2">
      <c r="Y666" s="67"/>
      <c r="Z666" s="35"/>
    </row>
    <row r="667" spans="25:26" ht="12.75" x14ac:dyDescent="0.2">
      <c r="Y667" s="67"/>
      <c r="Z667" s="35"/>
    </row>
    <row r="668" spans="25:26" ht="12.75" x14ac:dyDescent="0.2">
      <c r="Y668" s="67"/>
      <c r="Z668" s="35"/>
    </row>
    <row r="669" spans="25:26" ht="12.75" x14ac:dyDescent="0.2">
      <c r="Y669" s="67"/>
      <c r="Z669" s="35"/>
    </row>
    <row r="670" spans="25:26" ht="12.75" x14ac:dyDescent="0.2">
      <c r="Y670" s="67"/>
      <c r="Z670" s="35"/>
    </row>
    <row r="671" spans="25:26" ht="12.75" x14ac:dyDescent="0.2">
      <c r="Y671" s="67"/>
      <c r="Z671" s="35"/>
    </row>
    <row r="672" spans="25:26" ht="12.75" x14ac:dyDescent="0.2">
      <c r="Y672" s="67"/>
      <c r="Z672" s="35"/>
    </row>
    <row r="673" spans="25:26" ht="12.75" x14ac:dyDescent="0.2">
      <c r="Y673" s="67"/>
      <c r="Z673" s="35"/>
    </row>
    <row r="674" spans="25:26" ht="12.75" x14ac:dyDescent="0.2">
      <c r="Y674" s="67"/>
      <c r="Z674" s="35"/>
    </row>
    <row r="675" spans="25:26" ht="12.75" x14ac:dyDescent="0.2">
      <c r="Y675" s="67"/>
      <c r="Z675" s="35"/>
    </row>
    <row r="676" spans="25:26" ht="12.75" x14ac:dyDescent="0.2">
      <c r="Y676" s="67"/>
      <c r="Z676" s="35"/>
    </row>
    <row r="677" spans="25:26" ht="12.75" x14ac:dyDescent="0.2">
      <c r="Y677" s="67"/>
      <c r="Z677" s="35"/>
    </row>
    <row r="678" spans="25:26" ht="12.75" x14ac:dyDescent="0.2">
      <c r="Y678" s="67"/>
      <c r="Z678" s="35"/>
    </row>
    <row r="679" spans="25:26" ht="12.75" x14ac:dyDescent="0.2">
      <c r="Y679" s="67"/>
      <c r="Z679" s="35"/>
    </row>
    <row r="680" spans="25:26" ht="12.75" x14ac:dyDescent="0.2">
      <c r="Y680" s="67"/>
      <c r="Z680" s="35"/>
    </row>
    <row r="681" spans="25:26" ht="12.75" x14ac:dyDescent="0.2">
      <c r="Y681" s="67"/>
      <c r="Z681" s="35"/>
    </row>
    <row r="682" spans="25:26" ht="12.75" x14ac:dyDescent="0.2">
      <c r="Y682" s="67"/>
      <c r="Z682" s="35"/>
    </row>
    <row r="683" spans="25:26" ht="12.75" x14ac:dyDescent="0.2">
      <c r="Y683" s="67"/>
      <c r="Z683" s="35"/>
    </row>
    <row r="684" spans="25:26" ht="12.75" x14ac:dyDescent="0.2">
      <c r="Y684" s="67"/>
      <c r="Z684" s="35"/>
    </row>
    <row r="685" spans="25:26" ht="12.75" x14ac:dyDescent="0.2">
      <c r="Y685" s="67"/>
      <c r="Z685" s="35"/>
    </row>
    <row r="686" spans="25:26" ht="12.75" x14ac:dyDescent="0.2">
      <c r="Y686" s="67"/>
      <c r="Z686" s="35"/>
    </row>
    <row r="687" spans="25:26" ht="12.75" x14ac:dyDescent="0.2">
      <c r="Y687" s="67"/>
      <c r="Z687" s="35"/>
    </row>
    <row r="688" spans="25:26" ht="12.75" x14ac:dyDescent="0.2">
      <c r="Y688" s="67"/>
      <c r="Z688" s="35"/>
    </row>
    <row r="689" spans="25:26" ht="12.75" x14ac:dyDescent="0.2">
      <c r="Y689" s="67"/>
      <c r="Z689" s="35"/>
    </row>
    <row r="690" spans="25:26" ht="12.75" x14ac:dyDescent="0.2">
      <c r="Y690" s="67"/>
      <c r="Z690" s="35"/>
    </row>
    <row r="691" spans="25:26" ht="12.75" x14ac:dyDescent="0.2">
      <c r="Y691" s="67"/>
      <c r="Z691" s="35"/>
    </row>
    <row r="692" spans="25:26" ht="12.75" x14ac:dyDescent="0.2">
      <c r="Y692" s="67"/>
      <c r="Z692" s="35"/>
    </row>
    <row r="693" spans="25:26" ht="12.75" x14ac:dyDescent="0.2">
      <c r="Y693" s="67"/>
      <c r="Z693" s="35"/>
    </row>
    <row r="694" spans="25:26" ht="12.75" x14ac:dyDescent="0.2">
      <c r="Y694" s="67"/>
      <c r="Z694" s="35"/>
    </row>
    <row r="695" spans="25:26" ht="12.75" x14ac:dyDescent="0.2">
      <c r="Y695" s="67"/>
      <c r="Z695" s="35"/>
    </row>
    <row r="696" spans="25:26" ht="12.75" x14ac:dyDescent="0.2">
      <c r="Y696" s="67"/>
      <c r="Z696" s="35"/>
    </row>
    <row r="697" spans="25:26" ht="12.75" x14ac:dyDescent="0.2">
      <c r="Y697" s="67"/>
      <c r="Z697" s="35"/>
    </row>
    <row r="698" spans="25:26" ht="12.75" x14ac:dyDescent="0.2">
      <c r="Y698" s="67"/>
      <c r="Z698" s="35"/>
    </row>
    <row r="699" spans="25:26" ht="12.75" x14ac:dyDescent="0.2">
      <c r="Y699" s="67"/>
      <c r="Z699" s="35"/>
    </row>
    <row r="700" spans="25:26" ht="12.75" x14ac:dyDescent="0.2">
      <c r="Y700" s="67"/>
      <c r="Z700" s="35"/>
    </row>
    <row r="701" spans="25:26" ht="12.75" x14ac:dyDescent="0.2">
      <c r="Y701" s="67"/>
      <c r="Z701" s="35"/>
    </row>
    <row r="702" spans="25:26" ht="12.75" x14ac:dyDescent="0.2">
      <c r="Y702" s="67"/>
      <c r="Z702" s="35"/>
    </row>
    <row r="703" spans="25:26" ht="12.75" x14ac:dyDescent="0.2">
      <c r="Y703" s="67"/>
      <c r="Z703" s="35"/>
    </row>
    <row r="704" spans="25:26" ht="12.75" x14ac:dyDescent="0.2">
      <c r="Y704" s="67"/>
      <c r="Z704" s="35"/>
    </row>
    <row r="705" spans="25:26" ht="12.75" x14ac:dyDescent="0.2">
      <c r="Y705" s="67"/>
      <c r="Z705" s="35"/>
    </row>
    <row r="706" spans="25:26" ht="12.75" x14ac:dyDescent="0.2">
      <c r="Y706" s="67"/>
      <c r="Z706" s="35"/>
    </row>
    <row r="707" spans="25:26" ht="12.75" x14ac:dyDescent="0.2">
      <c r="Y707" s="67"/>
      <c r="Z707" s="35"/>
    </row>
    <row r="708" spans="25:26" ht="12.75" x14ac:dyDescent="0.2">
      <c r="Y708" s="67"/>
      <c r="Z708" s="35"/>
    </row>
    <row r="709" spans="25:26" ht="12.75" x14ac:dyDescent="0.2">
      <c r="Y709" s="67"/>
      <c r="Z709" s="35"/>
    </row>
    <row r="710" spans="25:26" ht="12.75" x14ac:dyDescent="0.2">
      <c r="Y710" s="67"/>
      <c r="Z710" s="35"/>
    </row>
    <row r="711" spans="25:26" ht="12.75" x14ac:dyDescent="0.2">
      <c r="Y711" s="67"/>
      <c r="Z711" s="35"/>
    </row>
    <row r="712" spans="25:26" ht="12.75" x14ac:dyDescent="0.2">
      <c r="Y712" s="67"/>
      <c r="Z712" s="35"/>
    </row>
    <row r="713" spans="25:26" ht="12.75" x14ac:dyDescent="0.2">
      <c r="Y713" s="67"/>
      <c r="Z713" s="35"/>
    </row>
    <row r="714" spans="25:26" ht="12.75" x14ac:dyDescent="0.2">
      <c r="Y714" s="67"/>
      <c r="Z714" s="35"/>
    </row>
    <row r="715" spans="25:26" ht="12.75" x14ac:dyDescent="0.2">
      <c r="Y715" s="67"/>
      <c r="Z715" s="35"/>
    </row>
    <row r="716" spans="25:26" ht="12.75" x14ac:dyDescent="0.2">
      <c r="Y716" s="67"/>
      <c r="Z716" s="35"/>
    </row>
    <row r="717" spans="25:26" ht="12.75" x14ac:dyDescent="0.2">
      <c r="Y717" s="67"/>
      <c r="Z717" s="35"/>
    </row>
    <row r="718" spans="25:26" ht="12.75" x14ac:dyDescent="0.2">
      <c r="Y718" s="67"/>
      <c r="Z718" s="35"/>
    </row>
    <row r="719" spans="25:26" ht="12.75" x14ac:dyDescent="0.2">
      <c r="Y719" s="67"/>
      <c r="Z719" s="35"/>
    </row>
    <row r="720" spans="25:26" ht="12.75" x14ac:dyDescent="0.2">
      <c r="Y720" s="67"/>
      <c r="Z720" s="35"/>
    </row>
    <row r="721" spans="25:26" ht="12.75" x14ac:dyDescent="0.2">
      <c r="Y721" s="67"/>
      <c r="Z721" s="35"/>
    </row>
    <row r="722" spans="25:26" ht="12.75" x14ac:dyDescent="0.2">
      <c r="Y722" s="67"/>
      <c r="Z722" s="35"/>
    </row>
    <row r="723" spans="25:26" ht="12.75" x14ac:dyDescent="0.2">
      <c r="Y723" s="67"/>
      <c r="Z723" s="35"/>
    </row>
    <row r="724" spans="25:26" ht="12.75" x14ac:dyDescent="0.2">
      <c r="Y724" s="67"/>
      <c r="Z724" s="35"/>
    </row>
    <row r="725" spans="25:26" ht="12.75" x14ac:dyDescent="0.2">
      <c r="Y725" s="67"/>
      <c r="Z725" s="35"/>
    </row>
    <row r="726" spans="25:26" ht="12.75" x14ac:dyDescent="0.2">
      <c r="Y726" s="67"/>
      <c r="Z726" s="35"/>
    </row>
    <row r="727" spans="25:26" ht="12.75" x14ac:dyDescent="0.2">
      <c r="Y727" s="67"/>
      <c r="Z727" s="35"/>
    </row>
    <row r="728" spans="25:26" ht="12.75" x14ac:dyDescent="0.2">
      <c r="Y728" s="67"/>
      <c r="Z728" s="35"/>
    </row>
    <row r="729" spans="25:26" ht="12.75" x14ac:dyDescent="0.2">
      <c r="Y729" s="67"/>
      <c r="Z729" s="35"/>
    </row>
    <row r="730" spans="25:26" ht="12.75" x14ac:dyDescent="0.2">
      <c r="Y730" s="67"/>
      <c r="Z730" s="35"/>
    </row>
    <row r="731" spans="25:26" ht="12.75" x14ac:dyDescent="0.2">
      <c r="Y731" s="67"/>
      <c r="Z731" s="35"/>
    </row>
    <row r="732" spans="25:26" ht="12.75" x14ac:dyDescent="0.2">
      <c r="Y732" s="67"/>
      <c r="Z732" s="35"/>
    </row>
    <row r="733" spans="25:26" ht="12.75" x14ac:dyDescent="0.2">
      <c r="Y733" s="67"/>
      <c r="Z733" s="35"/>
    </row>
    <row r="734" spans="25:26" ht="12.75" x14ac:dyDescent="0.2">
      <c r="Y734" s="67"/>
      <c r="Z734" s="35"/>
    </row>
    <row r="735" spans="25:26" ht="12.75" x14ac:dyDescent="0.2">
      <c r="Y735" s="67"/>
      <c r="Z735" s="35"/>
    </row>
    <row r="736" spans="25:26" ht="12.75" x14ac:dyDescent="0.2">
      <c r="Y736" s="67"/>
      <c r="Z736" s="35"/>
    </row>
    <row r="737" spans="25:26" ht="12.75" x14ac:dyDescent="0.2">
      <c r="Y737" s="67"/>
      <c r="Z737" s="35"/>
    </row>
    <row r="738" spans="25:26" ht="12.75" x14ac:dyDescent="0.2">
      <c r="Y738" s="67"/>
      <c r="Z738" s="35"/>
    </row>
    <row r="739" spans="25:26" ht="12.75" x14ac:dyDescent="0.2">
      <c r="Y739" s="67"/>
      <c r="Z739" s="35"/>
    </row>
    <row r="740" spans="25:26" ht="12.75" x14ac:dyDescent="0.2">
      <c r="Y740" s="67"/>
      <c r="Z740" s="35"/>
    </row>
    <row r="741" spans="25:26" ht="12.75" x14ac:dyDescent="0.2">
      <c r="Y741" s="67"/>
      <c r="Z741" s="35"/>
    </row>
    <row r="742" spans="25:26" ht="12.75" x14ac:dyDescent="0.2">
      <c r="Y742" s="67"/>
      <c r="Z742" s="35"/>
    </row>
    <row r="743" spans="25:26" ht="12.75" x14ac:dyDescent="0.2">
      <c r="Y743" s="67"/>
      <c r="Z743" s="35"/>
    </row>
    <row r="744" spans="25:26" ht="12.75" x14ac:dyDescent="0.2">
      <c r="Y744" s="67"/>
      <c r="Z744" s="35"/>
    </row>
    <row r="745" spans="25:26" ht="12.75" x14ac:dyDescent="0.2">
      <c r="Y745" s="67"/>
      <c r="Z745" s="35"/>
    </row>
    <row r="746" spans="25:26" ht="12.75" x14ac:dyDescent="0.2">
      <c r="Y746" s="67"/>
      <c r="Z746" s="35"/>
    </row>
    <row r="747" spans="25:26" ht="12.75" x14ac:dyDescent="0.2">
      <c r="Y747" s="67"/>
      <c r="Z747" s="35"/>
    </row>
    <row r="748" spans="25:26" ht="12.75" x14ac:dyDescent="0.2">
      <c r="Y748" s="67"/>
      <c r="Z748" s="35"/>
    </row>
    <row r="749" spans="25:26" ht="12.75" x14ac:dyDescent="0.2">
      <c r="Y749" s="67"/>
      <c r="Z749" s="35"/>
    </row>
    <row r="750" spans="25:26" ht="12.75" x14ac:dyDescent="0.2">
      <c r="Y750" s="67"/>
      <c r="Z750" s="35"/>
    </row>
    <row r="751" spans="25:26" ht="12.75" x14ac:dyDescent="0.2">
      <c r="Y751" s="67"/>
      <c r="Z751" s="35"/>
    </row>
    <row r="752" spans="25:26" ht="12.75" x14ac:dyDescent="0.2">
      <c r="Y752" s="67"/>
      <c r="Z752" s="35"/>
    </row>
    <row r="753" spans="25:26" ht="12.75" x14ac:dyDescent="0.2">
      <c r="Y753" s="67"/>
      <c r="Z753" s="35"/>
    </row>
    <row r="754" spans="25:26" ht="12.75" x14ac:dyDescent="0.2">
      <c r="Y754" s="67"/>
      <c r="Z754" s="35"/>
    </row>
    <row r="755" spans="25:26" ht="12.75" x14ac:dyDescent="0.2">
      <c r="Y755" s="67"/>
      <c r="Z755" s="35"/>
    </row>
    <row r="756" spans="25:26" ht="12.75" x14ac:dyDescent="0.2">
      <c r="Y756" s="67"/>
      <c r="Z756" s="35"/>
    </row>
    <row r="757" spans="25:26" ht="12.75" x14ac:dyDescent="0.2">
      <c r="Y757" s="67"/>
      <c r="Z757" s="35"/>
    </row>
    <row r="758" spans="25:26" ht="12.75" x14ac:dyDescent="0.2">
      <c r="Y758" s="67"/>
      <c r="Z758" s="35"/>
    </row>
    <row r="759" spans="25:26" ht="12.75" x14ac:dyDescent="0.2">
      <c r="Y759" s="67"/>
      <c r="Z759" s="35"/>
    </row>
    <row r="760" spans="25:26" ht="12.75" x14ac:dyDescent="0.2">
      <c r="Y760" s="67"/>
      <c r="Z760" s="35"/>
    </row>
    <row r="761" spans="25:26" ht="12.75" x14ac:dyDescent="0.2">
      <c r="Y761" s="67"/>
      <c r="Z761" s="35"/>
    </row>
    <row r="762" spans="25:26" ht="12.75" x14ac:dyDescent="0.2">
      <c r="Y762" s="67"/>
      <c r="Z762" s="35"/>
    </row>
    <row r="763" spans="25:26" ht="12.75" x14ac:dyDescent="0.2">
      <c r="Y763" s="67"/>
      <c r="Z763" s="35"/>
    </row>
    <row r="764" spans="25:26" ht="12.75" x14ac:dyDescent="0.2">
      <c r="Y764" s="67"/>
      <c r="Z764" s="35"/>
    </row>
    <row r="765" spans="25:26" ht="12.75" x14ac:dyDescent="0.2">
      <c r="Y765" s="67"/>
      <c r="Z765" s="35"/>
    </row>
    <row r="766" spans="25:26" ht="12.75" x14ac:dyDescent="0.2">
      <c r="Y766" s="67"/>
      <c r="Z766" s="35"/>
    </row>
    <row r="767" spans="25:26" ht="12.75" x14ac:dyDescent="0.2">
      <c r="Y767" s="67"/>
      <c r="Z767" s="35"/>
    </row>
    <row r="768" spans="25:26" ht="12.75" x14ac:dyDescent="0.2">
      <c r="Y768" s="67"/>
      <c r="Z768" s="35"/>
    </row>
    <row r="769" spans="25:26" ht="12.75" x14ac:dyDescent="0.2">
      <c r="Y769" s="67"/>
      <c r="Z769" s="35"/>
    </row>
    <row r="770" spans="25:26" ht="12.75" x14ac:dyDescent="0.2">
      <c r="Y770" s="67"/>
      <c r="Z770" s="35"/>
    </row>
    <row r="771" spans="25:26" ht="12.75" x14ac:dyDescent="0.2">
      <c r="Y771" s="67"/>
      <c r="Z771" s="35"/>
    </row>
    <row r="772" spans="25:26" ht="12.75" x14ac:dyDescent="0.2">
      <c r="Y772" s="67"/>
      <c r="Z772" s="35"/>
    </row>
    <row r="773" spans="25:26" ht="12.75" x14ac:dyDescent="0.2">
      <c r="Y773" s="67"/>
      <c r="Z773" s="35"/>
    </row>
    <row r="774" spans="25:26" ht="12.75" x14ac:dyDescent="0.2">
      <c r="Y774" s="67"/>
      <c r="Z774" s="35"/>
    </row>
    <row r="775" spans="25:26" ht="12.75" x14ac:dyDescent="0.2">
      <c r="Y775" s="67"/>
      <c r="Z775" s="35"/>
    </row>
    <row r="776" spans="25:26" ht="12.75" x14ac:dyDescent="0.2">
      <c r="Y776" s="67"/>
      <c r="Z776" s="35"/>
    </row>
    <row r="777" spans="25:26" ht="12.75" x14ac:dyDescent="0.2">
      <c r="Y777" s="67"/>
      <c r="Z777" s="35"/>
    </row>
    <row r="778" spans="25:26" ht="12.75" x14ac:dyDescent="0.2">
      <c r="Y778" s="67"/>
      <c r="Z778" s="35"/>
    </row>
    <row r="779" spans="25:26" ht="12.75" x14ac:dyDescent="0.2">
      <c r="Y779" s="67"/>
      <c r="Z779" s="35"/>
    </row>
    <row r="780" spans="25:26" ht="12.75" x14ac:dyDescent="0.2">
      <c r="Y780" s="67"/>
      <c r="Z780" s="35"/>
    </row>
    <row r="781" spans="25:26" ht="12.75" x14ac:dyDescent="0.2">
      <c r="Y781" s="67"/>
      <c r="Z781" s="35"/>
    </row>
    <row r="782" spans="25:26" ht="12.75" x14ac:dyDescent="0.2">
      <c r="Y782" s="67"/>
      <c r="Z782" s="35"/>
    </row>
    <row r="783" spans="25:26" ht="12.75" x14ac:dyDescent="0.2">
      <c r="Y783" s="67"/>
      <c r="Z783" s="35"/>
    </row>
    <row r="784" spans="25:26" ht="12.75" x14ac:dyDescent="0.2">
      <c r="Y784" s="67"/>
      <c r="Z784" s="35"/>
    </row>
    <row r="785" spans="25:26" ht="12.75" x14ac:dyDescent="0.2">
      <c r="Y785" s="67"/>
      <c r="Z785" s="35"/>
    </row>
    <row r="786" spans="25:26" ht="12.75" x14ac:dyDescent="0.2">
      <c r="Y786" s="67"/>
      <c r="Z786" s="35"/>
    </row>
    <row r="787" spans="25:26" ht="12.75" x14ac:dyDescent="0.2">
      <c r="Y787" s="67"/>
      <c r="Z787" s="35"/>
    </row>
    <row r="788" spans="25:26" ht="12.75" x14ac:dyDescent="0.2">
      <c r="Y788" s="67"/>
      <c r="Z788" s="35"/>
    </row>
    <row r="789" spans="25:26" ht="12.75" x14ac:dyDescent="0.2">
      <c r="Y789" s="67"/>
      <c r="Z789" s="35"/>
    </row>
    <row r="790" spans="25:26" ht="12.75" x14ac:dyDescent="0.2">
      <c r="Y790" s="67"/>
      <c r="Z790" s="35"/>
    </row>
    <row r="791" spans="25:26" ht="12.75" x14ac:dyDescent="0.2">
      <c r="Y791" s="67"/>
      <c r="Z791" s="35"/>
    </row>
    <row r="792" spans="25:26" ht="12.75" x14ac:dyDescent="0.2">
      <c r="Y792" s="67"/>
      <c r="Z792" s="35"/>
    </row>
    <row r="793" spans="25:26" ht="12.75" x14ac:dyDescent="0.2">
      <c r="Y793" s="67"/>
      <c r="Z793" s="35"/>
    </row>
    <row r="794" spans="25:26" ht="12.75" x14ac:dyDescent="0.2">
      <c r="Y794" s="67"/>
      <c r="Z794" s="35"/>
    </row>
    <row r="795" spans="25:26" ht="12.75" x14ac:dyDescent="0.2">
      <c r="Y795" s="67"/>
      <c r="Z795" s="35"/>
    </row>
    <row r="796" spans="25:26" ht="12.75" x14ac:dyDescent="0.2">
      <c r="Y796" s="67"/>
      <c r="Z796" s="35"/>
    </row>
    <row r="797" spans="25:26" ht="12.75" x14ac:dyDescent="0.2">
      <c r="Y797" s="67"/>
      <c r="Z797" s="35"/>
    </row>
    <row r="798" spans="25:26" ht="12.75" x14ac:dyDescent="0.2">
      <c r="Y798" s="67"/>
      <c r="Z798" s="35"/>
    </row>
    <row r="799" spans="25:26" ht="12.75" x14ac:dyDescent="0.2">
      <c r="Y799" s="67"/>
      <c r="Z799" s="35"/>
    </row>
    <row r="800" spans="25:26" ht="12.75" x14ac:dyDescent="0.2">
      <c r="Y800" s="67"/>
      <c r="Z800" s="35"/>
    </row>
    <row r="801" spans="25:26" ht="12.75" x14ac:dyDescent="0.2">
      <c r="Y801" s="67"/>
      <c r="Z801" s="35"/>
    </row>
    <row r="802" spans="25:26" ht="12.75" x14ac:dyDescent="0.2">
      <c r="Y802" s="67"/>
      <c r="Z802" s="35"/>
    </row>
    <row r="803" spans="25:26" ht="12.75" x14ac:dyDescent="0.2">
      <c r="Y803" s="67"/>
      <c r="Z803" s="35"/>
    </row>
    <row r="804" spans="25:26" ht="12.75" x14ac:dyDescent="0.2">
      <c r="Y804" s="67"/>
      <c r="Z804" s="35"/>
    </row>
    <row r="805" spans="25:26" ht="12.75" x14ac:dyDescent="0.2">
      <c r="Y805" s="67"/>
      <c r="Z805" s="35"/>
    </row>
    <row r="806" spans="25:26" ht="12.75" x14ac:dyDescent="0.2">
      <c r="Y806" s="67"/>
      <c r="Z806" s="35"/>
    </row>
    <row r="807" spans="25:26" ht="12.75" x14ac:dyDescent="0.2">
      <c r="Y807" s="67"/>
      <c r="Z807" s="35"/>
    </row>
    <row r="808" spans="25:26" ht="12.75" x14ac:dyDescent="0.2">
      <c r="Y808" s="67"/>
      <c r="Z808" s="35"/>
    </row>
    <row r="809" spans="25:26" ht="12.75" x14ac:dyDescent="0.2">
      <c r="Y809" s="67"/>
      <c r="Z809" s="35"/>
    </row>
    <row r="810" spans="25:26" ht="12.75" x14ac:dyDescent="0.2">
      <c r="Y810" s="67"/>
      <c r="Z810" s="35"/>
    </row>
    <row r="811" spans="25:26" ht="12.75" x14ac:dyDescent="0.2">
      <c r="Y811" s="67"/>
      <c r="Z811" s="35"/>
    </row>
    <row r="812" spans="25:26" ht="12.75" x14ac:dyDescent="0.2">
      <c r="Y812" s="67"/>
      <c r="Z812" s="35"/>
    </row>
    <row r="813" spans="25:26" ht="12.75" x14ac:dyDescent="0.2">
      <c r="Y813" s="67"/>
      <c r="Z813" s="35"/>
    </row>
    <row r="814" spans="25:26" ht="12.75" x14ac:dyDescent="0.2">
      <c r="Y814" s="67"/>
      <c r="Z814" s="35"/>
    </row>
    <row r="815" spans="25:26" ht="12.75" x14ac:dyDescent="0.2">
      <c r="Y815" s="67"/>
      <c r="Z815" s="35"/>
    </row>
    <row r="816" spans="25:26" ht="12.75" x14ac:dyDescent="0.2">
      <c r="Y816" s="67"/>
      <c r="Z816" s="35"/>
    </row>
    <row r="817" spans="25:26" ht="12.75" x14ac:dyDescent="0.2">
      <c r="Y817" s="67"/>
      <c r="Z817" s="35"/>
    </row>
    <row r="818" spans="25:26" ht="12.75" x14ac:dyDescent="0.2">
      <c r="Y818" s="67"/>
      <c r="Z818" s="35"/>
    </row>
    <row r="819" spans="25:26" ht="12.75" x14ac:dyDescent="0.2">
      <c r="Y819" s="67"/>
      <c r="Z819" s="35"/>
    </row>
    <row r="820" spans="25:26" ht="12.75" x14ac:dyDescent="0.2">
      <c r="Y820" s="67"/>
      <c r="Z820" s="35"/>
    </row>
    <row r="821" spans="25:26" ht="12.75" x14ac:dyDescent="0.2">
      <c r="Y821" s="67"/>
      <c r="Z821" s="35"/>
    </row>
    <row r="822" spans="25:26" ht="12.75" x14ac:dyDescent="0.2">
      <c r="Y822" s="67"/>
      <c r="Z822" s="35"/>
    </row>
    <row r="823" spans="25:26" ht="12.75" x14ac:dyDescent="0.2">
      <c r="Y823" s="67"/>
      <c r="Z823" s="35"/>
    </row>
    <row r="824" spans="25:26" ht="12.75" x14ac:dyDescent="0.2">
      <c r="Y824" s="67"/>
      <c r="Z824" s="35"/>
    </row>
    <row r="825" spans="25:26" ht="12.75" x14ac:dyDescent="0.2">
      <c r="Y825" s="67"/>
      <c r="Z825" s="35"/>
    </row>
    <row r="826" spans="25:26" ht="12.75" x14ac:dyDescent="0.2">
      <c r="Y826" s="67"/>
      <c r="Z826" s="35"/>
    </row>
    <row r="827" spans="25:26" ht="12.75" x14ac:dyDescent="0.2">
      <c r="Y827" s="67"/>
      <c r="Z827" s="35"/>
    </row>
    <row r="828" spans="25:26" ht="12.75" x14ac:dyDescent="0.2">
      <c r="Y828" s="67"/>
      <c r="Z828" s="35"/>
    </row>
    <row r="829" spans="25:26" ht="12.75" x14ac:dyDescent="0.2">
      <c r="Y829" s="67"/>
      <c r="Z829" s="35"/>
    </row>
    <row r="830" spans="25:26" ht="12.75" x14ac:dyDescent="0.2">
      <c r="Y830" s="67"/>
      <c r="Z830" s="35"/>
    </row>
    <row r="831" spans="25:26" ht="12.75" x14ac:dyDescent="0.2">
      <c r="Y831" s="67"/>
      <c r="Z831" s="35"/>
    </row>
    <row r="832" spans="25:26" ht="12.75" x14ac:dyDescent="0.2">
      <c r="Y832" s="67"/>
      <c r="Z832" s="35"/>
    </row>
    <row r="833" spans="25:26" ht="12.75" x14ac:dyDescent="0.2">
      <c r="Y833" s="67"/>
      <c r="Z833" s="35"/>
    </row>
    <row r="834" spans="25:26" ht="12.75" x14ac:dyDescent="0.2">
      <c r="Y834" s="67"/>
      <c r="Z834" s="35"/>
    </row>
    <row r="835" spans="25:26" ht="12.75" x14ac:dyDescent="0.2">
      <c r="Y835" s="67"/>
      <c r="Z835" s="35"/>
    </row>
    <row r="836" spans="25:26" ht="12.75" x14ac:dyDescent="0.2">
      <c r="Y836" s="67"/>
      <c r="Z836" s="35"/>
    </row>
    <row r="837" spans="25:26" ht="12.75" x14ac:dyDescent="0.2">
      <c r="Y837" s="67"/>
      <c r="Z837" s="35"/>
    </row>
    <row r="838" spans="25:26" ht="12.75" x14ac:dyDescent="0.2">
      <c r="Y838" s="67"/>
      <c r="Z838" s="35"/>
    </row>
    <row r="839" spans="25:26" ht="12.75" x14ac:dyDescent="0.2">
      <c r="Y839" s="67"/>
      <c r="Z839" s="35"/>
    </row>
    <row r="840" spans="25:26" ht="12.75" x14ac:dyDescent="0.2">
      <c r="Y840" s="67"/>
      <c r="Z840" s="35"/>
    </row>
    <row r="841" spans="25:26" ht="12.75" x14ac:dyDescent="0.2">
      <c r="Y841" s="67"/>
      <c r="Z841" s="35"/>
    </row>
    <row r="842" spans="25:26" ht="12.75" x14ac:dyDescent="0.2">
      <c r="Y842" s="67"/>
      <c r="Z842" s="35"/>
    </row>
    <row r="843" spans="25:26" ht="12.75" x14ac:dyDescent="0.2">
      <c r="Y843" s="67"/>
      <c r="Z843" s="35"/>
    </row>
    <row r="844" spans="25:26" ht="12.75" x14ac:dyDescent="0.2">
      <c r="Y844" s="67"/>
      <c r="Z844" s="35"/>
    </row>
    <row r="845" spans="25:26" ht="12.75" x14ac:dyDescent="0.2">
      <c r="Y845" s="67"/>
      <c r="Z845" s="35"/>
    </row>
    <row r="846" spans="25:26" ht="12.75" x14ac:dyDescent="0.2">
      <c r="Y846" s="67"/>
      <c r="Z846" s="35"/>
    </row>
    <row r="847" spans="25:26" ht="12.75" x14ac:dyDescent="0.2">
      <c r="Y847" s="67"/>
      <c r="Z847" s="35"/>
    </row>
    <row r="848" spans="25:26" ht="12.75" x14ac:dyDescent="0.2">
      <c r="Y848" s="67"/>
      <c r="Z848" s="35"/>
    </row>
    <row r="849" spans="25:26" ht="12.75" x14ac:dyDescent="0.2">
      <c r="Y849" s="67"/>
      <c r="Z849" s="35"/>
    </row>
    <row r="850" spans="25:26" ht="12.75" x14ac:dyDescent="0.2">
      <c r="Y850" s="67"/>
      <c r="Z850" s="35"/>
    </row>
    <row r="851" spans="25:26" ht="12.75" x14ac:dyDescent="0.2">
      <c r="Y851" s="67"/>
      <c r="Z851" s="35"/>
    </row>
    <row r="852" spans="25:26" ht="12.75" x14ac:dyDescent="0.2">
      <c r="Y852" s="67"/>
      <c r="Z852" s="35"/>
    </row>
    <row r="853" spans="25:26" ht="12.75" x14ac:dyDescent="0.2">
      <c r="Y853" s="67"/>
      <c r="Z853" s="35"/>
    </row>
    <row r="854" spans="25:26" ht="12.75" x14ac:dyDescent="0.2">
      <c r="Y854" s="67"/>
      <c r="Z854" s="35"/>
    </row>
    <row r="855" spans="25:26" ht="12.75" x14ac:dyDescent="0.2">
      <c r="Y855" s="67"/>
      <c r="Z855" s="35"/>
    </row>
    <row r="856" spans="25:26" ht="12.75" x14ac:dyDescent="0.2">
      <c r="Y856" s="67"/>
      <c r="Z856" s="35"/>
    </row>
    <row r="857" spans="25:26" ht="12.75" x14ac:dyDescent="0.2">
      <c r="Y857" s="67"/>
      <c r="Z857" s="35"/>
    </row>
    <row r="858" spans="25:26" ht="12.75" x14ac:dyDescent="0.2">
      <c r="Y858" s="67"/>
      <c r="Z858" s="35"/>
    </row>
    <row r="859" spans="25:26" ht="12.75" x14ac:dyDescent="0.2">
      <c r="Y859" s="67"/>
      <c r="Z859" s="35"/>
    </row>
    <row r="860" spans="25:26" ht="12.75" x14ac:dyDescent="0.2">
      <c r="Y860" s="67"/>
      <c r="Z860" s="35"/>
    </row>
    <row r="861" spans="25:26" ht="12.75" x14ac:dyDescent="0.2">
      <c r="Y861" s="67"/>
      <c r="Z861" s="35"/>
    </row>
    <row r="862" spans="25:26" ht="12.75" x14ac:dyDescent="0.2">
      <c r="Y862" s="67"/>
      <c r="Z862" s="35"/>
    </row>
    <row r="863" spans="25:26" ht="12.75" x14ac:dyDescent="0.2">
      <c r="Y863" s="67"/>
      <c r="Z863" s="35"/>
    </row>
    <row r="864" spans="25:26" ht="12.75" x14ac:dyDescent="0.2">
      <c r="Y864" s="67"/>
      <c r="Z864" s="35"/>
    </row>
    <row r="865" spans="25:26" ht="12.75" x14ac:dyDescent="0.2">
      <c r="Y865" s="67"/>
      <c r="Z865" s="35"/>
    </row>
    <row r="866" spans="25:26" ht="12.75" x14ac:dyDescent="0.2">
      <c r="Y866" s="67"/>
      <c r="Z866" s="35"/>
    </row>
    <row r="867" spans="25:26" ht="12.75" x14ac:dyDescent="0.2">
      <c r="Y867" s="67"/>
      <c r="Z867" s="35"/>
    </row>
    <row r="868" spans="25:26" ht="12.75" x14ac:dyDescent="0.2">
      <c r="Y868" s="67"/>
      <c r="Z868" s="35"/>
    </row>
    <row r="869" spans="25:26" ht="12.75" x14ac:dyDescent="0.2">
      <c r="Y869" s="67"/>
      <c r="Z869" s="35"/>
    </row>
    <row r="870" spans="25:26" ht="12.75" x14ac:dyDescent="0.2">
      <c r="Y870" s="67"/>
      <c r="Z870" s="35"/>
    </row>
    <row r="871" spans="25:26" ht="12.75" x14ac:dyDescent="0.2">
      <c r="Y871" s="67"/>
      <c r="Z871" s="35"/>
    </row>
    <row r="872" spans="25:26" ht="12.75" x14ac:dyDescent="0.2">
      <c r="Y872" s="67"/>
      <c r="Z872" s="35"/>
    </row>
    <row r="873" spans="25:26" ht="12.75" x14ac:dyDescent="0.2">
      <c r="Y873" s="67"/>
      <c r="Z873" s="35"/>
    </row>
    <row r="874" spans="25:26" ht="12.75" x14ac:dyDescent="0.2">
      <c r="Y874" s="67"/>
      <c r="Z874" s="35"/>
    </row>
    <row r="875" spans="25:26" ht="12.75" x14ac:dyDescent="0.2">
      <c r="Y875" s="67"/>
      <c r="Z875" s="35"/>
    </row>
    <row r="876" spans="25:26" ht="12.75" x14ac:dyDescent="0.2">
      <c r="Y876" s="67"/>
      <c r="Z876" s="35"/>
    </row>
    <row r="877" spans="25:26" ht="12.75" x14ac:dyDescent="0.2">
      <c r="Y877" s="67"/>
      <c r="Z877" s="35"/>
    </row>
    <row r="878" spans="25:26" ht="12.75" x14ac:dyDescent="0.2">
      <c r="Y878" s="67"/>
      <c r="Z878" s="35"/>
    </row>
    <row r="879" spans="25:26" ht="12.75" x14ac:dyDescent="0.2">
      <c r="Y879" s="67"/>
      <c r="Z879" s="35"/>
    </row>
    <row r="880" spans="25:26" ht="12.75" x14ac:dyDescent="0.2">
      <c r="Y880" s="67"/>
      <c r="Z880" s="35"/>
    </row>
    <row r="881" spans="25:26" ht="12.75" x14ac:dyDescent="0.2">
      <c r="Y881" s="67"/>
      <c r="Z881" s="35"/>
    </row>
    <row r="882" spans="25:26" ht="12.75" x14ac:dyDescent="0.2">
      <c r="Y882" s="67"/>
      <c r="Z882" s="35"/>
    </row>
    <row r="883" spans="25:26" ht="12.75" x14ac:dyDescent="0.2">
      <c r="Y883" s="67"/>
      <c r="Z883" s="35"/>
    </row>
    <row r="884" spans="25:26" ht="12.75" x14ac:dyDescent="0.2">
      <c r="Y884" s="67"/>
      <c r="Z884" s="35"/>
    </row>
    <row r="885" spans="25:26" ht="12.75" x14ac:dyDescent="0.2">
      <c r="Y885" s="67"/>
      <c r="Z885" s="35"/>
    </row>
    <row r="886" spans="25:26" ht="12.75" x14ac:dyDescent="0.2">
      <c r="Y886" s="67"/>
      <c r="Z886" s="35"/>
    </row>
    <row r="887" spans="25:26" ht="12.75" x14ac:dyDescent="0.2">
      <c r="Y887" s="67"/>
      <c r="Z887" s="35"/>
    </row>
    <row r="888" spans="25:26" ht="12.75" x14ac:dyDescent="0.2">
      <c r="Y888" s="67"/>
      <c r="Z888" s="35"/>
    </row>
    <row r="889" spans="25:26" ht="12.75" x14ac:dyDescent="0.2">
      <c r="Y889" s="67"/>
      <c r="Z889" s="35"/>
    </row>
    <row r="890" spans="25:26" ht="12.75" x14ac:dyDescent="0.2">
      <c r="Y890" s="67"/>
      <c r="Z890" s="35"/>
    </row>
    <row r="891" spans="25:26" ht="12.75" x14ac:dyDescent="0.2">
      <c r="Y891" s="67"/>
      <c r="Z891" s="35"/>
    </row>
    <row r="892" spans="25:26" ht="12.75" x14ac:dyDescent="0.2">
      <c r="Y892" s="67"/>
      <c r="Z892" s="35"/>
    </row>
    <row r="893" spans="25:26" ht="12.75" x14ac:dyDescent="0.2">
      <c r="Y893" s="67"/>
      <c r="Z893" s="35"/>
    </row>
    <row r="894" spans="25:26" ht="12.75" x14ac:dyDescent="0.2">
      <c r="Y894" s="67"/>
      <c r="Z894" s="35"/>
    </row>
    <row r="895" spans="25:26" ht="12.75" x14ac:dyDescent="0.2">
      <c r="Y895" s="67"/>
      <c r="Z895" s="35"/>
    </row>
    <row r="896" spans="25:26" ht="12.75" x14ac:dyDescent="0.2">
      <c r="Y896" s="67"/>
      <c r="Z896" s="35"/>
    </row>
    <row r="897" spans="25:26" ht="12.75" x14ac:dyDescent="0.2">
      <c r="Y897" s="67"/>
      <c r="Z897" s="35"/>
    </row>
    <row r="898" spans="25:26" ht="12.75" x14ac:dyDescent="0.2">
      <c r="Y898" s="67"/>
      <c r="Z898" s="35"/>
    </row>
    <row r="899" spans="25:26" ht="12.75" x14ac:dyDescent="0.2">
      <c r="Y899" s="67"/>
      <c r="Z899" s="35"/>
    </row>
    <row r="900" spans="25:26" ht="12.75" x14ac:dyDescent="0.2">
      <c r="Y900" s="67"/>
      <c r="Z900" s="35"/>
    </row>
    <row r="901" spans="25:26" ht="12.75" x14ac:dyDescent="0.2">
      <c r="Y901" s="71"/>
    </row>
    <row r="902" spans="25:26" ht="12.75" x14ac:dyDescent="0.2">
      <c r="Y902" s="71"/>
    </row>
    <row r="903" spans="25:26" ht="12.75" x14ac:dyDescent="0.2">
      <c r="Y903" s="71"/>
    </row>
    <row r="904" spans="25:26" ht="12.75" x14ac:dyDescent="0.2">
      <c r="Y904" s="71"/>
    </row>
    <row r="905" spans="25:26" ht="12.75" x14ac:dyDescent="0.2">
      <c r="Y905" s="71"/>
    </row>
    <row r="906" spans="25:26" ht="12.75" x14ac:dyDescent="0.2">
      <c r="Y906" s="71"/>
    </row>
    <row r="907" spans="25:26" ht="12.75" x14ac:dyDescent="0.2">
      <c r="Y907" s="71"/>
    </row>
    <row r="908" spans="25:26" ht="12.75" x14ac:dyDescent="0.2">
      <c r="Y908" s="71"/>
    </row>
    <row r="909" spans="25:26" ht="12.75" x14ac:dyDescent="0.2">
      <c r="Y909" s="71"/>
    </row>
    <row r="910" spans="25:26" ht="12.75" x14ac:dyDescent="0.2">
      <c r="Y910" s="71"/>
    </row>
    <row r="911" spans="25:26" ht="12.75" x14ac:dyDescent="0.2">
      <c r="Y911" s="71"/>
    </row>
    <row r="912" spans="25:26" ht="12.75" x14ac:dyDescent="0.2">
      <c r="Y912" s="71"/>
    </row>
    <row r="913" spans="25:25" ht="12.75" x14ac:dyDescent="0.2">
      <c r="Y913" s="71"/>
    </row>
    <row r="914" spans="25:25" ht="12.75" x14ac:dyDescent="0.2">
      <c r="Y914" s="71"/>
    </row>
    <row r="915" spans="25:25" ht="12.75" x14ac:dyDescent="0.2">
      <c r="Y915" s="71"/>
    </row>
    <row r="916" spans="25:25" ht="12.75" x14ac:dyDescent="0.2">
      <c r="Y916" s="71"/>
    </row>
    <row r="917" spans="25:25" ht="12.75" x14ac:dyDescent="0.2">
      <c r="Y917" s="71"/>
    </row>
    <row r="918" spans="25:25" ht="12.75" x14ac:dyDescent="0.2">
      <c r="Y918" s="71"/>
    </row>
    <row r="919" spans="25:25" ht="12.75" x14ac:dyDescent="0.2">
      <c r="Y919" s="71"/>
    </row>
    <row r="920" spans="25:25" ht="12.75" x14ac:dyDescent="0.2">
      <c r="Y920" s="71"/>
    </row>
    <row r="921" spans="25:25" ht="12.75" x14ac:dyDescent="0.2">
      <c r="Y921" s="71"/>
    </row>
    <row r="922" spans="25:25" ht="12.75" x14ac:dyDescent="0.2">
      <c r="Y922" s="71"/>
    </row>
    <row r="923" spans="25:25" ht="12.75" x14ac:dyDescent="0.2">
      <c r="Y923" s="71"/>
    </row>
    <row r="924" spans="25:25" ht="12.75" x14ac:dyDescent="0.2">
      <c r="Y924" s="71"/>
    </row>
    <row r="925" spans="25:25" ht="12.75" x14ac:dyDescent="0.2">
      <c r="Y925" s="71"/>
    </row>
    <row r="926" spans="25:25" ht="12.75" x14ac:dyDescent="0.2">
      <c r="Y926" s="71"/>
    </row>
    <row r="927" spans="25:25" ht="12.75" x14ac:dyDescent="0.2">
      <c r="Y927" s="71"/>
    </row>
    <row r="928" spans="25:25" ht="12.75" x14ac:dyDescent="0.2">
      <c r="Y928" s="71"/>
    </row>
    <row r="929" spans="25:25" ht="12.75" x14ac:dyDescent="0.2">
      <c r="Y929" s="71"/>
    </row>
    <row r="930" spans="25:25" ht="12.75" x14ac:dyDescent="0.2">
      <c r="Y930" s="71"/>
    </row>
    <row r="931" spans="25:25" ht="12.75" x14ac:dyDescent="0.2">
      <c r="Y931" s="71"/>
    </row>
    <row r="932" spans="25:25" ht="12.75" x14ac:dyDescent="0.2">
      <c r="Y932" s="71"/>
    </row>
    <row r="933" spans="25:25" ht="12.75" x14ac:dyDescent="0.2">
      <c r="Y933" s="71"/>
    </row>
    <row r="934" spans="25:25" ht="12.75" x14ac:dyDescent="0.2">
      <c r="Y934" s="71"/>
    </row>
    <row r="935" spans="25:25" ht="12.75" x14ac:dyDescent="0.2">
      <c r="Y935" s="71"/>
    </row>
    <row r="936" spans="25:25" ht="12.75" x14ac:dyDescent="0.2">
      <c r="Y936" s="71"/>
    </row>
    <row r="937" spans="25:25" ht="12.75" x14ac:dyDescent="0.2">
      <c r="Y937" s="71"/>
    </row>
    <row r="938" spans="25:25" ht="12.75" x14ac:dyDescent="0.2">
      <c r="Y938" s="71"/>
    </row>
    <row r="939" spans="25:25" ht="12.75" x14ac:dyDescent="0.2">
      <c r="Y939" s="71"/>
    </row>
    <row r="940" spans="25:25" ht="12.75" x14ac:dyDescent="0.2">
      <c r="Y940" s="71"/>
    </row>
    <row r="941" spans="25:25" ht="12.75" x14ac:dyDescent="0.2">
      <c r="Y941" s="71"/>
    </row>
    <row r="942" spans="25:25" ht="12.75" x14ac:dyDescent="0.2">
      <c r="Y942" s="71"/>
    </row>
    <row r="943" spans="25:25" ht="12.75" x14ac:dyDescent="0.2">
      <c r="Y943" s="71"/>
    </row>
    <row r="944" spans="25:25" ht="12.75" x14ac:dyDescent="0.2">
      <c r="Y944" s="71"/>
    </row>
    <row r="945" spans="25:25" ht="12.75" x14ac:dyDescent="0.2">
      <c r="Y945" s="71"/>
    </row>
    <row r="946" spans="25:25" ht="12.75" x14ac:dyDescent="0.2">
      <c r="Y946" s="71"/>
    </row>
    <row r="947" spans="25:25" ht="12.75" x14ac:dyDescent="0.2">
      <c r="Y947" s="71"/>
    </row>
    <row r="948" spans="25:25" ht="12.75" x14ac:dyDescent="0.2">
      <c r="Y948" s="71"/>
    </row>
    <row r="949" spans="25:25" ht="12.75" x14ac:dyDescent="0.2">
      <c r="Y949" s="71"/>
    </row>
    <row r="950" spans="25:25" ht="12.75" x14ac:dyDescent="0.2">
      <c r="Y950" s="71"/>
    </row>
    <row r="951" spans="25:25" ht="12.75" x14ac:dyDescent="0.2">
      <c r="Y951" s="71"/>
    </row>
    <row r="952" spans="25:25" ht="12.75" x14ac:dyDescent="0.2">
      <c r="Y952" s="71"/>
    </row>
    <row r="953" spans="25:25" ht="12.75" x14ac:dyDescent="0.2">
      <c r="Y953" s="71"/>
    </row>
    <row r="954" spans="25:25" ht="12.75" x14ac:dyDescent="0.2">
      <c r="Y954" s="71"/>
    </row>
    <row r="955" spans="25:25" ht="12.75" x14ac:dyDescent="0.2">
      <c r="Y955" s="71"/>
    </row>
    <row r="956" spans="25:25" ht="12.75" x14ac:dyDescent="0.2">
      <c r="Y956" s="71"/>
    </row>
    <row r="957" spans="25:25" ht="12.75" x14ac:dyDescent="0.2">
      <c r="Y957" s="71"/>
    </row>
    <row r="958" spans="25:25" ht="12.75" x14ac:dyDescent="0.2">
      <c r="Y958" s="71"/>
    </row>
    <row r="959" spans="25:25" ht="12.75" x14ac:dyDescent="0.2">
      <c r="Y959" s="71"/>
    </row>
    <row r="960" spans="25:25" ht="12.75" x14ac:dyDescent="0.2">
      <c r="Y960" s="71"/>
    </row>
    <row r="961" spans="25:25" ht="12.75" x14ac:dyDescent="0.2">
      <c r="Y961" s="71"/>
    </row>
    <row r="962" spans="25:25" ht="12.75" x14ac:dyDescent="0.2">
      <c r="Y962" s="71"/>
    </row>
    <row r="963" spans="25:25" ht="12.75" x14ac:dyDescent="0.2">
      <c r="Y963" s="71"/>
    </row>
    <row r="964" spans="25:25" ht="12.75" x14ac:dyDescent="0.2">
      <c r="Y964" s="71"/>
    </row>
    <row r="965" spans="25:25" ht="12.75" x14ac:dyDescent="0.2">
      <c r="Y965" s="71"/>
    </row>
    <row r="966" spans="25:25" ht="12.75" x14ac:dyDescent="0.2">
      <c r="Y966" s="71"/>
    </row>
    <row r="967" spans="25:25" ht="12.75" x14ac:dyDescent="0.2">
      <c r="Y967" s="71"/>
    </row>
    <row r="968" spans="25:25" ht="12.75" x14ac:dyDescent="0.2">
      <c r="Y968" s="71"/>
    </row>
    <row r="969" spans="25:25" ht="12.75" x14ac:dyDescent="0.2">
      <c r="Y969" s="71"/>
    </row>
    <row r="970" spans="25:25" ht="12.75" x14ac:dyDescent="0.2">
      <c r="Y970" s="71"/>
    </row>
    <row r="971" spans="25:25" ht="12.75" x14ac:dyDescent="0.2">
      <c r="Y971" s="71"/>
    </row>
    <row r="972" spans="25:25" ht="12.75" x14ac:dyDescent="0.2">
      <c r="Y972" s="71"/>
    </row>
    <row r="973" spans="25:25" ht="12.75" x14ac:dyDescent="0.2">
      <c r="Y973" s="71"/>
    </row>
    <row r="974" spans="25:25" ht="12.75" x14ac:dyDescent="0.2">
      <c r="Y974" s="71"/>
    </row>
    <row r="975" spans="25:25" ht="12.75" x14ac:dyDescent="0.2">
      <c r="Y975" s="71"/>
    </row>
    <row r="976" spans="25:25" ht="12.75" x14ac:dyDescent="0.2">
      <c r="Y976" s="71"/>
    </row>
    <row r="977" spans="25:25" ht="12.75" x14ac:dyDescent="0.2">
      <c r="Y977" s="71"/>
    </row>
    <row r="978" spans="25:25" ht="12.75" x14ac:dyDescent="0.2">
      <c r="Y978" s="71"/>
    </row>
    <row r="979" spans="25:25" ht="12.75" x14ac:dyDescent="0.2">
      <c r="Y979" s="71"/>
    </row>
    <row r="980" spans="25:25" ht="12.75" x14ac:dyDescent="0.2">
      <c r="Y980" s="71"/>
    </row>
    <row r="981" spans="25:25" ht="12.75" x14ac:dyDescent="0.2">
      <c r="Y981" s="71"/>
    </row>
    <row r="982" spans="25:25" ht="12.75" x14ac:dyDescent="0.2">
      <c r="Y982" s="71"/>
    </row>
    <row r="983" spans="25:25" ht="12.75" x14ac:dyDescent="0.2">
      <c r="Y983" s="71"/>
    </row>
    <row r="984" spans="25:25" ht="12.75" x14ac:dyDescent="0.2">
      <c r="Y984" s="71"/>
    </row>
    <row r="985" spans="25:25" ht="12.75" x14ac:dyDescent="0.2">
      <c r="Y985" s="71"/>
    </row>
    <row r="986" spans="25:25" ht="12.75" x14ac:dyDescent="0.2">
      <c r="Y986" s="71"/>
    </row>
    <row r="987" spans="25:25" ht="12.75" x14ac:dyDescent="0.2">
      <c r="Y987" s="71"/>
    </row>
    <row r="988" spans="25:25" ht="12.75" x14ac:dyDescent="0.2">
      <c r="Y988" s="71"/>
    </row>
    <row r="989" spans="25:25" ht="12.75" x14ac:dyDescent="0.2">
      <c r="Y989" s="71"/>
    </row>
    <row r="990" spans="25:25" ht="12.75" x14ac:dyDescent="0.2">
      <c r="Y990" s="71"/>
    </row>
    <row r="991" spans="25:25" ht="12.75" x14ac:dyDescent="0.2">
      <c r="Y991" s="71"/>
    </row>
    <row r="992" spans="25:25" ht="12.75" x14ac:dyDescent="0.2">
      <c r="Y992" s="71"/>
    </row>
    <row r="993" spans="25:25" ht="12.75" x14ac:dyDescent="0.2">
      <c r="Y993" s="71"/>
    </row>
    <row r="994" spans="25:25" ht="12.75" x14ac:dyDescent="0.2">
      <c r="Y994" s="71"/>
    </row>
    <row r="995" spans="25:25" ht="12.75" x14ac:dyDescent="0.2">
      <c r="Y995" s="71"/>
    </row>
    <row r="996" spans="25:25" ht="12.75" x14ac:dyDescent="0.2">
      <c r="Y996" s="71"/>
    </row>
    <row r="997" spans="25:25" ht="12.75" x14ac:dyDescent="0.2">
      <c r="Y997" s="71"/>
    </row>
    <row r="998" spans="25:25" ht="12.75" x14ac:dyDescent="0.2">
      <c r="Y998" s="71"/>
    </row>
    <row r="999" spans="25:25" ht="12.75" x14ac:dyDescent="0.2">
      <c r="Y999" s="71"/>
    </row>
    <row r="1000" spans="25:25" ht="12.75" x14ac:dyDescent="0.2">
      <c r="Y1000" s="71"/>
    </row>
    <row r="1001" spans="25:25" ht="12.75" x14ac:dyDescent="0.2">
      <c r="Y1001" s="71"/>
    </row>
    <row r="1002" spans="25:25" ht="12.75" x14ac:dyDescent="0.2">
      <c r="Y1002" s="71"/>
    </row>
    <row r="1003" spans="25:25" ht="12.75" x14ac:dyDescent="0.2">
      <c r="Y1003" s="71"/>
    </row>
    <row r="1004" spans="25:25" ht="12.75" x14ac:dyDescent="0.2">
      <c r="Y1004" s="71"/>
    </row>
    <row r="1005" spans="25:25" ht="12.75" x14ac:dyDescent="0.2">
      <c r="Y1005" s="71"/>
    </row>
    <row r="1006" spans="25:25" ht="12.75" x14ac:dyDescent="0.2">
      <c r="Y1006" s="71"/>
    </row>
    <row r="1007" spans="25:25" ht="12.75" x14ac:dyDescent="0.2">
      <c r="Y1007" s="71"/>
    </row>
    <row r="1008" spans="25:25" ht="12.75" x14ac:dyDescent="0.2">
      <c r="Y1008" s="71"/>
    </row>
    <row r="1009" spans="25:25" ht="12.75" x14ac:dyDescent="0.2">
      <c r="Y1009" s="71"/>
    </row>
    <row r="1010" spans="25:25" ht="12.75" x14ac:dyDescent="0.2">
      <c r="Y1010" s="71"/>
    </row>
    <row r="1011" spans="25:25" ht="12.75" x14ac:dyDescent="0.2">
      <c r="Y1011" s="71"/>
    </row>
    <row r="1012" spans="25:25" ht="12.75" x14ac:dyDescent="0.2">
      <c r="Y1012" s="71"/>
    </row>
    <row r="1013" spans="25:25" ht="12.75" x14ac:dyDescent="0.2">
      <c r="Y1013" s="71"/>
    </row>
    <row r="1014" spans="25:25" ht="12.75" x14ac:dyDescent="0.2">
      <c r="Y1014" s="71"/>
    </row>
    <row r="1015" spans="25:25" ht="12.75" x14ac:dyDescent="0.2">
      <c r="Y1015" s="71"/>
    </row>
    <row r="1016" spans="25:25" ht="12.75" x14ac:dyDescent="0.2">
      <c r="Y1016" s="71"/>
    </row>
    <row r="1017" spans="25:25" ht="12.75" x14ac:dyDescent="0.2">
      <c r="Y1017" s="71"/>
    </row>
    <row r="1018" spans="25:25" ht="12.75" x14ac:dyDescent="0.2">
      <c r="Y1018" s="71"/>
    </row>
    <row r="1019" spans="25:25" ht="12.75" x14ac:dyDescent="0.2">
      <c r="Y1019" s="71"/>
    </row>
    <row r="1020" spans="25:25" ht="12.75" x14ac:dyDescent="0.2">
      <c r="Y1020" s="71"/>
    </row>
    <row r="1021" spans="25:25" ht="12.75" x14ac:dyDescent="0.2">
      <c r="Y1021" s="71"/>
    </row>
    <row r="1022" spans="25:25" ht="12.75" x14ac:dyDescent="0.2">
      <c r="Y1022" s="71"/>
    </row>
    <row r="1023" spans="25:25" ht="12.75" x14ac:dyDescent="0.2">
      <c r="Y1023" s="71"/>
    </row>
    <row r="1024" spans="25:25" ht="12.75" x14ac:dyDescent="0.2">
      <c r="Y1024" s="71"/>
    </row>
    <row r="1025" spans="25:25" ht="12.75" x14ac:dyDescent="0.2">
      <c r="Y1025" s="71"/>
    </row>
    <row r="1026" spans="25:25" ht="12.75" x14ac:dyDescent="0.2">
      <c r="Y1026" s="71"/>
    </row>
    <row r="1027" spans="25:25" ht="12.75" x14ac:dyDescent="0.2">
      <c r="Y1027" s="71"/>
    </row>
    <row r="1028" spans="25:25" ht="12.75" x14ac:dyDescent="0.2">
      <c r="Y1028" s="71"/>
    </row>
    <row r="1029" spans="25:25" ht="12.75" x14ac:dyDescent="0.2">
      <c r="Y1029" s="71"/>
    </row>
    <row r="1030" spans="25:25" ht="12.75" x14ac:dyDescent="0.2">
      <c r="Y1030" s="71"/>
    </row>
    <row r="1031" spans="25:25" ht="12.75" x14ac:dyDescent="0.2">
      <c r="Y1031" s="71"/>
    </row>
    <row r="1032" spans="25:25" ht="12.75" x14ac:dyDescent="0.2">
      <c r="Y1032" s="71"/>
    </row>
    <row r="1033" spans="25:25" ht="12.75" x14ac:dyDescent="0.2">
      <c r="Y1033" s="71"/>
    </row>
    <row r="1034" spans="25:25" ht="12.75" x14ac:dyDescent="0.2">
      <c r="Y1034" s="71"/>
    </row>
    <row r="1035" spans="25:25" ht="12.75" x14ac:dyDescent="0.2">
      <c r="Y1035" s="71"/>
    </row>
    <row r="1036" spans="25:25" ht="12.75" x14ac:dyDescent="0.2">
      <c r="Y1036" s="71"/>
    </row>
    <row r="1037" spans="25:25" ht="12.75" x14ac:dyDescent="0.2">
      <c r="Y1037" s="71"/>
    </row>
    <row r="1038" spans="25:25" ht="12.75" x14ac:dyDescent="0.2">
      <c r="Y1038" s="71"/>
    </row>
    <row r="1039" spans="25:25" ht="12.75" x14ac:dyDescent="0.2">
      <c r="Y1039" s="71"/>
    </row>
    <row r="1040" spans="25:25" ht="12.75" x14ac:dyDescent="0.2">
      <c r="Y1040" s="71"/>
    </row>
    <row r="1041" spans="25:25" ht="12.75" x14ac:dyDescent="0.2">
      <c r="Y1041" s="71"/>
    </row>
    <row r="1042" spans="25:25" ht="12.75" x14ac:dyDescent="0.2">
      <c r="Y1042" s="71"/>
    </row>
    <row r="1043" spans="25:25" ht="12.75" x14ac:dyDescent="0.2">
      <c r="Y1043" s="71"/>
    </row>
    <row r="1044" spans="25:25" ht="12.75" x14ac:dyDescent="0.2">
      <c r="Y1044" s="71"/>
    </row>
    <row r="1045" spans="25:25" ht="12.75" x14ac:dyDescent="0.2">
      <c r="Y1045" s="71"/>
    </row>
    <row r="1046" spans="25:25" ht="12.75" x14ac:dyDescent="0.2">
      <c r="Y1046" s="71"/>
    </row>
    <row r="1047" spans="25:25" ht="12.75" x14ac:dyDescent="0.2">
      <c r="Y1047" s="71"/>
    </row>
    <row r="1048" spans="25:25" ht="12.75" x14ac:dyDescent="0.2">
      <c r="Y1048" s="71"/>
    </row>
    <row r="1049" spans="25:25" ht="12.75" x14ac:dyDescent="0.2">
      <c r="Y1049" s="71"/>
    </row>
    <row r="1050" spans="25:25" ht="12.75" x14ac:dyDescent="0.2">
      <c r="Y1050" s="71"/>
    </row>
    <row r="1051" spans="25:25" ht="12.75" x14ac:dyDescent="0.2">
      <c r="Y1051" s="71"/>
    </row>
    <row r="1052" spans="25:25" ht="12.75" x14ac:dyDescent="0.2">
      <c r="Y1052" s="71"/>
    </row>
    <row r="1053" spans="25:25" ht="12.75" x14ac:dyDescent="0.2">
      <c r="Y1053" s="71"/>
    </row>
    <row r="1054" spans="25:25" ht="12.75" x14ac:dyDescent="0.2">
      <c r="Y1054" s="71"/>
    </row>
    <row r="1055" spans="25:25" ht="12.75" x14ac:dyDescent="0.2">
      <c r="Y1055" s="71"/>
    </row>
    <row r="1056" spans="25:25" ht="12.75" x14ac:dyDescent="0.2">
      <c r="Y1056" s="71"/>
    </row>
    <row r="1057" spans="25:25" ht="12.75" x14ac:dyDescent="0.2">
      <c r="Y1057" s="71"/>
    </row>
    <row r="1058" spans="25:25" ht="12.75" x14ac:dyDescent="0.2">
      <c r="Y1058" s="71"/>
    </row>
    <row r="1059" spans="25:25" ht="12.75" x14ac:dyDescent="0.2">
      <c r="Y1059" s="71"/>
    </row>
    <row r="1060" spans="25:25" ht="12.75" x14ac:dyDescent="0.2">
      <c r="Y1060" s="71"/>
    </row>
    <row r="1061" spans="25:25" ht="12.75" x14ac:dyDescent="0.2">
      <c r="Y1061" s="71"/>
    </row>
    <row r="1062" spans="25:25" ht="12.75" x14ac:dyDescent="0.2">
      <c r="Y1062" s="71"/>
    </row>
    <row r="1063" spans="25:25" ht="12.75" x14ac:dyDescent="0.2">
      <c r="Y1063" s="71"/>
    </row>
    <row r="1064" spans="25:25" ht="12.75" x14ac:dyDescent="0.2">
      <c r="Y1064" s="71"/>
    </row>
    <row r="1065" spans="25:25" ht="12.75" x14ac:dyDescent="0.2">
      <c r="Y1065" s="71"/>
    </row>
    <row r="1066" spans="25:25" ht="12.75" x14ac:dyDescent="0.2">
      <c r="Y1066" s="71"/>
    </row>
    <row r="1067" spans="25:25" ht="12.75" x14ac:dyDescent="0.2">
      <c r="Y1067" s="71"/>
    </row>
    <row r="1068" spans="25:25" ht="12.75" x14ac:dyDescent="0.2">
      <c r="Y1068" s="71"/>
    </row>
    <row r="1069" spans="25:25" ht="12.75" x14ac:dyDescent="0.2">
      <c r="Y1069" s="71"/>
    </row>
    <row r="1070" spans="25:25" ht="12.75" x14ac:dyDescent="0.2">
      <c r="Y1070" s="71"/>
    </row>
    <row r="1071" spans="25:25" ht="12.75" x14ac:dyDescent="0.2">
      <c r="Y1071" s="71"/>
    </row>
    <row r="1072" spans="25:25" ht="12.75" x14ac:dyDescent="0.2">
      <c r="Y1072" s="71"/>
    </row>
    <row r="1073" spans="25:25" ht="12.75" x14ac:dyDescent="0.2">
      <c r="Y1073" s="71"/>
    </row>
    <row r="1074" spans="25:25" ht="12.75" x14ac:dyDescent="0.2">
      <c r="Y1074" s="71"/>
    </row>
    <row r="1075" spans="25:25" ht="12.75" x14ac:dyDescent="0.2">
      <c r="Y1075" s="71"/>
    </row>
    <row r="1076" spans="25:25" ht="12.75" x14ac:dyDescent="0.2">
      <c r="Y1076" s="71"/>
    </row>
    <row r="1077" spans="25:25" ht="12.75" x14ac:dyDescent="0.2">
      <c r="Y1077" s="71"/>
    </row>
    <row r="1078" spans="25:25" ht="12.75" x14ac:dyDescent="0.2">
      <c r="Y1078" s="71"/>
    </row>
    <row r="1079" spans="25:25" ht="12.75" x14ac:dyDescent="0.2">
      <c r="Y1079" s="71"/>
    </row>
    <row r="1080" spans="25:25" ht="12.75" x14ac:dyDescent="0.2">
      <c r="Y1080" s="71"/>
    </row>
    <row r="1081" spans="25:25" ht="12.75" x14ac:dyDescent="0.2">
      <c r="Y1081" s="71"/>
    </row>
    <row r="1082" spans="25:25" ht="12.75" x14ac:dyDescent="0.2">
      <c r="Y1082" s="71"/>
    </row>
    <row r="1083" spans="25:25" ht="12.75" x14ac:dyDescent="0.2">
      <c r="Y1083" s="71"/>
    </row>
    <row r="1084" spans="25:25" ht="12.75" x14ac:dyDescent="0.2">
      <c r="Y1084" s="71"/>
    </row>
    <row r="1085" spans="25:25" ht="12.75" x14ac:dyDescent="0.2">
      <c r="Y1085" s="71"/>
    </row>
    <row r="1086" spans="25:25" ht="12.75" x14ac:dyDescent="0.2">
      <c r="Y1086" s="71"/>
    </row>
    <row r="1087" spans="25:25" ht="12.75" x14ac:dyDescent="0.2">
      <c r="Y1087" s="71"/>
    </row>
    <row r="1088" spans="25:25" ht="12.75" x14ac:dyDescent="0.2">
      <c r="Y1088" s="71"/>
    </row>
    <row r="1089" spans="25:25" ht="12.75" x14ac:dyDescent="0.2">
      <c r="Y1089" s="71"/>
    </row>
    <row r="1090" spans="25:25" ht="12.75" x14ac:dyDescent="0.2">
      <c r="Y1090" s="71"/>
    </row>
    <row r="1091" spans="25:25" ht="12.75" x14ac:dyDescent="0.2">
      <c r="Y1091" s="71"/>
    </row>
    <row r="1092" spans="25:25" ht="12.75" x14ac:dyDescent="0.2">
      <c r="Y1092" s="71"/>
    </row>
    <row r="1093" spans="25:25" ht="12.75" x14ac:dyDescent="0.2">
      <c r="Y1093" s="71"/>
    </row>
    <row r="1094" spans="25:25" ht="12.75" x14ac:dyDescent="0.2">
      <c r="Y1094" s="71"/>
    </row>
    <row r="1095" spans="25:25" ht="12.75" x14ac:dyDescent="0.2">
      <c r="Y1095" s="71"/>
    </row>
    <row r="1096" spans="25:25" ht="12.75" x14ac:dyDescent="0.2">
      <c r="Y1096" s="71"/>
    </row>
    <row r="1097" spans="25:25" ht="12.75" x14ac:dyDescent="0.2">
      <c r="Y1097" s="71"/>
    </row>
    <row r="1098" spans="25:25" ht="12.75" x14ac:dyDescent="0.2">
      <c r="Y1098" s="71"/>
    </row>
    <row r="1099" spans="25:25" ht="12.75" x14ac:dyDescent="0.2">
      <c r="Y1099" s="71"/>
    </row>
    <row r="1100" spans="25:25" ht="12.75" x14ac:dyDescent="0.2">
      <c r="Y1100" s="71"/>
    </row>
    <row r="1101" spans="25:25" ht="12.75" x14ac:dyDescent="0.2">
      <c r="Y1101" s="71"/>
    </row>
    <row r="1102" spans="25:25" ht="12.75" x14ac:dyDescent="0.2">
      <c r="Y1102" s="71"/>
    </row>
    <row r="1103" spans="25:25" ht="12.75" x14ac:dyDescent="0.2">
      <c r="Y1103" s="71"/>
    </row>
    <row r="1104" spans="25:25" ht="12.75" x14ac:dyDescent="0.2">
      <c r="Y1104" s="71"/>
    </row>
    <row r="1105" spans="25:25" ht="12.75" x14ac:dyDescent="0.2">
      <c r="Y1105" s="71"/>
    </row>
    <row r="1106" spans="25:25" ht="12.75" x14ac:dyDescent="0.2">
      <c r="Y1106" s="71"/>
    </row>
    <row r="1107" spans="25:25" ht="12.75" x14ac:dyDescent="0.2">
      <c r="Y1107" s="71"/>
    </row>
    <row r="1108" spans="25:25" ht="12.75" x14ac:dyDescent="0.2">
      <c r="Y1108" s="71"/>
    </row>
    <row r="1109" spans="25:25" ht="12.75" x14ac:dyDescent="0.2">
      <c r="Y1109" s="71"/>
    </row>
    <row r="1110" spans="25:25" ht="12.75" x14ac:dyDescent="0.2">
      <c r="Y1110" s="71"/>
    </row>
    <row r="1111" spans="25:25" ht="12.75" x14ac:dyDescent="0.2">
      <c r="Y1111" s="71"/>
    </row>
    <row r="1112" spans="25:25" ht="12.75" x14ac:dyDescent="0.2">
      <c r="Y1112" s="71"/>
    </row>
    <row r="1113" spans="25:25" ht="12.75" x14ac:dyDescent="0.2">
      <c r="Y1113" s="71"/>
    </row>
    <row r="1114" spans="25:25" ht="12.75" x14ac:dyDescent="0.2">
      <c r="Y1114" s="71"/>
    </row>
    <row r="1115" spans="25:25" ht="12.75" x14ac:dyDescent="0.2">
      <c r="Y1115" s="71"/>
    </row>
    <row r="1116" spans="25:25" ht="12.75" x14ac:dyDescent="0.2">
      <c r="Y1116" s="71"/>
    </row>
    <row r="1117" spans="25:25" ht="12.75" x14ac:dyDescent="0.2">
      <c r="Y1117" s="71"/>
    </row>
    <row r="1118" spans="25:25" ht="12.75" x14ac:dyDescent="0.2">
      <c r="Y1118" s="71"/>
    </row>
    <row r="1119" spans="25:25" ht="12.75" x14ac:dyDescent="0.2">
      <c r="Y1119" s="71"/>
    </row>
    <row r="1120" spans="25:25" ht="12.75" x14ac:dyDescent="0.2">
      <c r="Y1120" s="71"/>
    </row>
    <row r="1121" spans="25:25" ht="12.75" x14ac:dyDescent="0.2">
      <c r="Y1121" s="71"/>
    </row>
    <row r="1122" spans="25:25" ht="12.75" x14ac:dyDescent="0.2">
      <c r="Y1122" s="71"/>
    </row>
    <row r="1123" spans="25:25" ht="12.75" x14ac:dyDescent="0.2">
      <c r="Y1123" s="71"/>
    </row>
    <row r="1124" spans="25:25" ht="12.75" x14ac:dyDescent="0.2">
      <c r="Y1124" s="71"/>
    </row>
    <row r="1125" spans="25:25" ht="12.75" x14ac:dyDescent="0.2">
      <c r="Y1125" s="71"/>
    </row>
    <row r="1126" spans="25:25" ht="12.75" x14ac:dyDescent="0.2">
      <c r="Y1126" s="71"/>
    </row>
    <row r="1127" spans="25:25" ht="12.75" x14ac:dyDescent="0.2">
      <c r="Y1127" s="71"/>
    </row>
    <row r="1128" spans="25:25" ht="12.75" x14ac:dyDescent="0.2">
      <c r="Y1128" s="71"/>
    </row>
    <row r="1129" spans="25:25" ht="12.75" x14ac:dyDescent="0.2">
      <c r="Y1129" s="71"/>
    </row>
    <row r="1130" spans="25:25" ht="12.75" x14ac:dyDescent="0.2">
      <c r="Y1130" s="71"/>
    </row>
    <row r="1131" spans="25:25" ht="12.75" x14ac:dyDescent="0.2">
      <c r="Y1131" s="71"/>
    </row>
    <row r="1132" spans="25:25" ht="12.75" x14ac:dyDescent="0.2">
      <c r="Y1132" s="71"/>
    </row>
    <row r="1133" spans="25:25" ht="12.75" x14ac:dyDescent="0.2">
      <c r="Y1133" s="71"/>
    </row>
    <row r="1134" spans="25:25" ht="12.75" x14ac:dyDescent="0.2">
      <c r="Y1134" s="71"/>
    </row>
    <row r="1135" spans="25:25" ht="12.75" x14ac:dyDescent="0.2">
      <c r="Y1135" s="71"/>
    </row>
    <row r="1136" spans="25:25" ht="12.75" x14ac:dyDescent="0.2">
      <c r="Y1136" s="71"/>
    </row>
    <row r="1137" spans="25:25" ht="12.75" x14ac:dyDescent="0.2">
      <c r="Y1137" s="71"/>
    </row>
    <row r="1138" spans="25:25" ht="12.75" x14ac:dyDescent="0.2">
      <c r="Y1138" s="71"/>
    </row>
    <row r="1139" spans="25:25" ht="12.75" x14ac:dyDescent="0.2">
      <c r="Y1139" s="71"/>
    </row>
    <row r="1140" spans="25:25" ht="12.75" x14ac:dyDescent="0.2">
      <c r="Y1140" s="71"/>
    </row>
    <row r="1141" spans="25:25" ht="12.75" x14ac:dyDescent="0.2">
      <c r="Y1141" s="71"/>
    </row>
    <row r="1142" spans="25:25" ht="12.75" x14ac:dyDescent="0.2">
      <c r="Y1142" s="71"/>
    </row>
    <row r="1143" spans="25:25" ht="12.75" x14ac:dyDescent="0.2">
      <c r="Y1143" s="71"/>
    </row>
    <row r="1144" spans="25:25" ht="12.75" x14ac:dyDescent="0.2">
      <c r="Y1144" s="71"/>
    </row>
    <row r="1145" spans="25:25" ht="12.75" x14ac:dyDescent="0.2">
      <c r="Y1145" s="71"/>
    </row>
    <row r="1146" spans="25:25" ht="12.75" x14ac:dyDescent="0.2">
      <c r="Y1146" s="71"/>
    </row>
    <row r="1147" spans="25:25" ht="12.75" x14ac:dyDescent="0.2">
      <c r="Y1147" s="71"/>
    </row>
    <row r="1148" spans="25:25" ht="12.75" x14ac:dyDescent="0.2">
      <c r="Y1148" s="71"/>
    </row>
    <row r="1149" spans="25:25" ht="12.75" x14ac:dyDescent="0.2">
      <c r="Y1149" s="71"/>
    </row>
    <row r="1150" spans="25:25" ht="12.75" x14ac:dyDescent="0.2">
      <c r="Y1150" s="71"/>
    </row>
    <row r="1151" spans="25:25" ht="12.75" x14ac:dyDescent="0.2">
      <c r="Y1151" s="71"/>
    </row>
    <row r="1152" spans="25:25" ht="12.75" x14ac:dyDescent="0.2">
      <c r="Y1152" s="71"/>
    </row>
    <row r="1153" spans="25:25" ht="12.75" x14ac:dyDescent="0.2">
      <c r="Y1153" s="71"/>
    </row>
    <row r="1154" spans="25:25" ht="12.75" x14ac:dyDescent="0.2">
      <c r="Y1154" s="71"/>
    </row>
    <row r="1155" spans="25:25" ht="12.75" x14ac:dyDescent="0.2">
      <c r="Y1155" s="71"/>
    </row>
    <row r="1156" spans="25:25" ht="12.75" x14ac:dyDescent="0.2">
      <c r="Y1156" s="71"/>
    </row>
    <row r="1157" spans="25:25" ht="12.75" x14ac:dyDescent="0.2">
      <c r="Y1157" s="71"/>
    </row>
    <row r="1158" spans="25:25" ht="12.75" x14ac:dyDescent="0.2">
      <c r="Y1158" s="71"/>
    </row>
    <row r="1159" spans="25:25" ht="12.75" x14ac:dyDescent="0.2">
      <c r="Y1159" s="71"/>
    </row>
    <row r="1160" spans="25:25" ht="12.75" x14ac:dyDescent="0.2">
      <c r="Y1160" s="71"/>
    </row>
    <row r="1161" spans="25:25" ht="12.75" x14ac:dyDescent="0.2">
      <c r="Y1161" s="71"/>
    </row>
    <row r="1162" spans="25:25" ht="12.75" x14ac:dyDescent="0.2">
      <c r="Y1162" s="71"/>
    </row>
    <row r="1163" spans="25:25" ht="12.75" x14ac:dyDescent="0.2">
      <c r="Y1163" s="71"/>
    </row>
    <row r="1164" spans="25:25" ht="12.75" x14ac:dyDescent="0.2">
      <c r="Y1164" s="71"/>
    </row>
    <row r="1165" spans="25:25" ht="12.75" x14ac:dyDescent="0.2">
      <c r="Y1165" s="71"/>
    </row>
    <row r="1166" spans="25:25" ht="12.75" x14ac:dyDescent="0.2">
      <c r="Y1166" s="71"/>
    </row>
    <row r="1167" spans="25:25" ht="12.75" x14ac:dyDescent="0.2">
      <c r="Y1167" s="71"/>
    </row>
    <row r="1168" spans="25:25" ht="12.75" x14ac:dyDescent="0.2">
      <c r="Y1168" s="71"/>
    </row>
    <row r="1169" spans="25:25" ht="12.75" x14ac:dyDescent="0.2">
      <c r="Y1169" s="71"/>
    </row>
    <row r="1170" spans="25:25" ht="12.75" x14ac:dyDescent="0.2">
      <c r="Y1170" s="71"/>
    </row>
  </sheetData>
  <sheetProtection password="DCC6" sheet="1" objects="1" scenarios="1" formatCells="0" formatColumns="0" formatRows="0" insertColumns="0" insertRows="0" insertHyperlinks="0" deleteColumns="0" deleteRows="0" sort="0" autoFilter="0" pivotTables="0"/>
  <mergeCells count="4">
    <mergeCell ref="M177:Q177"/>
    <mergeCell ref="B10:F10"/>
    <mergeCell ref="B8:F8"/>
    <mergeCell ref="B9:F9"/>
  </mergeCells>
  <conditionalFormatting sqref="C14:C176">
    <cfRule type="cellIs" dxfId="704" priority="22032" operator="between">
      <formula>96</formula>
      <formula>120</formula>
    </cfRule>
    <cfRule type="cellIs" dxfId="703" priority="22033" operator="between">
      <formula>72</formula>
      <formula>95</formula>
    </cfRule>
    <cfRule type="cellIs" dxfId="702" priority="22035" operator="between">
      <formula>24</formula>
      <formula>47</formula>
    </cfRule>
    <cfRule type="cellIs" dxfId="701" priority="22036" operator="between">
      <formula>0</formula>
      <formula>23</formula>
    </cfRule>
    <cfRule type="cellIs" dxfId="700" priority="22034" operator="between">
      <formula>48</formula>
      <formula>71</formula>
    </cfRule>
  </conditionalFormatting>
  <conditionalFormatting sqref="C14">
    <cfRule type="containsText" dxfId="699" priority="146" operator="containsText" text="Não Respondeu">
      <formula>NOT(ISERROR(SEARCH("Não Respondeu",C14)))</formula>
    </cfRule>
  </conditionalFormatting>
  <conditionalFormatting sqref="C15:C176">
    <cfRule type="containsText" dxfId="698" priority="145" operator="containsText" text="Não Respondeu">
      <formula>NOT(ISERROR(SEARCH("Não Respondeu",C15)))</formula>
    </cfRule>
  </conditionalFormatting>
  <conditionalFormatting sqref="D176">
    <cfRule type="cellIs" dxfId="697" priority="140" operator="between">
      <formula>40</formula>
      <formula>50</formula>
    </cfRule>
    <cfRule type="cellIs" dxfId="696" priority="141" operator="between">
      <formula>30</formula>
      <formula>39</formula>
    </cfRule>
    <cfRule type="cellIs" dxfId="695" priority="142" operator="between">
      <formula>20</formula>
      <formula>29</formula>
    </cfRule>
    <cfRule type="cellIs" dxfId="694" priority="143" operator="between">
      <formula>10</formula>
      <formula>19</formula>
    </cfRule>
    <cfRule type="cellIs" dxfId="693" priority="144" operator="between">
      <formula>0</formula>
      <formula>9</formula>
    </cfRule>
  </conditionalFormatting>
  <conditionalFormatting sqref="D176">
    <cfRule type="containsText" dxfId="692" priority="139" operator="containsText" text="Não Respondeu">
      <formula>NOT(ISERROR(SEARCH("Não Respondeu",D176)))</formula>
    </cfRule>
  </conditionalFormatting>
  <conditionalFormatting sqref="D14:D175">
    <cfRule type="cellIs" dxfId="691" priority="134" operator="between">
      <formula>40</formula>
      <formula>50</formula>
    </cfRule>
    <cfRule type="cellIs" dxfId="690" priority="135" operator="between">
      <formula>30</formula>
      <formula>39</formula>
    </cfRule>
    <cfRule type="cellIs" dxfId="689" priority="136" operator="between">
      <formula>20</formula>
      <formula>29</formula>
    </cfRule>
    <cfRule type="cellIs" dxfId="688" priority="137" operator="between">
      <formula>10</formula>
      <formula>19</formula>
    </cfRule>
    <cfRule type="cellIs" dxfId="687" priority="138" operator="between">
      <formula>0</formula>
      <formula>9</formula>
    </cfRule>
  </conditionalFormatting>
  <conditionalFormatting sqref="D14:D175">
    <cfRule type="containsText" dxfId="686" priority="133" operator="containsText" text="Não Respondeu">
      <formula>NOT(ISERROR(SEARCH("Não Respondeu",D14)))</formula>
    </cfRule>
  </conditionalFormatting>
  <conditionalFormatting sqref="E14">
    <cfRule type="cellIs" dxfId="685" priority="128" operator="between">
      <formula>24</formula>
      <formula>30</formula>
    </cfRule>
    <cfRule type="cellIs" dxfId="684" priority="129" operator="between">
      <formula>18</formula>
      <formula>23</formula>
    </cfRule>
    <cfRule type="cellIs" dxfId="683" priority="130" operator="between">
      <formula>12</formula>
      <formula>17</formula>
    </cfRule>
    <cfRule type="cellIs" dxfId="682" priority="131" operator="between">
      <formula>6</formula>
      <formula>11</formula>
    </cfRule>
    <cfRule type="cellIs" dxfId="681" priority="132" operator="between">
      <formula>0</formula>
      <formula>5</formula>
    </cfRule>
  </conditionalFormatting>
  <conditionalFormatting sqref="E14">
    <cfRule type="containsText" dxfId="680" priority="127" operator="containsText" text="Não Respondeu">
      <formula>NOT(ISERROR(SEARCH("Não Respondeu",E14)))</formula>
    </cfRule>
  </conditionalFormatting>
  <conditionalFormatting sqref="E15:E176">
    <cfRule type="cellIs" dxfId="679" priority="122" operator="between">
      <formula>24</formula>
      <formula>30</formula>
    </cfRule>
    <cfRule type="cellIs" dxfId="678" priority="123" operator="between">
      <formula>18</formula>
      <formula>23</formula>
    </cfRule>
    <cfRule type="cellIs" dxfId="677" priority="124" operator="between">
      <formula>12</formula>
      <formula>17</formula>
    </cfRule>
    <cfRule type="cellIs" dxfId="676" priority="125" operator="between">
      <formula>6</formula>
      <formula>11</formula>
    </cfRule>
    <cfRule type="cellIs" dxfId="675" priority="126" operator="between">
      <formula>0</formula>
      <formula>5</formula>
    </cfRule>
  </conditionalFormatting>
  <conditionalFormatting sqref="E15:E176">
    <cfRule type="containsText" dxfId="674" priority="121" operator="containsText" text="Não Respondeu">
      <formula>NOT(ISERROR(SEARCH("Não Respondeu",E15)))</formula>
    </cfRule>
  </conditionalFormatting>
  <conditionalFormatting sqref="F14">
    <cfRule type="cellIs" dxfId="673" priority="116" operator="between">
      <formula>3.5</formula>
      <formula>5</formula>
    </cfRule>
    <cfRule type="cellIs" dxfId="672" priority="118" operator="between">
      <formula>2.5</formula>
      <formula>3.49</formula>
    </cfRule>
    <cfRule type="cellIs" dxfId="671" priority="120" operator="between">
      <formula>0</formula>
      <formula>2.49</formula>
    </cfRule>
  </conditionalFormatting>
  <conditionalFormatting sqref="F14">
    <cfRule type="containsText" dxfId="670" priority="115" operator="containsText" text="Não Respondeu">
      <formula>NOT(ISERROR(SEARCH("Não Respondeu",F14)))</formula>
    </cfRule>
  </conditionalFormatting>
  <conditionalFormatting sqref="G14">
    <cfRule type="cellIs" dxfId="669" priority="102" operator="between">
      <formula>104</formula>
      <formula>130</formula>
    </cfRule>
    <cfRule type="cellIs" dxfId="668" priority="103" operator="between">
      <formula>78</formula>
      <formula>103</formula>
    </cfRule>
    <cfRule type="cellIs" dxfId="667" priority="104" operator="between">
      <formula>52</formula>
      <formula>77</formula>
    </cfRule>
    <cfRule type="cellIs" dxfId="666" priority="105" operator="between">
      <formula>26</formula>
      <formula>51</formula>
    </cfRule>
    <cfRule type="cellIs" dxfId="665" priority="106" operator="between">
      <formula>0</formula>
      <formula>25</formula>
    </cfRule>
  </conditionalFormatting>
  <conditionalFormatting sqref="G14">
    <cfRule type="containsText" dxfId="664" priority="101" operator="containsText" text="Não Respondeu">
      <formula>NOT(ISERROR(SEARCH("Não Respondeu",G14)))</formula>
    </cfRule>
  </conditionalFormatting>
  <conditionalFormatting sqref="G15:G176">
    <cfRule type="cellIs" dxfId="663" priority="96" operator="between">
      <formula>104</formula>
      <formula>130</formula>
    </cfRule>
    <cfRule type="cellIs" dxfId="662" priority="97" operator="between">
      <formula>78</formula>
      <formula>103</formula>
    </cfRule>
    <cfRule type="cellIs" dxfId="661" priority="98" operator="between">
      <formula>52</formula>
      <formula>77</formula>
    </cfRule>
    <cfRule type="cellIs" dxfId="660" priority="99" operator="between">
      <formula>26</formula>
      <formula>51</formula>
    </cfRule>
    <cfRule type="cellIs" dxfId="659" priority="100" operator="between">
      <formula>0</formula>
      <formula>25</formula>
    </cfRule>
  </conditionalFormatting>
  <conditionalFormatting sqref="G15:G176">
    <cfRule type="containsText" dxfId="658" priority="95" operator="containsText" text="Não Respondeu">
      <formula>NOT(ISERROR(SEARCH("Não Respondeu",G15)))</formula>
    </cfRule>
  </conditionalFormatting>
  <conditionalFormatting sqref="H14">
    <cfRule type="cellIs" dxfId="657" priority="90" operator="between">
      <formula>32</formula>
      <formula>40</formula>
    </cfRule>
    <cfRule type="cellIs" dxfId="656" priority="91" operator="between">
      <formula>24</formula>
      <formula>31</formula>
    </cfRule>
    <cfRule type="cellIs" dxfId="655" priority="92" operator="between">
      <formula>16</formula>
      <formula>23</formula>
    </cfRule>
    <cfRule type="cellIs" dxfId="654" priority="93" operator="between">
      <formula>8</formula>
      <formula>15</formula>
    </cfRule>
    <cfRule type="cellIs" dxfId="653" priority="94" operator="between">
      <formula>0</formula>
      <formula>7</formula>
    </cfRule>
  </conditionalFormatting>
  <conditionalFormatting sqref="H14">
    <cfRule type="containsText" dxfId="652" priority="89" operator="containsText" text="Não Respondeu">
      <formula>NOT(ISERROR(SEARCH("Não Respondeu",H14)))</formula>
    </cfRule>
  </conditionalFormatting>
  <conditionalFormatting sqref="H15:H176">
    <cfRule type="cellIs" dxfId="651" priority="84" operator="between">
      <formula>32</formula>
      <formula>40</formula>
    </cfRule>
    <cfRule type="cellIs" dxfId="650" priority="85" operator="between">
      <formula>24</formula>
      <formula>31</formula>
    </cfRule>
    <cfRule type="cellIs" dxfId="649" priority="86" operator="between">
      <formula>16</formula>
      <formula>23</formula>
    </cfRule>
    <cfRule type="cellIs" dxfId="648" priority="87" operator="between">
      <formula>8</formula>
      <formula>15</formula>
    </cfRule>
    <cfRule type="cellIs" dxfId="647" priority="88" operator="between">
      <formula>0</formula>
      <formula>7</formula>
    </cfRule>
  </conditionalFormatting>
  <conditionalFormatting sqref="H15:H176">
    <cfRule type="containsText" dxfId="646" priority="83" operator="containsText" text="Não Respondeu">
      <formula>NOT(ISERROR(SEARCH("Não Respondeu",H15)))</formula>
    </cfRule>
  </conditionalFormatting>
  <conditionalFormatting sqref="I14">
    <cfRule type="cellIs" dxfId="645" priority="78" operator="between">
      <formula>32</formula>
      <formula>40</formula>
    </cfRule>
    <cfRule type="cellIs" dxfId="644" priority="79" operator="between">
      <formula>24</formula>
      <formula>31</formula>
    </cfRule>
    <cfRule type="cellIs" dxfId="643" priority="80" operator="between">
      <formula>16</formula>
      <formula>23</formula>
    </cfRule>
    <cfRule type="cellIs" dxfId="642" priority="81" operator="between">
      <formula>8</formula>
      <formula>15</formula>
    </cfRule>
    <cfRule type="cellIs" dxfId="641" priority="82" operator="between">
      <formula>0</formula>
      <formula>7</formula>
    </cfRule>
  </conditionalFormatting>
  <conditionalFormatting sqref="I14">
    <cfRule type="containsText" dxfId="640" priority="77" operator="containsText" text="Não Respondeu">
      <formula>NOT(ISERROR(SEARCH("Não Respondeu",I14)))</formula>
    </cfRule>
  </conditionalFormatting>
  <conditionalFormatting sqref="I15:I176">
    <cfRule type="cellIs" dxfId="639" priority="72" operator="between">
      <formula>32</formula>
      <formula>40</formula>
    </cfRule>
    <cfRule type="cellIs" dxfId="638" priority="73" operator="between">
      <formula>24</formula>
      <formula>31</formula>
    </cfRule>
    <cfRule type="cellIs" dxfId="637" priority="74" operator="between">
      <formula>16</formula>
      <formula>23</formula>
    </cfRule>
    <cfRule type="cellIs" dxfId="636" priority="75" operator="between">
      <formula>8</formula>
      <formula>15</formula>
    </cfRule>
    <cfRule type="cellIs" dxfId="635" priority="76" operator="between">
      <formula>0</formula>
      <formula>7</formula>
    </cfRule>
  </conditionalFormatting>
  <conditionalFormatting sqref="I15:I176">
    <cfRule type="containsText" dxfId="634" priority="71" operator="containsText" text="Não Respondeu">
      <formula>NOT(ISERROR(SEARCH("Não Respondeu",I15)))</formula>
    </cfRule>
  </conditionalFormatting>
  <conditionalFormatting sqref="J14">
    <cfRule type="cellIs" dxfId="633" priority="66" operator="between">
      <formula>64</formula>
      <formula>80</formula>
    </cfRule>
    <cfRule type="cellIs" dxfId="632" priority="67" operator="between">
      <formula>48</formula>
      <formula>63</formula>
    </cfRule>
    <cfRule type="cellIs" dxfId="631" priority="68" operator="between">
      <formula>32</formula>
      <formula>47</formula>
    </cfRule>
    <cfRule type="cellIs" dxfId="630" priority="69" operator="between">
      <formula>16</formula>
      <formula>31</formula>
    </cfRule>
    <cfRule type="cellIs" dxfId="629" priority="70" operator="between">
      <formula>0</formula>
      <formula>15</formula>
    </cfRule>
  </conditionalFormatting>
  <conditionalFormatting sqref="J14">
    <cfRule type="containsText" dxfId="628" priority="65" operator="containsText" text="Não Respondeu">
      <formula>NOT(ISERROR(SEARCH("Não Respondeu",J14)))</formula>
    </cfRule>
  </conditionalFormatting>
  <conditionalFormatting sqref="J15:J176">
    <cfRule type="cellIs" dxfId="627" priority="60" operator="between">
      <formula>64</formula>
      <formula>80</formula>
    </cfRule>
    <cfRule type="cellIs" dxfId="626" priority="61" operator="between">
      <formula>48</formula>
      <formula>63</formula>
    </cfRule>
    <cfRule type="cellIs" dxfId="625" priority="62" operator="between">
      <formula>32</formula>
      <formula>47</formula>
    </cfRule>
    <cfRule type="cellIs" dxfId="624" priority="63" operator="between">
      <formula>16</formula>
      <formula>31</formula>
    </cfRule>
    <cfRule type="cellIs" dxfId="623" priority="64" operator="between">
      <formula>0</formula>
      <formula>15</formula>
    </cfRule>
  </conditionalFormatting>
  <conditionalFormatting sqref="J15:J176">
    <cfRule type="containsText" dxfId="622" priority="59" operator="containsText" text="Não Respondeu">
      <formula>NOT(ISERROR(SEARCH("Não Respondeu",J15)))</formula>
    </cfRule>
  </conditionalFormatting>
  <conditionalFormatting sqref="K14:K176">
    <cfRule type="cellIs" dxfId="621" priority="56" operator="between">
      <formula>3.5</formula>
      <formula>5</formula>
    </cfRule>
    <cfRule type="cellIs" dxfId="620" priority="57" operator="between">
      <formula>2.5</formula>
      <formula>3.49</formula>
    </cfRule>
    <cfRule type="cellIs" dxfId="619" priority="58" operator="between">
      <formula>0</formula>
      <formula>2.49</formula>
    </cfRule>
  </conditionalFormatting>
  <conditionalFormatting sqref="K14:K176">
    <cfRule type="containsText" dxfId="618" priority="55" operator="containsText" text="Não Respondeu">
      <formula>NOT(ISERROR(SEARCH("Não Respondeu",K14)))</formula>
    </cfRule>
  </conditionalFormatting>
  <conditionalFormatting sqref="F15:F176">
    <cfRule type="cellIs" dxfId="617" priority="52" operator="between">
      <formula>3.5</formula>
      <formula>5</formula>
    </cfRule>
    <cfRule type="cellIs" dxfId="616" priority="53" operator="between">
      <formula>2.5</formula>
      <formula>3.49</formula>
    </cfRule>
    <cfRule type="cellIs" dxfId="615" priority="54" operator="between">
      <formula>0</formula>
      <formula>2.49</formula>
    </cfRule>
  </conditionalFormatting>
  <conditionalFormatting sqref="F15:F176">
    <cfRule type="containsText" dxfId="614" priority="51" operator="containsText" text="Não Respondeu">
      <formula>NOT(ISERROR(SEARCH("Não Respondeu",F15)))</formula>
    </cfRule>
  </conditionalFormatting>
  <conditionalFormatting sqref="P14:P176">
    <cfRule type="cellIs" dxfId="613" priority="48" operator="between">
      <formula>3.5</formula>
      <formula>5</formula>
    </cfRule>
    <cfRule type="cellIs" dxfId="612" priority="49" operator="between">
      <formula>2.5</formula>
      <formula>3.49</formula>
    </cfRule>
    <cfRule type="cellIs" dxfId="611" priority="50" operator="between">
      <formula>0</formula>
      <formula>2.49</formula>
    </cfRule>
  </conditionalFormatting>
  <conditionalFormatting sqref="P14:P176">
    <cfRule type="containsText" dxfId="610" priority="47" operator="containsText" text="Não Respondeu">
      <formula>NOT(ISERROR(SEARCH("Não Respondeu",P14)))</formula>
    </cfRule>
  </conditionalFormatting>
  <conditionalFormatting sqref="Q14:Q176">
    <cfRule type="cellIs" dxfId="609" priority="44" operator="between">
      <formula>3.5</formula>
      <formula>5</formula>
    </cfRule>
    <cfRule type="cellIs" dxfId="608" priority="45" operator="between">
      <formula>2.5</formula>
      <formula>3.49</formula>
    </cfRule>
    <cfRule type="cellIs" dxfId="607" priority="46" operator="between">
      <formula>0</formula>
      <formula>2.49</formula>
    </cfRule>
  </conditionalFormatting>
  <conditionalFormatting sqref="Q14:Q176">
    <cfRule type="containsText" dxfId="606" priority="43" operator="containsText" text="Não Respondeu">
      <formula>NOT(ISERROR(SEARCH("Não Respondeu",Q14)))</formula>
    </cfRule>
  </conditionalFormatting>
  <conditionalFormatting sqref="L14">
    <cfRule type="cellIs" dxfId="605" priority="38" operator="between">
      <formula>168</formula>
      <formula>210</formula>
    </cfRule>
    <cfRule type="cellIs" dxfId="604" priority="39" operator="between">
      <formula>126</formula>
      <formula>167</formula>
    </cfRule>
    <cfRule type="cellIs" dxfId="603" priority="40" operator="between">
      <formula>84</formula>
      <formula>125</formula>
    </cfRule>
    <cfRule type="cellIs" dxfId="602" priority="41" operator="between">
      <formula>42</formula>
      <formula>83</formula>
    </cfRule>
    <cfRule type="cellIs" dxfId="601" priority="42" operator="between">
      <formula>0</formula>
      <formula>41</formula>
    </cfRule>
  </conditionalFormatting>
  <conditionalFormatting sqref="L14">
    <cfRule type="containsText" dxfId="600" priority="37" operator="containsText" text="Não Respondeu">
      <formula>NOT(ISERROR(SEARCH("Não Respondeu",L14)))</formula>
    </cfRule>
  </conditionalFormatting>
  <conditionalFormatting sqref="L15:L176">
    <cfRule type="cellIs" dxfId="599" priority="32" operator="between">
      <formula>168</formula>
      <formula>210</formula>
    </cfRule>
    <cfRule type="cellIs" dxfId="598" priority="33" operator="between">
      <formula>126</formula>
      <formula>167</formula>
    </cfRule>
    <cfRule type="cellIs" dxfId="597" priority="34" operator="between">
      <formula>84</formula>
      <formula>125</formula>
    </cfRule>
    <cfRule type="cellIs" dxfId="596" priority="35" operator="between">
      <formula>42</formula>
      <formula>83</formula>
    </cfRule>
    <cfRule type="cellIs" dxfId="595" priority="36" operator="between">
      <formula>0</formula>
      <formula>41</formula>
    </cfRule>
  </conditionalFormatting>
  <conditionalFormatting sqref="L15:L176">
    <cfRule type="containsText" dxfId="594" priority="31" operator="containsText" text="Não Respondeu">
      <formula>NOT(ISERROR(SEARCH("Não Respondeu",L15)))</formula>
    </cfRule>
  </conditionalFormatting>
  <conditionalFormatting sqref="M14">
    <cfRule type="cellIs" dxfId="593" priority="26" operator="between">
      <formula>64</formula>
      <formula>80</formula>
    </cfRule>
    <cfRule type="cellIs" dxfId="592" priority="27" operator="between">
      <formula>48</formula>
      <formula>63</formula>
    </cfRule>
    <cfRule type="cellIs" dxfId="591" priority="28" operator="between">
      <formula>32</formula>
      <formula>47</formula>
    </cfRule>
    <cfRule type="cellIs" dxfId="590" priority="29" operator="between">
      <formula>16</formula>
      <formula>31</formula>
    </cfRule>
    <cfRule type="cellIs" dxfId="589" priority="30" operator="between">
      <formula>0</formula>
      <formula>15</formula>
    </cfRule>
  </conditionalFormatting>
  <conditionalFormatting sqref="M14">
    <cfRule type="containsText" dxfId="588" priority="25" operator="containsText" text="Não Respondeu">
      <formula>NOT(ISERROR(SEARCH("Não Respondeu",M14)))</formula>
    </cfRule>
  </conditionalFormatting>
  <conditionalFormatting sqref="M15:M176">
    <cfRule type="cellIs" dxfId="587" priority="20" operator="between">
      <formula>64</formula>
      <formula>80</formula>
    </cfRule>
    <cfRule type="cellIs" dxfId="586" priority="21" operator="between">
      <formula>48</formula>
      <formula>63</formula>
    </cfRule>
    <cfRule type="cellIs" dxfId="585" priority="22" operator="between">
      <formula>32</formula>
      <formula>47</formula>
    </cfRule>
    <cfRule type="cellIs" dxfId="584" priority="23" operator="between">
      <formula>16</formula>
      <formula>31</formula>
    </cfRule>
    <cfRule type="cellIs" dxfId="583" priority="24" operator="between">
      <formula>0</formula>
      <formula>15</formula>
    </cfRule>
  </conditionalFormatting>
  <conditionalFormatting sqref="M15:M176">
    <cfRule type="containsText" dxfId="582" priority="19" operator="containsText" text="Não Respondeu">
      <formula>NOT(ISERROR(SEARCH("Não Respondeu",M15)))</formula>
    </cfRule>
  </conditionalFormatting>
  <conditionalFormatting sqref="N14">
    <cfRule type="cellIs" dxfId="581" priority="14" operator="between">
      <formula>64</formula>
      <formula>80</formula>
    </cfRule>
    <cfRule type="cellIs" dxfId="580" priority="15" operator="between">
      <formula>48</formula>
      <formula>63</formula>
    </cfRule>
    <cfRule type="cellIs" dxfId="579" priority="16" operator="between">
      <formula>32</formula>
      <formula>47</formula>
    </cfRule>
    <cfRule type="cellIs" dxfId="578" priority="17" operator="between">
      <formula>16</formula>
      <formula>31</formula>
    </cfRule>
    <cfRule type="cellIs" dxfId="577" priority="18" operator="between">
      <formula>0</formula>
      <formula>15</formula>
    </cfRule>
  </conditionalFormatting>
  <conditionalFormatting sqref="N14">
    <cfRule type="containsText" dxfId="576" priority="13" operator="containsText" text="Não Respondeu">
      <formula>NOT(ISERROR(SEARCH("Não Respondeu",N14)))</formula>
    </cfRule>
  </conditionalFormatting>
  <conditionalFormatting sqref="N15:N176">
    <cfRule type="cellIs" dxfId="575" priority="8" operator="between">
      <formula>64</formula>
      <formula>80</formula>
    </cfRule>
    <cfRule type="cellIs" dxfId="574" priority="9" operator="between">
      <formula>48</formula>
      <formula>63</formula>
    </cfRule>
    <cfRule type="cellIs" dxfId="573" priority="10" operator="between">
      <formula>32</formula>
      <formula>47</formula>
    </cfRule>
    <cfRule type="cellIs" dxfId="572" priority="11" operator="between">
      <formula>16</formula>
      <formula>31</formula>
    </cfRule>
    <cfRule type="cellIs" dxfId="571" priority="12" operator="between">
      <formula>0</formula>
      <formula>15</formula>
    </cfRule>
  </conditionalFormatting>
  <conditionalFormatting sqref="N15:N176">
    <cfRule type="containsText" dxfId="570" priority="7" operator="containsText" text="Não Respondeu">
      <formula>NOT(ISERROR(SEARCH("Não Respondeu",N15)))</formula>
    </cfRule>
  </conditionalFormatting>
  <conditionalFormatting sqref="O14:O176">
    <cfRule type="cellIs" dxfId="569" priority="2" operator="between">
      <formula>32</formula>
      <formula>40</formula>
    </cfRule>
    <cfRule type="cellIs" dxfId="568" priority="3" operator="between">
      <formula>24</formula>
      <formula>31</formula>
    </cfRule>
    <cfRule type="cellIs" dxfId="567" priority="4" operator="between">
      <formula>16</formula>
      <formula>23</formula>
    </cfRule>
    <cfRule type="cellIs" dxfId="566" priority="5" operator="between">
      <formula>8</formula>
      <formula>15</formula>
    </cfRule>
    <cfRule type="cellIs" dxfId="565" priority="6" operator="between">
      <formula>0</formula>
      <formula>7</formula>
    </cfRule>
  </conditionalFormatting>
  <conditionalFormatting sqref="O14:O176">
    <cfRule type="containsText" dxfId="564" priority="1" operator="containsText" text="Não Respondeu">
      <formula>NOT(ISERROR(SEARCH("Não Respondeu",O14)))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Z1170"/>
  <sheetViews>
    <sheetView showGridLines="0" zoomScale="80" zoomScaleNormal="80" workbookViewId="0">
      <selection activeCell="A13" sqref="A13"/>
    </sheetView>
  </sheetViews>
  <sheetFormatPr defaultColWidth="9.140625" defaultRowHeight="15" x14ac:dyDescent="0.25"/>
  <cols>
    <col min="1" max="1" width="15.140625" style="33" customWidth="1"/>
    <col min="2" max="2" width="12.7109375" style="33" customWidth="1"/>
    <col min="3" max="3" width="19.7109375" style="217" customWidth="1"/>
    <col min="4" max="4" width="18.28515625" style="217" customWidth="1"/>
    <col min="5" max="5" width="20.7109375" style="217" customWidth="1"/>
    <col min="6" max="6" width="19.5703125" style="201" customWidth="1"/>
    <col min="7" max="7" width="19.28515625" style="217" customWidth="1"/>
    <col min="8" max="8" width="16.42578125" style="217" customWidth="1"/>
    <col min="9" max="9" width="19" style="217" customWidth="1"/>
    <col min="10" max="10" width="17.5703125" style="217" customWidth="1"/>
    <col min="11" max="11" width="18.7109375" style="64" customWidth="1"/>
    <col min="12" max="12" width="22" style="217" customWidth="1"/>
    <col min="13" max="13" width="17.7109375" style="217" customWidth="1"/>
    <col min="14" max="14" width="18.7109375" style="217" customWidth="1"/>
    <col min="15" max="15" width="24" style="217" customWidth="1"/>
    <col min="16" max="16" width="21.5703125" style="64" customWidth="1"/>
    <col min="17" max="17" width="19.28515625" style="58" customWidth="1"/>
    <col min="18" max="19" width="6.7109375" style="33" customWidth="1"/>
    <col min="20" max="20" width="4.5703125" style="33" customWidth="1"/>
    <col min="21" max="21" width="9.140625" style="33"/>
    <col min="22" max="22" width="9.140625" style="67"/>
    <col min="23" max="24" width="20.7109375" style="67" customWidth="1"/>
    <col min="25" max="25" width="20.7109375" style="66" customWidth="1"/>
    <col min="26" max="54" width="20.7109375" style="33" customWidth="1"/>
    <col min="55" max="16384" width="9.140625" style="33"/>
  </cols>
  <sheetData>
    <row r="1" spans="1:25" ht="15" customHeight="1" x14ac:dyDescent="0.35">
      <c r="A1" s="88"/>
      <c r="B1" s="79"/>
      <c r="C1" s="202" t="s">
        <v>0</v>
      </c>
      <c r="D1" s="203"/>
      <c r="E1" s="203"/>
      <c r="F1" s="197"/>
      <c r="G1" s="219"/>
      <c r="H1" s="219"/>
      <c r="I1" s="219"/>
      <c r="J1" s="205"/>
      <c r="K1" s="78"/>
      <c r="L1" s="207"/>
      <c r="M1" s="207"/>
      <c r="N1" s="224"/>
      <c r="O1" s="224"/>
      <c r="P1" s="81"/>
      <c r="Q1" s="82"/>
    </row>
    <row r="2" spans="1:25" ht="15" customHeight="1" x14ac:dyDescent="0.3">
      <c r="A2" s="93"/>
      <c r="B2" s="79"/>
      <c r="C2" s="204" t="s">
        <v>1</v>
      </c>
      <c r="D2" s="205"/>
      <c r="E2" s="205"/>
      <c r="F2" s="198"/>
      <c r="G2" s="205"/>
      <c r="H2" s="205"/>
      <c r="I2" s="205"/>
      <c r="J2" s="205"/>
      <c r="K2" s="87"/>
      <c r="L2" s="225"/>
      <c r="M2" s="225"/>
      <c r="N2" s="226"/>
      <c r="O2" s="224"/>
      <c r="P2" s="81"/>
      <c r="Q2" s="83"/>
    </row>
    <row r="3" spans="1:25" ht="15" customHeight="1" x14ac:dyDescent="0.4">
      <c r="A3" s="96"/>
      <c r="B3" s="79"/>
      <c r="C3" s="206" t="s">
        <v>2</v>
      </c>
      <c r="D3" s="205"/>
      <c r="E3" s="205"/>
      <c r="F3" s="198"/>
      <c r="G3" s="205"/>
      <c r="H3" s="205"/>
      <c r="I3" s="205"/>
      <c r="J3" s="205"/>
      <c r="K3" s="78"/>
      <c r="L3" s="207"/>
      <c r="M3" s="207"/>
      <c r="N3" s="226"/>
      <c r="O3" s="227"/>
      <c r="P3" s="80"/>
      <c r="Q3" s="84"/>
    </row>
    <row r="4" spans="1:25" ht="15" customHeight="1" x14ac:dyDescent="0.3">
      <c r="A4" s="98"/>
      <c r="B4" s="79"/>
      <c r="C4" s="206" t="s">
        <v>3</v>
      </c>
      <c r="D4" s="205"/>
      <c r="E4" s="205"/>
      <c r="F4" s="198"/>
      <c r="G4" s="205"/>
      <c r="H4" s="205"/>
      <c r="I4" s="205"/>
      <c r="J4" s="205"/>
      <c r="K4" s="87"/>
      <c r="L4" s="225"/>
      <c r="M4" s="225"/>
      <c r="N4" s="224"/>
      <c r="O4" s="228"/>
      <c r="P4" s="85"/>
      <c r="Q4" s="86"/>
    </row>
    <row r="5" spans="1:25" ht="15" customHeight="1" x14ac:dyDescent="0.3">
      <c r="A5" s="99"/>
      <c r="B5" s="79"/>
      <c r="C5" s="206" t="s">
        <v>72</v>
      </c>
      <c r="D5" s="205"/>
      <c r="E5" s="205"/>
      <c r="F5" s="198"/>
      <c r="G5" s="205"/>
      <c r="H5" s="205"/>
      <c r="I5" s="205"/>
      <c r="J5" s="205"/>
      <c r="K5" s="78"/>
      <c r="L5" s="207"/>
      <c r="M5" s="207"/>
      <c r="N5" s="224"/>
      <c r="O5" s="228"/>
      <c r="P5" s="85"/>
      <c r="Q5" s="86"/>
    </row>
    <row r="6" spans="1:25" ht="18" customHeight="1" x14ac:dyDescent="0.3">
      <c r="A6" s="99"/>
      <c r="B6" s="79"/>
      <c r="C6" s="205"/>
      <c r="D6" s="205"/>
      <c r="E6" s="205"/>
      <c r="F6" s="198"/>
      <c r="G6" s="220" t="s">
        <v>83</v>
      </c>
      <c r="H6" s="205"/>
      <c r="I6" s="205"/>
      <c r="J6" s="205"/>
      <c r="K6" s="78"/>
      <c r="L6" s="207"/>
      <c r="M6" s="207"/>
      <c r="N6" s="224"/>
      <c r="O6" s="228"/>
      <c r="P6" s="85"/>
      <c r="Q6" s="86"/>
    </row>
    <row r="7" spans="1:25" ht="15" customHeight="1" thickBot="1" x14ac:dyDescent="0.35">
      <c r="A7" s="99"/>
      <c r="B7" s="79"/>
      <c r="C7" s="205"/>
      <c r="D7" s="205"/>
      <c r="E7" s="205"/>
      <c r="F7" s="198"/>
      <c r="G7" s="205"/>
      <c r="H7" s="205"/>
      <c r="I7" s="205"/>
      <c r="J7" s="205"/>
      <c r="K7" s="78"/>
      <c r="L7" s="207"/>
      <c r="M7" s="207"/>
      <c r="N7" s="224"/>
      <c r="O7" s="228"/>
      <c r="P7" s="85"/>
      <c r="Q7" s="86"/>
    </row>
    <row r="8" spans="1:25" ht="20.25" customHeight="1" x14ac:dyDescent="0.3">
      <c r="A8" s="79"/>
      <c r="B8" s="259" t="s">
        <v>51</v>
      </c>
      <c r="C8" s="260"/>
      <c r="D8" s="260"/>
      <c r="E8" s="260"/>
      <c r="F8" s="261"/>
      <c r="G8" s="205"/>
      <c r="H8" s="205"/>
      <c r="I8" s="205"/>
      <c r="J8" s="205"/>
      <c r="K8" s="78"/>
      <c r="L8" s="207"/>
      <c r="M8" s="207"/>
      <c r="N8" s="224"/>
      <c r="O8" s="228"/>
      <c r="P8" s="85"/>
      <c r="Q8" s="86"/>
    </row>
    <row r="9" spans="1:25" ht="27" thickBot="1" x14ac:dyDescent="0.35">
      <c r="A9" s="79"/>
      <c r="B9" s="262" t="s">
        <v>52</v>
      </c>
      <c r="C9" s="263"/>
      <c r="D9" s="263"/>
      <c r="E9" s="263"/>
      <c r="F9" s="264"/>
      <c r="G9" s="205"/>
      <c r="H9" s="205"/>
      <c r="I9" s="205"/>
      <c r="J9" s="205"/>
      <c r="K9" s="78"/>
      <c r="L9" s="207"/>
      <c r="M9" s="207"/>
      <c r="N9" s="224"/>
      <c r="O9" s="228"/>
      <c r="P9" s="85"/>
      <c r="Q9" s="86"/>
    </row>
    <row r="10" spans="1:25" ht="16.5" customHeight="1" thickBot="1" x14ac:dyDescent="0.35">
      <c r="A10" s="79"/>
      <c r="B10" s="270">
        <v>41214</v>
      </c>
      <c r="C10" s="271"/>
      <c r="D10" s="271"/>
      <c r="E10" s="271"/>
      <c r="F10" s="272"/>
      <c r="G10" s="207"/>
      <c r="H10" s="207"/>
      <c r="I10" s="207"/>
      <c r="J10" s="207"/>
      <c r="K10" s="78"/>
      <c r="L10" s="207"/>
      <c r="M10" s="207"/>
      <c r="N10" s="224"/>
      <c r="O10" s="228"/>
      <c r="P10" s="85"/>
      <c r="Q10" s="86"/>
    </row>
    <row r="11" spans="1:25" ht="20.25" customHeight="1" x14ac:dyDescent="0.3">
      <c r="A11" s="79"/>
      <c r="B11" s="77"/>
      <c r="C11" s="207"/>
      <c r="D11" s="207"/>
      <c r="E11" s="207"/>
      <c r="F11" s="199"/>
      <c r="G11" s="207"/>
      <c r="H11" s="207"/>
      <c r="I11" s="207"/>
      <c r="J11" s="207"/>
      <c r="K11" s="78"/>
      <c r="L11" s="207"/>
      <c r="M11" s="207"/>
      <c r="N11" s="224"/>
      <c r="O11" s="228"/>
      <c r="P11" s="85"/>
      <c r="Q11" s="86"/>
    </row>
    <row r="12" spans="1:25" ht="21" thickBot="1" x14ac:dyDescent="0.35">
      <c r="A12" s="32"/>
      <c r="B12" s="77"/>
      <c r="C12" s="207"/>
      <c r="D12" s="207"/>
      <c r="E12" s="207"/>
      <c r="F12" s="199"/>
      <c r="G12" s="207"/>
      <c r="H12" s="207"/>
      <c r="I12" s="207"/>
      <c r="J12" s="207"/>
      <c r="K12" s="78"/>
      <c r="L12" s="207"/>
      <c r="M12" s="207"/>
      <c r="N12" s="229"/>
      <c r="O12" s="230"/>
      <c r="P12" s="56"/>
      <c r="Q12" s="57"/>
    </row>
    <row r="13" spans="1:25" ht="53.25" customHeight="1" x14ac:dyDescent="0.2">
      <c r="A13" s="138" t="s">
        <v>62</v>
      </c>
      <c r="B13" s="131" t="s">
        <v>98</v>
      </c>
      <c r="C13" s="208" t="s">
        <v>44</v>
      </c>
      <c r="D13" s="208" t="s">
        <v>45</v>
      </c>
      <c r="E13" s="209" t="s">
        <v>46</v>
      </c>
      <c r="F13" s="231" t="s">
        <v>84</v>
      </c>
      <c r="G13" s="221" t="s">
        <v>47</v>
      </c>
      <c r="H13" s="208" t="s">
        <v>48</v>
      </c>
      <c r="I13" s="208" t="s">
        <v>49</v>
      </c>
      <c r="J13" s="209" t="s">
        <v>50</v>
      </c>
      <c r="K13" s="75" t="s">
        <v>71</v>
      </c>
      <c r="L13" s="221" t="s">
        <v>53</v>
      </c>
      <c r="M13" s="208" t="s">
        <v>54</v>
      </c>
      <c r="N13" s="208" t="s">
        <v>55</v>
      </c>
      <c r="O13" s="209" t="s">
        <v>56</v>
      </c>
      <c r="P13" s="75" t="s">
        <v>85</v>
      </c>
      <c r="Q13" s="75" t="s">
        <v>86</v>
      </c>
      <c r="R13" s="40"/>
      <c r="S13" s="40"/>
      <c r="T13" s="40"/>
      <c r="U13" s="40"/>
      <c r="Y13" s="67"/>
    </row>
    <row r="14" spans="1:25" ht="15.75" x14ac:dyDescent="0.25">
      <c r="A14" s="130" t="str">
        <f>DADOS2!AN9</f>
        <v>NASF Fed 1</v>
      </c>
      <c r="B14" s="130">
        <f>DADOS2!A9</f>
        <v>1</v>
      </c>
      <c r="C14" s="210">
        <f>DADOS2!B9</f>
        <v>95</v>
      </c>
      <c r="D14" s="210">
        <f>DADOS2!E9</f>
        <v>36</v>
      </c>
      <c r="E14" s="222">
        <f>DADOS2!H9</f>
        <v>24</v>
      </c>
      <c r="F14" s="76">
        <f>DADOS2!K9</f>
        <v>4.666666666666667</v>
      </c>
      <c r="G14" s="210">
        <f>DADOS2!L9</f>
        <v>80</v>
      </c>
      <c r="H14" s="210">
        <f>DADOS2!O9</f>
        <v>23</v>
      </c>
      <c r="I14" s="210">
        <f>DADOS2!R9</f>
        <v>22</v>
      </c>
      <c r="J14" s="210">
        <f>DADOS2!U9</f>
        <v>39</v>
      </c>
      <c r="K14" s="76">
        <f>DADOS2!X9</f>
        <v>3.25</v>
      </c>
      <c r="L14" s="210">
        <f>DADOS2!Y9</f>
        <v>115</v>
      </c>
      <c r="M14" s="210">
        <f>DADOS2!AB9</f>
        <v>27</v>
      </c>
      <c r="N14" s="210">
        <f>DADOS2!AE9</f>
        <v>40</v>
      </c>
      <c r="O14" s="210">
        <f>DADOS2!AH9</f>
        <v>27</v>
      </c>
      <c r="P14" s="76">
        <f>DADOS2!AK9</f>
        <v>3</v>
      </c>
      <c r="Q14" s="76">
        <f>DADOS2!AM9</f>
        <v>3.6388888888888893</v>
      </c>
      <c r="R14" s="37"/>
      <c r="S14" s="37"/>
      <c r="T14" s="37"/>
      <c r="U14" s="37"/>
      <c r="V14" s="68"/>
      <c r="W14" s="69"/>
      <c r="Y14" s="67"/>
    </row>
    <row r="15" spans="1:25" ht="15.75" hidden="1" x14ac:dyDescent="0.25">
      <c r="A15" s="130" t="str">
        <f>DADOS2!AN10</f>
        <v>NASF SC 2</v>
      </c>
      <c r="B15" s="130">
        <f>DADOS2!A10</f>
        <v>2</v>
      </c>
      <c r="C15" s="210">
        <f>DADOS2!B10</f>
        <v>103</v>
      </c>
      <c r="D15" s="210">
        <f>DADOS2!E10</f>
        <v>32</v>
      </c>
      <c r="E15" s="222">
        <f>DADOS2!H10</f>
        <v>19</v>
      </c>
      <c r="F15" s="76">
        <f>DADOS2!K10</f>
        <v>4.333333333333333</v>
      </c>
      <c r="G15" s="210">
        <f>DADOS2!L10</f>
        <v>55</v>
      </c>
      <c r="H15" s="210">
        <f>DADOS2!O10</f>
        <v>19</v>
      </c>
      <c r="I15" s="210">
        <f>DADOS2!R10</f>
        <v>14</v>
      </c>
      <c r="J15" s="210">
        <f>DADOS2!U10</f>
        <v>60</v>
      </c>
      <c r="K15" s="76">
        <f>DADOS2!X10</f>
        <v>3</v>
      </c>
      <c r="L15" s="210">
        <f>DADOS2!Y10</f>
        <v>114</v>
      </c>
      <c r="M15" s="210">
        <f>DADOS2!AB10</f>
        <v>26</v>
      </c>
      <c r="N15" s="210">
        <f>DADOS2!AE10</f>
        <v>35</v>
      </c>
      <c r="O15" s="210">
        <f>DADOS2!AH10</f>
        <v>32</v>
      </c>
      <c r="P15" s="76">
        <f>DADOS2!AK10</f>
        <v>3.25</v>
      </c>
      <c r="Q15" s="76">
        <f>DADOS2!AM10</f>
        <v>3.5277777777777772</v>
      </c>
      <c r="R15" s="40"/>
      <c r="S15" s="40"/>
      <c r="T15" s="40"/>
      <c r="U15" s="40"/>
      <c r="Y15" s="67"/>
    </row>
    <row r="16" spans="1:25" ht="15.75" hidden="1" x14ac:dyDescent="0.25">
      <c r="A16" s="130" t="str">
        <f>DADOS2!AN11</f>
        <v>NASF SC 2</v>
      </c>
      <c r="B16" s="130">
        <f>DADOS2!A11</f>
        <v>3</v>
      </c>
      <c r="C16" s="210">
        <f>DADOS2!B11</f>
        <v>74</v>
      </c>
      <c r="D16" s="210">
        <f>DADOS2!E11</f>
        <v>15</v>
      </c>
      <c r="E16" s="222">
        <f>DADOS2!H11</f>
        <v>14</v>
      </c>
      <c r="F16" s="76">
        <f>DADOS2!K11</f>
        <v>3</v>
      </c>
      <c r="G16" s="210">
        <f>DADOS2!L11</f>
        <v>76</v>
      </c>
      <c r="H16" s="210">
        <f>DADOS2!O11</f>
        <v>10</v>
      </c>
      <c r="I16" s="210">
        <f>DADOS2!R11</f>
        <v>0</v>
      </c>
      <c r="J16" s="210">
        <f>DADOS2!U11</f>
        <v>15</v>
      </c>
      <c r="K16" s="76">
        <f>DADOS2!X11</f>
        <v>1.75</v>
      </c>
      <c r="L16" s="210">
        <f>DADOS2!Y11</f>
        <v>123</v>
      </c>
      <c r="M16" s="210">
        <f>DADOS2!AB11</f>
        <v>37</v>
      </c>
      <c r="N16" s="210">
        <f>DADOS2!AE11</f>
        <v>45</v>
      </c>
      <c r="O16" s="210">
        <f>DADOS2!AH11</f>
        <v>33</v>
      </c>
      <c r="P16" s="76">
        <f>DADOS2!AK11</f>
        <v>3.5</v>
      </c>
      <c r="Q16" s="76">
        <f>DADOS2!AM11</f>
        <v>2.75</v>
      </c>
      <c r="R16" s="40"/>
      <c r="S16" s="40"/>
      <c r="T16" s="40"/>
      <c r="U16" s="40"/>
      <c r="Y16" s="67"/>
    </row>
    <row r="17" spans="1:25" ht="15.75" hidden="1" x14ac:dyDescent="0.25">
      <c r="A17" s="130" t="str">
        <f>DADOS2!AN12</f>
        <v>NASF SC 2</v>
      </c>
      <c r="B17" s="130">
        <f>DADOS2!A12</f>
        <v>4</v>
      </c>
      <c r="C17" s="210">
        <f>DADOS2!B12</f>
        <v>60</v>
      </c>
      <c r="D17" s="210">
        <f>DADOS2!E12</f>
        <v>40</v>
      </c>
      <c r="E17" s="222">
        <f>DADOS2!H12</f>
        <v>14</v>
      </c>
      <c r="F17" s="76">
        <f>DADOS2!K12</f>
        <v>3.6666666666666665</v>
      </c>
      <c r="G17" s="210">
        <f>DADOS2!L12</f>
        <v>89</v>
      </c>
      <c r="H17" s="210">
        <f>DADOS2!O12</f>
        <v>15</v>
      </c>
      <c r="I17" s="210">
        <f>DADOS2!R12</f>
        <v>14</v>
      </c>
      <c r="J17" s="210">
        <f>DADOS2!U12</f>
        <v>26</v>
      </c>
      <c r="K17" s="76">
        <f>DADOS2!X12</f>
        <v>2.5</v>
      </c>
      <c r="L17" s="210">
        <f>DADOS2!Y12</f>
        <v>132</v>
      </c>
      <c r="M17" s="210">
        <f>DADOS2!AB12</f>
        <v>15</v>
      </c>
      <c r="N17" s="210">
        <f>DADOS2!AE12</f>
        <v>15</v>
      </c>
      <c r="O17" s="210">
        <f>DADOS2!AH12</f>
        <v>3</v>
      </c>
      <c r="P17" s="76">
        <f>DADOS2!AK12</f>
        <v>1.75</v>
      </c>
      <c r="Q17" s="76">
        <f>DADOS2!AM12</f>
        <v>2.6388888888888888</v>
      </c>
      <c r="R17" s="40"/>
      <c r="S17" s="40"/>
      <c r="T17" s="40"/>
      <c r="U17" s="40"/>
      <c r="Y17" s="67"/>
    </row>
    <row r="18" spans="1:25" ht="15.75" hidden="1" x14ac:dyDescent="0.25">
      <c r="A18" s="130" t="str">
        <f>DADOS2!AN13</f>
        <v>NASF SC 2</v>
      </c>
      <c r="B18" s="130">
        <f>DADOS2!A13</f>
        <v>5</v>
      </c>
      <c r="C18" s="210">
        <f>DADOS2!B13</f>
        <v>98</v>
      </c>
      <c r="D18" s="210">
        <f>DADOS2!E13</f>
        <v>41</v>
      </c>
      <c r="E18" s="222">
        <f>DADOS2!H13</f>
        <v>25</v>
      </c>
      <c r="F18" s="76">
        <f>DADOS2!K13</f>
        <v>5</v>
      </c>
      <c r="G18" s="210">
        <f>DADOS2!L13</f>
        <v>110</v>
      </c>
      <c r="H18" s="210">
        <f>DADOS2!O13</f>
        <v>33</v>
      </c>
      <c r="I18" s="210">
        <f>DADOS2!R13</f>
        <v>32</v>
      </c>
      <c r="J18" s="210">
        <f>DADOS2!U13</f>
        <v>66</v>
      </c>
      <c r="K18" s="76">
        <f>DADOS2!X13</f>
        <v>5</v>
      </c>
      <c r="L18" s="210">
        <f>DADOS2!Y13</f>
        <v>180</v>
      </c>
      <c r="M18" s="210">
        <f>DADOS2!AB13</f>
        <v>68</v>
      </c>
      <c r="N18" s="210">
        <f>DADOS2!AE13</f>
        <v>72</v>
      </c>
      <c r="O18" s="210">
        <f>DADOS2!AH13</f>
        <v>37</v>
      </c>
      <c r="P18" s="76">
        <f>DADOS2!AK13</f>
        <v>5</v>
      </c>
      <c r="Q18" s="76">
        <f>DADOS2!AM13</f>
        <v>5</v>
      </c>
      <c r="R18" s="40"/>
      <c r="S18" s="40"/>
      <c r="T18" s="40"/>
      <c r="U18" s="40"/>
      <c r="Y18" s="67"/>
    </row>
    <row r="19" spans="1:25" ht="15.75" hidden="1" x14ac:dyDescent="0.25">
      <c r="A19" s="130" t="str">
        <f>DADOS2!AN14</f>
        <v>NASF SC 1</v>
      </c>
      <c r="B19" s="130">
        <f>DADOS2!A14</f>
        <v>6</v>
      </c>
      <c r="C19" s="210" t="str">
        <f>DADOS2!B14</f>
        <v>Não Respondeu</v>
      </c>
      <c r="D19" s="210" t="str">
        <f>DADOS2!E14</f>
        <v>Não Respondeu</v>
      </c>
      <c r="E19" s="222" t="str">
        <f>DADOS2!H14</f>
        <v>Não Respondeu</v>
      </c>
      <c r="F19" s="76" t="str">
        <f>DADOS2!K14</f>
        <v>Não Respondeu</v>
      </c>
      <c r="G19" s="210" t="str">
        <f>DADOS2!L14</f>
        <v>Não Respondeu</v>
      </c>
      <c r="H19" s="210" t="str">
        <f>DADOS2!O14</f>
        <v>Não Respondeu</v>
      </c>
      <c r="I19" s="210" t="str">
        <f>DADOS2!R14</f>
        <v>Não Respondeu</v>
      </c>
      <c r="J19" s="210" t="str">
        <f>DADOS2!U14</f>
        <v>Não Respondeu</v>
      </c>
      <c r="K19" s="76" t="str">
        <f>DADOS2!X14</f>
        <v>Não Respondeu</v>
      </c>
      <c r="L19" s="210" t="str">
        <f>DADOS2!Y14</f>
        <v>Não Respondeu</v>
      </c>
      <c r="M19" s="210" t="str">
        <f>DADOS2!AB14</f>
        <v>Não Respondeu</v>
      </c>
      <c r="N19" s="210" t="str">
        <f>DADOS2!AE14</f>
        <v>Não Respondeu</v>
      </c>
      <c r="O19" s="210" t="str">
        <f>DADOS2!AH14</f>
        <v>Não Respondeu</v>
      </c>
      <c r="P19" s="76" t="str">
        <f>DADOS2!AK14</f>
        <v>Não Respondeu</v>
      </c>
      <c r="Q19" s="76" t="str">
        <f>DADOS2!AM14</f>
        <v>Não Respondeu</v>
      </c>
      <c r="R19" s="40"/>
      <c r="S19" s="40"/>
      <c r="T19" s="40"/>
      <c r="U19" s="40"/>
      <c r="Y19" s="67"/>
    </row>
    <row r="20" spans="1:25" ht="15.75" hidden="1" x14ac:dyDescent="0.25">
      <c r="A20" s="130" t="str">
        <f>DADOS2!AN15</f>
        <v>NASF SC 2</v>
      </c>
      <c r="B20" s="130">
        <f>DADOS2!A15</f>
        <v>7</v>
      </c>
      <c r="C20" s="210">
        <f>DADOS2!B15</f>
        <v>106</v>
      </c>
      <c r="D20" s="210">
        <f>DADOS2!E15</f>
        <v>37</v>
      </c>
      <c r="E20" s="222">
        <f>DADOS2!H15</f>
        <v>22</v>
      </c>
      <c r="F20" s="76">
        <f>DADOS2!K15</f>
        <v>4.333333333333333</v>
      </c>
      <c r="G20" s="210">
        <f>DADOS2!L15</f>
        <v>100</v>
      </c>
      <c r="H20" s="210">
        <f>DADOS2!O15</f>
        <v>29</v>
      </c>
      <c r="I20" s="210">
        <f>DADOS2!R15</f>
        <v>27</v>
      </c>
      <c r="J20" s="210">
        <f>DADOS2!U15</f>
        <v>56</v>
      </c>
      <c r="K20" s="76">
        <f>DADOS2!X15</f>
        <v>4</v>
      </c>
      <c r="L20" s="210">
        <f>DADOS2!Y15</f>
        <v>143</v>
      </c>
      <c r="M20" s="210">
        <f>DADOS2!AB15</f>
        <v>51</v>
      </c>
      <c r="N20" s="210">
        <f>DADOS2!AE15</f>
        <v>58</v>
      </c>
      <c r="O20" s="210">
        <f>DADOS2!AH15</f>
        <v>31</v>
      </c>
      <c r="P20" s="76">
        <f>DADOS2!AK15</f>
        <v>4</v>
      </c>
      <c r="Q20" s="76">
        <f>DADOS2!AM15</f>
        <v>4.1111111111111107</v>
      </c>
      <c r="R20" s="40"/>
      <c r="S20" s="40"/>
      <c r="T20" s="40"/>
      <c r="U20" s="40"/>
      <c r="Y20" s="67"/>
    </row>
    <row r="21" spans="1:25" ht="15.75" hidden="1" x14ac:dyDescent="0.25">
      <c r="A21" s="130" t="str">
        <f>DADOS2!AN16</f>
        <v>NASF SC 2</v>
      </c>
      <c r="B21" s="130">
        <f>DADOS2!A16</f>
        <v>8</v>
      </c>
      <c r="C21" s="210">
        <f>DADOS2!B16</f>
        <v>54</v>
      </c>
      <c r="D21" s="210">
        <f>DADOS2!E16</f>
        <v>6</v>
      </c>
      <c r="E21" s="222">
        <f>DADOS2!H16</f>
        <v>5</v>
      </c>
      <c r="F21" s="76">
        <f>DADOS2!K16</f>
        <v>1.6666666666666667</v>
      </c>
      <c r="G21" s="210">
        <f>DADOS2!L16</f>
        <v>81</v>
      </c>
      <c r="H21" s="210">
        <f>DADOS2!O16</f>
        <v>24</v>
      </c>
      <c r="I21" s="210">
        <f>DADOS2!R16</f>
        <v>17</v>
      </c>
      <c r="J21" s="210">
        <f>DADOS2!U16</f>
        <v>47</v>
      </c>
      <c r="K21" s="76">
        <f>DADOS2!X16</f>
        <v>3.5</v>
      </c>
      <c r="L21" s="210">
        <f>DADOS2!Y16</f>
        <v>87</v>
      </c>
      <c r="M21" s="210">
        <f>DADOS2!AB16</f>
        <v>53</v>
      </c>
      <c r="N21" s="210">
        <f>DADOS2!AE16</f>
        <v>49</v>
      </c>
      <c r="O21" s="210">
        <f>DADOS2!AH16</f>
        <v>20</v>
      </c>
      <c r="P21" s="76">
        <f>DADOS2!AK16</f>
        <v>3.5</v>
      </c>
      <c r="Q21" s="76">
        <f>DADOS2!AM16</f>
        <v>2.8888888888888893</v>
      </c>
      <c r="R21" s="40"/>
      <c r="S21" s="40"/>
      <c r="T21" s="40"/>
      <c r="U21" s="40"/>
      <c r="Y21" s="67"/>
    </row>
    <row r="22" spans="1:25" ht="15.75" x14ac:dyDescent="0.25">
      <c r="A22" s="130" t="str">
        <f>DADOS2!AN17</f>
        <v>NASF Fed 1</v>
      </c>
      <c r="B22" s="130">
        <f>DADOS2!A17</f>
        <v>9</v>
      </c>
      <c r="C22" s="210">
        <f>DADOS2!B17</f>
        <v>95</v>
      </c>
      <c r="D22" s="210">
        <f>DADOS2!E17</f>
        <v>31</v>
      </c>
      <c r="E22" s="222">
        <f>DADOS2!H17</f>
        <v>23</v>
      </c>
      <c r="F22" s="76">
        <f>DADOS2!K17</f>
        <v>4</v>
      </c>
      <c r="G22" s="210">
        <f>DADOS2!L17</f>
        <v>90</v>
      </c>
      <c r="H22" s="210">
        <f>DADOS2!O17</f>
        <v>29</v>
      </c>
      <c r="I22" s="210">
        <f>DADOS2!R17</f>
        <v>25</v>
      </c>
      <c r="J22" s="210">
        <f>DADOS2!U17</f>
        <v>50</v>
      </c>
      <c r="K22" s="76">
        <f>DADOS2!X17</f>
        <v>4</v>
      </c>
      <c r="L22" s="210">
        <f>DADOS2!Y17</f>
        <v>129</v>
      </c>
      <c r="M22" s="210">
        <f>DADOS2!AB17</f>
        <v>33</v>
      </c>
      <c r="N22" s="210">
        <f>DADOS2!AE17</f>
        <v>56</v>
      </c>
      <c r="O22" s="210">
        <f>DADOS2!AH17</f>
        <v>38</v>
      </c>
      <c r="P22" s="76">
        <f>DADOS2!AK17</f>
        <v>4</v>
      </c>
      <c r="Q22" s="76">
        <f>DADOS2!AM17</f>
        <v>4</v>
      </c>
      <c r="R22" s="40"/>
      <c r="S22" s="40"/>
      <c r="T22" s="40"/>
      <c r="U22" s="40"/>
      <c r="Y22" s="67"/>
    </row>
    <row r="23" spans="1:25" ht="15.75" hidden="1" x14ac:dyDescent="0.25">
      <c r="A23" s="130" t="str">
        <f>DADOS2!AN18</f>
        <v>NASF SC 2</v>
      </c>
      <c r="B23" s="130">
        <f>DADOS2!A18</f>
        <v>10</v>
      </c>
      <c r="C23" s="210">
        <f>DADOS2!B18</f>
        <v>103</v>
      </c>
      <c r="D23" s="210">
        <f>DADOS2!E18</f>
        <v>27</v>
      </c>
      <c r="E23" s="222">
        <f>DADOS2!H18</f>
        <v>16</v>
      </c>
      <c r="F23" s="76">
        <f>DADOS2!K18</f>
        <v>3.6666666666666665</v>
      </c>
      <c r="G23" s="210">
        <f>DADOS2!L18</f>
        <v>95</v>
      </c>
      <c r="H23" s="210">
        <f>DADOS2!O18</f>
        <v>24</v>
      </c>
      <c r="I23" s="210">
        <f>DADOS2!R18</f>
        <v>25</v>
      </c>
      <c r="J23" s="210">
        <f>DADOS2!U18</f>
        <v>53</v>
      </c>
      <c r="K23" s="76">
        <f>DADOS2!X18</f>
        <v>4</v>
      </c>
      <c r="L23" s="210">
        <f>DADOS2!Y18</f>
        <v>151</v>
      </c>
      <c r="M23" s="210">
        <f>DADOS2!AB18</f>
        <v>56</v>
      </c>
      <c r="N23" s="210">
        <f>DADOS2!AE18</f>
        <v>68</v>
      </c>
      <c r="O23" s="210">
        <f>DADOS2!AH18</f>
        <v>32</v>
      </c>
      <c r="P23" s="76">
        <f>DADOS2!AK18</f>
        <v>4.5</v>
      </c>
      <c r="Q23" s="76">
        <f>DADOS2!AM18</f>
        <v>4.0555555555555554</v>
      </c>
      <c r="R23" s="40"/>
      <c r="S23" s="40"/>
      <c r="T23" s="40"/>
      <c r="U23" s="40"/>
      <c r="Y23" s="67"/>
    </row>
    <row r="24" spans="1:25" ht="15.75" hidden="1" x14ac:dyDescent="0.25">
      <c r="A24" s="130" t="str">
        <f>DADOS2!AN19</f>
        <v>NASF SC 2</v>
      </c>
      <c r="B24" s="130">
        <f>DADOS2!A19</f>
        <v>11</v>
      </c>
      <c r="C24" s="210">
        <f>DADOS2!B19</f>
        <v>74</v>
      </c>
      <c r="D24" s="210">
        <f>DADOS2!E19</f>
        <v>28</v>
      </c>
      <c r="E24" s="222">
        <f>DADOS2!H19</f>
        <v>18</v>
      </c>
      <c r="F24" s="76">
        <f>DADOS2!K19</f>
        <v>3.6666666666666665</v>
      </c>
      <c r="G24" s="210">
        <f>DADOS2!L19</f>
        <v>81</v>
      </c>
      <c r="H24" s="210">
        <f>DADOS2!O19</f>
        <v>26</v>
      </c>
      <c r="I24" s="210">
        <f>DADOS2!R19</f>
        <v>23</v>
      </c>
      <c r="J24" s="210">
        <f>DADOS2!U19</f>
        <v>47</v>
      </c>
      <c r="K24" s="76">
        <f>DADOS2!X19</f>
        <v>3.5</v>
      </c>
      <c r="L24" s="210">
        <f>DADOS2!Y19</f>
        <v>138</v>
      </c>
      <c r="M24" s="210">
        <f>DADOS2!AB19</f>
        <v>45</v>
      </c>
      <c r="N24" s="210">
        <f>DADOS2!AE19</f>
        <v>39</v>
      </c>
      <c r="O24" s="210">
        <f>DADOS2!AH19</f>
        <v>25</v>
      </c>
      <c r="P24" s="76">
        <f>DADOS2!AK19</f>
        <v>3.5</v>
      </c>
      <c r="Q24" s="76">
        <f>DADOS2!AM19</f>
        <v>3.5555555555555554</v>
      </c>
      <c r="R24" s="40"/>
      <c r="S24" s="40"/>
      <c r="T24" s="40"/>
      <c r="U24" s="40"/>
      <c r="Y24" s="67"/>
    </row>
    <row r="25" spans="1:25" ht="15.75" hidden="1" x14ac:dyDescent="0.25">
      <c r="A25" s="130" t="str">
        <f>DADOS2!AN20</f>
        <v>NASF SC 2</v>
      </c>
      <c r="B25" s="130">
        <f>DADOS2!A20</f>
        <v>12</v>
      </c>
      <c r="C25" s="210">
        <f>DADOS2!B20</f>
        <v>93</v>
      </c>
      <c r="D25" s="210">
        <f>DADOS2!E20</f>
        <v>25</v>
      </c>
      <c r="E25" s="222">
        <f>DADOS2!H20</f>
        <v>16</v>
      </c>
      <c r="F25" s="76">
        <f>DADOS2!K20</f>
        <v>3.3333333333333335</v>
      </c>
      <c r="G25" s="210">
        <f>DADOS2!L20</f>
        <v>108</v>
      </c>
      <c r="H25" s="210">
        <f>DADOS2!O20</f>
        <v>31</v>
      </c>
      <c r="I25" s="210">
        <f>DADOS2!R20</f>
        <v>35</v>
      </c>
      <c r="J25" s="210">
        <f>DADOS2!U20</f>
        <v>72</v>
      </c>
      <c r="K25" s="76">
        <f>DADOS2!X20</f>
        <v>4.75</v>
      </c>
      <c r="L25" s="210">
        <f>DADOS2!Y20</f>
        <v>165</v>
      </c>
      <c r="M25" s="210">
        <f>DADOS2!AB20</f>
        <v>62</v>
      </c>
      <c r="N25" s="210">
        <f>DADOS2!AE20</f>
        <v>63</v>
      </c>
      <c r="O25" s="210">
        <f>DADOS2!AH20</f>
        <v>33</v>
      </c>
      <c r="P25" s="76">
        <f>DADOS2!AK20</f>
        <v>4.25</v>
      </c>
      <c r="Q25" s="76">
        <f>DADOS2!AM20</f>
        <v>4.1111111111111116</v>
      </c>
      <c r="R25" s="40"/>
      <c r="S25" s="40"/>
      <c r="T25" s="40"/>
      <c r="U25" s="40"/>
      <c r="Y25" s="67"/>
    </row>
    <row r="26" spans="1:25" ht="15.75" hidden="1" x14ac:dyDescent="0.25">
      <c r="A26" s="130" t="str">
        <f>DADOS2!AN21</f>
        <v>NASF SC 2</v>
      </c>
      <c r="B26" s="130">
        <f>DADOS2!A21</f>
        <v>13</v>
      </c>
      <c r="C26" s="210">
        <f>DADOS2!B21</f>
        <v>108</v>
      </c>
      <c r="D26" s="210">
        <f>DADOS2!E21</f>
        <v>33</v>
      </c>
      <c r="E26" s="222">
        <f>DADOS2!H21</f>
        <v>14</v>
      </c>
      <c r="F26" s="76">
        <f>DADOS2!K21</f>
        <v>4</v>
      </c>
      <c r="G26" s="210">
        <f>DADOS2!L21</f>
        <v>104</v>
      </c>
      <c r="H26" s="210">
        <f>DADOS2!O21</f>
        <v>26</v>
      </c>
      <c r="I26" s="210">
        <f>DADOS2!R21</f>
        <v>17</v>
      </c>
      <c r="J26" s="210">
        <f>DADOS2!U21</f>
        <v>65</v>
      </c>
      <c r="K26" s="76">
        <f>DADOS2!X21</f>
        <v>4.25</v>
      </c>
      <c r="L26" s="210">
        <f>DADOS2!Y21</f>
        <v>185</v>
      </c>
      <c r="M26" s="210">
        <f>DADOS2!AB21</f>
        <v>60</v>
      </c>
      <c r="N26" s="210">
        <f>DADOS2!AE21</f>
        <v>67</v>
      </c>
      <c r="O26" s="210">
        <f>DADOS2!AH21</f>
        <v>37</v>
      </c>
      <c r="P26" s="76">
        <f>DADOS2!AK21</f>
        <v>4.75</v>
      </c>
      <c r="Q26" s="76">
        <f>DADOS2!AM21</f>
        <v>4.333333333333333</v>
      </c>
      <c r="R26" s="40"/>
      <c r="S26" s="40"/>
      <c r="T26" s="40"/>
      <c r="U26" s="40"/>
      <c r="Y26" s="67"/>
    </row>
    <row r="27" spans="1:25" ht="15.75" hidden="1" x14ac:dyDescent="0.25">
      <c r="A27" s="130" t="str">
        <f>DADOS2!AN22</f>
        <v>NASF SC 2</v>
      </c>
      <c r="B27" s="130">
        <f>DADOS2!A22</f>
        <v>14</v>
      </c>
      <c r="C27" s="210">
        <f>DADOS2!B22</f>
        <v>89</v>
      </c>
      <c r="D27" s="210">
        <f>DADOS2!E22</f>
        <v>18</v>
      </c>
      <c r="E27" s="222">
        <f>DADOS2!H22</f>
        <v>12</v>
      </c>
      <c r="F27" s="76">
        <f>DADOS2!K22</f>
        <v>3</v>
      </c>
      <c r="G27" s="210">
        <f>DADOS2!L22</f>
        <v>105</v>
      </c>
      <c r="H27" s="210">
        <f>DADOS2!O22</f>
        <v>32</v>
      </c>
      <c r="I27" s="210">
        <f>DADOS2!R22</f>
        <v>32</v>
      </c>
      <c r="J27" s="210">
        <f>DADOS2!U22</f>
        <v>64</v>
      </c>
      <c r="K27" s="76">
        <f>DADOS2!X22</f>
        <v>5</v>
      </c>
      <c r="L27" s="210">
        <f>DADOS2!Y22</f>
        <v>167</v>
      </c>
      <c r="M27" s="210">
        <f>DADOS2!AB22</f>
        <v>59</v>
      </c>
      <c r="N27" s="210">
        <f>DADOS2!AE22</f>
        <v>73</v>
      </c>
      <c r="O27" s="210">
        <f>DADOS2!AH22</f>
        <v>33</v>
      </c>
      <c r="P27" s="76">
        <f>DADOS2!AK22</f>
        <v>4.5</v>
      </c>
      <c r="Q27" s="76">
        <f>DADOS2!AM22</f>
        <v>4.166666666666667</v>
      </c>
      <c r="R27" s="40"/>
      <c r="S27" s="40"/>
      <c r="T27" s="40"/>
      <c r="U27" s="40"/>
      <c r="Y27" s="67"/>
    </row>
    <row r="28" spans="1:25" ht="15.75" hidden="1" x14ac:dyDescent="0.25">
      <c r="A28" s="130" t="str">
        <f>DADOS2!AN23</f>
        <v>NASF SC 2</v>
      </c>
      <c r="B28" s="130">
        <f>DADOS2!A23</f>
        <v>15</v>
      </c>
      <c r="C28" s="210">
        <f>DADOS2!B23</f>
        <v>99</v>
      </c>
      <c r="D28" s="210">
        <f>DADOS2!E23</f>
        <v>21</v>
      </c>
      <c r="E28" s="222">
        <f>DADOS2!H23</f>
        <v>14</v>
      </c>
      <c r="F28" s="76">
        <f>DADOS2!K23</f>
        <v>3.6666666666666665</v>
      </c>
      <c r="G28" s="210">
        <f>DADOS2!L23</f>
        <v>100</v>
      </c>
      <c r="H28" s="210">
        <f>DADOS2!O23</f>
        <v>28</v>
      </c>
      <c r="I28" s="210">
        <f>DADOS2!R23</f>
        <v>34</v>
      </c>
      <c r="J28" s="210">
        <f>DADOS2!U23</f>
        <v>56</v>
      </c>
      <c r="K28" s="76">
        <f>DADOS2!X23</f>
        <v>4.25</v>
      </c>
      <c r="L28" s="210">
        <f>DADOS2!Y23</f>
        <v>137</v>
      </c>
      <c r="M28" s="210">
        <f>DADOS2!AB23</f>
        <v>61</v>
      </c>
      <c r="N28" s="210">
        <f>DADOS2!AE23</f>
        <v>66</v>
      </c>
      <c r="O28" s="210">
        <f>DADOS2!AH23</f>
        <v>31</v>
      </c>
      <c r="P28" s="76">
        <f>DADOS2!AK23</f>
        <v>4.25</v>
      </c>
      <c r="Q28" s="76">
        <f>DADOS2!AM23</f>
        <v>4.0555555555555554</v>
      </c>
      <c r="R28" s="40"/>
      <c r="S28" s="40"/>
      <c r="T28" s="40"/>
      <c r="U28" s="40"/>
      <c r="Y28" s="67"/>
    </row>
    <row r="29" spans="1:25" ht="15.75" hidden="1" x14ac:dyDescent="0.25">
      <c r="A29" s="130" t="str">
        <f>DADOS2!AN24</f>
        <v>NASF Fed 2</v>
      </c>
      <c r="B29" s="130">
        <f>DADOS2!A24</f>
        <v>16</v>
      </c>
      <c r="C29" s="210" t="str">
        <f>DADOS2!B24</f>
        <v>Não Respondeu</v>
      </c>
      <c r="D29" s="210" t="str">
        <f>DADOS2!E24</f>
        <v>Não Respondeu</v>
      </c>
      <c r="E29" s="222" t="str">
        <f>DADOS2!H24</f>
        <v>Não respondeu</v>
      </c>
      <c r="F29" s="76" t="str">
        <f>DADOS2!K24</f>
        <v>Não Respondeu</v>
      </c>
      <c r="G29" s="210">
        <f>DADOS2!L24</f>
        <v>83</v>
      </c>
      <c r="H29" s="210">
        <f>DADOS2!O24</f>
        <v>26</v>
      </c>
      <c r="I29" s="210">
        <f>DADOS2!R24</f>
        <v>23</v>
      </c>
      <c r="J29" s="210">
        <f>DADOS2!U24</f>
        <v>44</v>
      </c>
      <c r="K29" s="76">
        <f>DADOS2!X24</f>
        <v>3.5</v>
      </c>
      <c r="L29" s="210">
        <f>DADOS2!Y24</f>
        <v>101</v>
      </c>
      <c r="M29" s="210">
        <f>DADOS2!AB24</f>
        <v>34</v>
      </c>
      <c r="N29" s="210">
        <f>DADOS2!AE24</f>
        <v>41</v>
      </c>
      <c r="O29" s="210">
        <f>DADOS2!AH24</f>
        <v>19</v>
      </c>
      <c r="P29" s="76">
        <f>DADOS2!AK24</f>
        <v>3</v>
      </c>
      <c r="Q29" s="76">
        <f>DADOS2!AM24</f>
        <v>3.25</v>
      </c>
      <c r="R29" s="40"/>
      <c r="S29" s="40"/>
      <c r="T29" s="40"/>
      <c r="U29" s="40"/>
      <c r="Y29" s="67"/>
    </row>
    <row r="30" spans="1:25" ht="15.75" hidden="1" x14ac:dyDescent="0.25">
      <c r="A30" s="130" t="str">
        <f>DADOS2!AN25</f>
        <v>NASF Fed 2</v>
      </c>
      <c r="B30" s="130">
        <f>DADOS2!A25</f>
        <v>17</v>
      </c>
      <c r="C30" s="210">
        <f>DADOS2!B25</f>
        <v>31</v>
      </c>
      <c r="D30" s="210">
        <f>DADOS2!E25</f>
        <v>10</v>
      </c>
      <c r="E30" s="222">
        <f>DADOS2!H25</f>
        <v>3</v>
      </c>
      <c r="F30" s="76">
        <f>DADOS2!K25</f>
        <v>1.6666666666666667</v>
      </c>
      <c r="G30" s="210" t="str">
        <f>DADOS2!L25</f>
        <v>Não Respondeu</v>
      </c>
      <c r="H30" s="210" t="str">
        <f>DADOS2!O25</f>
        <v>Não Respondeu</v>
      </c>
      <c r="I30" s="210" t="str">
        <f>DADOS2!R25</f>
        <v>Não Respondeu</v>
      </c>
      <c r="J30" s="210" t="str">
        <f>DADOS2!U25</f>
        <v>Não Respondeu</v>
      </c>
      <c r="K30" s="76" t="str">
        <f>DADOS2!X25</f>
        <v>Não Respondeu</v>
      </c>
      <c r="L30" s="210">
        <f>DADOS2!Y25</f>
        <v>21</v>
      </c>
      <c r="M30" s="210">
        <f>DADOS2!AB25</f>
        <v>8</v>
      </c>
      <c r="N30" s="210">
        <f>DADOS2!AE25</f>
        <v>8</v>
      </c>
      <c r="O30" s="210">
        <f>DADOS2!AH25</f>
        <v>4</v>
      </c>
      <c r="P30" s="76">
        <f>DADOS2!AK25</f>
        <v>1</v>
      </c>
      <c r="Q30" s="76">
        <f>DADOS2!AM25</f>
        <v>1.3333333333333335</v>
      </c>
      <c r="R30" s="40"/>
      <c r="S30" s="40"/>
      <c r="T30" s="40"/>
      <c r="U30" s="40"/>
      <c r="Y30" s="67"/>
    </row>
    <row r="31" spans="1:25" ht="15.75" hidden="1" x14ac:dyDescent="0.25">
      <c r="A31" s="130" t="str">
        <f>DADOS2!AN26</f>
        <v>NASF SC 2</v>
      </c>
      <c r="B31" s="130">
        <f>DADOS2!A26</f>
        <v>18</v>
      </c>
      <c r="C31" s="210">
        <f>DADOS2!B26</f>
        <v>100</v>
      </c>
      <c r="D31" s="210">
        <f>DADOS2!E26</f>
        <v>32</v>
      </c>
      <c r="E31" s="222">
        <f>DADOS2!H26</f>
        <v>27</v>
      </c>
      <c r="F31" s="76">
        <f>DADOS2!K26</f>
        <v>4.666666666666667</v>
      </c>
      <c r="G31" s="210">
        <f>DADOS2!L26</f>
        <v>105</v>
      </c>
      <c r="H31" s="210">
        <f>DADOS2!O26</f>
        <v>32</v>
      </c>
      <c r="I31" s="210">
        <f>DADOS2!R26</f>
        <v>30</v>
      </c>
      <c r="J31" s="210">
        <f>DADOS2!U26</f>
        <v>63</v>
      </c>
      <c r="K31" s="76">
        <f>DADOS2!X26</f>
        <v>4.5</v>
      </c>
      <c r="L31" s="210">
        <f>DADOS2!Y26</f>
        <v>183</v>
      </c>
      <c r="M31" s="210">
        <f>DADOS2!AB26</f>
        <v>65</v>
      </c>
      <c r="N31" s="210">
        <f>DADOS2!AE26</f>
        <v>71</v>
      </c>
      <c r="O31" s="210">
        <f>DADOS2!AH26</f>
        <v>34</v>
      </c>
      <c r="P31" s="76">
        <f>DADOS2!AK26</f>
        <v>5</v>
      </c>
      <c r="Q31" s="76">
        <f>DADOS2!AM26</f>
        <v>4.7222222222222223</v>
      </c>
      <c r="R31" s="40"/>
      <c r="S31" s="40"/>
      <c r="T31" s="40"/>
      <c r="U31" s="40"/>
      <c r="Y31" s="67"/>
    </row>
    <row r="32" spans="1:25" ht="15.75" hidden="1" x14ac:dyDescent="0.25">
      <c r="A32" s="130" t="str">
        <f>DADOS2!AN27</f>
        <v>NASF SC 2</v>
      </c>
      <c r="B32" s="130">
        <f>DADOS2!A27</f>
        <v>19</v>
      </c>
      <c r="C32" s="210">
        <f>DADOS2!B27</f>
        <v>94</v>
      </c>
      <c r="D32" s="210">
        <f>DADOS2!E27</f>
        <v>15</v>
      </c>
      <c r="E32" s="222">
        <f>DADOS2!H27</f>
        <v>10</v>
      </c>
      <c r="F32" s="76">
        <f>DADOS2!K27</f>
        <v>2.6666666666666665</v>
      </c>
      <c r="G32" s="210">
        <f>DADOS2!L27</f>
        <v>105</v>
      </c>
      <c r="H32" s="210">
        <f>DADOS2!O27</f>
        <v>20</v>
      </c>
      <c r="I32" s="210">
        <f>DADOS2!R27</f>
        <v>25</v>
      </c>
      <c r="J32" s="210">
        <f>DADOS2!U27</f>
        <v>15</v>
      </c>
      <c r="K32" s="76">
        <f>DADOS2!X27</f>
        <v>3.25</v>
      </c>
      <c r="L32" s="210">
        <f>DADOS2!Y27</f>
        <v>137</v>
      </c>
      <c r="M32" s="210">
        <f>DADOS2!AB27</f>
        <v>46</v>
      </c>
      <c r="N32" s="210">
        <f>DADOS2!AE27</f>
        <v>43</v>
      </c>
      <c r="O32" s="210">
        <f>DADOS2!AH27</f>
        <v>29</v>
      </c>
      <c r="P32" s="76">
        <f>DADOS2!AK27</f>
        <v>3.5</v>
      </c>
      <c r="Q32" s="76">
        <f>DADOS2!AM27</f>
        <v>3.1388888888888888</v>
      </c>
      <c r="R32" s="40"/>
      <c r="S32" s="40"/>
      <c r="T32" s="40"/>
      <c r="U32" s="40"/>
      <c r="Y32" s="67"/>
    </row>
    <row r="33" spans="1:25" ht="15.75" hidden="1" x14ac:dyDescent="0.25">
      <c r="A33" s="130" t="str">
        <f>DADOS2!AN28</f>
        <v>NASF SC 2</v>
      </c>
      <c r="B33" s="130">
        <f>DADOS2!A28</f>
        <v>20</v>
      </c>
      <c r="C33" s="210">
        <f>DADOS2!B28</f>
        <v>42</v>
      </c>
      <c r="D33" s="210">
        <f>DADOS2!E28</f>
        <v>21</v>
      </c>
      <c r="E33" s="222">
        <f>DADOS2!H28</f>
        <v>11</v>
      </c>
      <c r="F33" s="76">
        <f>DADOS2!K28</f>
        <v>2.3333333333333335</v>
      </c>
      <c r="G33" s="210">
        <f>DADOS2!L28</f>
        <v>0</v>
      </c>
      <c r="H33" s="210">
        <f>DADOS2!O28</f>
        <v>0</v>
      </c>
      <c r="I33" s="210">
        <f>DADOS2!R28</f>
        <v>0</v>
      </c>
      <c r="J33" s="210">
        <f>DADOS2!U28</f>
        <v>0</v>
      </c>
      <c r="K33" s="76">
        <f>DADOS2!X28</f>
        <v>1</v>
      </c>
      <c r="L33" s="210">
        <f>DADOS2!Y28</f>
        <v>41</v>
      </c>
      <c r="M33" s="210">
        <f>DADOS2!AB28</f>
        <v>3</v>
      </c>
      <c r="N33" s="210">
        <f>DADOS2!AE28</f>
        <v>5</v>
      </c>
      <c r="O33" s="210">
        <f>DADOS2!AH28</f>
        <v>10</v>
      </c>
      <c r="P33" s="76">
        <f>DADOS2!AK28</f>
        <v>1.25</v>
      </c>
      <c r="Q33" s="76">
        <f>DADOS2!AM28</f>
        <v>1.5277777777777779</v>
      </c>
      <c r="R33" s="40"/>
      <c r="S33" s="40"/>
      <c r="T33" s="40"/>
      <c r="U33" s="40"/>
      <c r="Y33" s="67"/>
    </row>
    <row r="34" spans="1:25" ht="15.75" x14ac:dyDescent="0.25">
      <c r="A34" s="130" t="str">
        <f>DADOS2!AN29</f>
        <v>NASF Fed 1</v>
      </c>
      <c r="B34" s="130">
        <f>DADOS2!A29</f>
        <v>21</v>
      </c>
      <c r="C34" s="210">
        <f>DADOS2!B29</f>
        <v>98</v>
      </c>
      <c r="D34" s="210">
        <f>DADOS2!E29</f>
        <v>25</v>
      </c>
      <c r="E34" s="222">
        <f>DADOS2!H29</f>
        <v>27</v>
      </c>
      <c r="F34" s="76">
        <f>DADOS2!K29</f>
        <v>4.333333333333333</v>
      </c>
      <c r="G34" s="210">
        <f>DADOS2!L29</f>
        <v>111</v>
      </c>
      <c r="H34" s="210">
        <f>DADOS2!O29</f>
        <v>35</v>
      </c>
      <c r="I34" s="210">
        <f>DADOS2!R29</f>
        <v>31</v>
      </c>
      <c r="J34" s="210">
        <f>DADOS2!U29</f>
        <v>59</v>
      </c>
      <c r="K34" s="76">
        <f>DADOS2!X29</f>
        <v>4.5</v>
      </c>
      <c r="L34" s="210">
        <f>DADOS2!Y29</f>
        <v>185</v>
      </c>
      <c r="M34" s="210">
        <f>DADOS2!AB29</f>
        <v>67</v>
      </c>
      <c r="N34" s="210">
        <f>DADOS2!AE29</f>
        <v>69</v>
      </c>
      <c r="O34" s="210">
        <f>DADOS2!AH29</f>
        <v>37</v>
      </c>
      <c r="P34" s="76">
        <f>DADOS2!AK29</f>
        <v>5</v>
      </c>
      <c r="Q34" s="76">
        <f>DADOS2!AM29</f>
        <v>4.6111111111111107</v>
      </c>
      <c r="R34" s="40"/>
      <c r="S34" s="40"/>
      <c r="T34" s="40"/>
      <c r="U34" s="40"/>
      <c r="Y34" s="67"/>
    </row>
    <row r="35" spans="1:25" ht="15.75" hidden="1" x14ac:dyDescent="0.25">
      <c r="A35" s="130" t="str">
        <f>DADOS2!AN30</f>
        <v>NASF SC 2</v>
      </c>
      <c r="B35" s="130">
        <f>DADOS2!A30</f>
        <v>22</v>
      </c>
      <c r="C35" s="210">
        <f>DADOS2!B30</f>
        <v>97</v>
      </c>
      <c r="D35" s="210">
        <f>DADOS2!E30</f>
        <v>38</v>
      </c>
      <c r="E35" s="222">
        <f>DADOS2!H30</f>
        <v>23</v>
      </c>
      <c r="F35" s="76">
        <f>DADOS2!K30</f>
        <v>4.333333333333333</v>
      </c>
      <c r="G35" s="210">
        <f>DADOS2!L30</f>
        <v>91</v>
      </c>
      <c r="H35" s="210">
        <f>DADOS2!O30</f>
        <v>28</v>
      </c>
      <c r="I35" s="210">
        <f>DADOS2!R30</f>
        <v>31</v>
      </c>
      <c r="J35" s="210">
        <f>DADOS2!U30</f>
        <v>60</v>
      </c>
      <c r="K35" s="76">
        <f>DADOS2!X30</f>
        <v>4</v>
      </c>
      <c r="L35" s="210">
        <f>DADOS2!Y30</f>
        <v>144</v>
      </c>
      <c r="M35" s="210">
        <f>DADOS2!AB30</f>
        <v>50</v>
      </c>
      <c r="N35" s="210">
        <f>DADOS2!AE30</f>
        <v>56</v>
      </c>
      <c r="O35" s="210">
        <f>DADOS2!AH30</f>
        <v>25</v>
      </c>
      <c r="P35" s="76">
        <f>DADOS2!AK30</f>
        <v>4</v>
      </c>
      <c r="Q35" s="76">
        <f>DADOS2!AM30</f>
        <v>4.1111111111111107</v>
      </c>
      <c r="R35" s="40"/>
      <c r="S35" s="40"/>
      <c r="T35" s="40"/>
      <c r="U35" s="40"/>
      <c r="Y35" s="67"/>
    </row>
    <row r="36" spans="1:25" ht="15.75" hidden="1" x14ac:dyDescent="0.25">
      <c r="A36" s="130" t="str">
        <f>DADOS2!AN31</f>
        <v>NASF Fed 2</v>
      </c>
      <c r="B36" s="130">
        <f>DADOS2!A31</f>
        <v>23</v>
      </c>
      <c r="C36" s="210">
        <f>DADOS2!B31</f>
        <v>94</v>
      </c>
      <c r="D36" s="210">
        <f>DADOS2!E31</f>
        <v>48</v>
      </c>
      <c r="E36" s="222">
        <f>DADOS2!H31</f>
        <v>29</v>
      </c>
      <c r="F36" s="76">
        <f>DADOS2!K31</f>
        <v>4.666666666666667</v>
      </c>
      <c r="G36" s="210">
        <f>DADOS2!L31</f>
        <v>95</v>
      </c>
      <c r="H36" s="210">
        <f>DADOS2!O31</f>
        <v>25</v>
      </c>
      <c r="I36" s="210">
        <f>DADOS2!R31</f>
        <v>24</v>
      </c>
      <c r="J36" s="210">
        <f>DADOS2!U31</f>
        <v>42</v>
      </c>
      <c r="K36" s="76">
        <f>DADOS2!X31</f>
        <v>3.75</v>
      </c>
      <c r="L36" s="210">
        <f>DADOS2!Y31</f>
        <v>98</v>
      </c>
      <c r="M36" s="210">
        <f>DADOS2!AB31</f>
        <v>34</v>
      </c>
      <c r="N36" s="210">
        <f>DADOS2!AE31</f>
        <v>46</v>
      </c>
      <c r="O36" s="210">
        <f>DADOS2!AH31</f>
        <v>23</v>
      </c>
      <c r="P36" s="76">
        <f>DADOS2!AK31</f>
        <v>3</v>
      </c>
      <c r="Q36" s="76">
        <f>DADOS2!AM31</f>
        <v>3.8055555555555558</v>
      </c>
      <c r="R36" s="40"/>
      <c r="S36" s="40"/>
      <c r="T36" s="40"/>
      <c r="U36" s="40"/>
      <c r="Y36" s="67"/>
    </row>
    <row r="37" spans="1:25" ht="15.75" hidden="1" x14ac:dyDescent="0.25">
      <c r="A37" s="130" t="str">
        <f>DADOS2!AN32</f>
        <v>NASF SC 2</v>
      </c>
      <c r="B37" s="130">
        <f>DADOS2!A32</f>
        <v>24</v>
      </c>
      <c r="C37" s="210">
        <f>DADOS2!B32</f>
        <v>70</v>
      </c>
      <c r="D37" s="210">
        <f>DADOS2!E32</f>
        <v>6</v>
      </c>
      <c r="E37" s="222">
        <f>DADOS2!H32</f>
        <v>9</v>
      </c>
      <c r="F37" s="76">
        <f>DADOS2!K32</f>
        <v>2</v>
      </c>
      <c r="G37" s="210">
        <f>DADOS2!L32</f>
        <v>76</v>
      </c>
      <c r="H37" s="210">
        <f>DADOS2!O32</f>
        <v>14</v>
      </c>
      <c r="I37" s="210">
        <f>DADOS2!R32</f>
        <v>14</v>
      </c>
      <c r="J37" s="210">
        <f>DADOS2!U32</f>
        <v>41</v>
      </c>
      <c r="K37" s="76">
        <f>DADOS2!X32</f>
        <v>2.5</v>
      </c>
      <c r="L37" s="210">
        <f>DADOS2!Y32</f>
        <v>148</v>
      </c>
      <c r="M37" s="210">
        <f>DADOS2!AB32</f>
        <v>31</v>
      </c>
      <c r="N37" s="210">
        <f>DADOS2!AE32</f>
        <v>42</v>
      </c>
      <c r="O37" s="210">
        <f>DADOS2!AH32</f>
        <v>37</v>
      </c>
      <c r="P37" s="76">
        <f>DADOS2!AK32</f>
        <v>3.5</v>
      </c>
      <c r="Q37" s="76">
        <f>DADOS2!AM32</f>
        <v>2.6666666666666665</v>
      </c>
      <c r="R37" s="40"/>
      <c r="S37" s="40"/>
      <c r="T37" s="40"/>
      <c r="U37" s="40"/>
      <c r="Y37" s="67"/>
    </row>
    <row r="38" spans="1:25" ht="15.75" x14ac:dyDescent="0.25">
      <c r="A38" s="130" t="str">
        <f>DADOS2!AN33</f>
        <v>NASF Fed 1</v>
      </c>
      <c r="B38" s="130">
        <f>DADOS2!A33</f>
        <v>25</v>
      </c>
      <c r="C38" s="210">
        <f>DADOS2!B33</f>
        <v>68</v>
      </c>
      <c r="D38" s="210">
        <f>DADOS2!E33</f>
        <v>36</v>
      </c>
      <c r="E38" s="222">
        <f>DADOS2!H33</f>
        <v>14</v>
      </c>
      <c r="F38" s="76">
        <f>DADOS2!K33</f>
        <v>3.3333333333333335</v>
      </c>
      <c r="G38" s="210">
        <f>DADOS2!L33</f>
        <v>71</v>
      </c>
      <c r="H38" s="210">
        <f>DADOS2!O33</f>
        <v>27</v>
      </c>
      <c r="I38" s="210">
        <f>DADOS2!R33</f>
        <v>19</v>
      </c>
      <c r="J38" s="210">
        <f>DADOS2!U33</f>
        <v>46</v>
      </c>
      <c r="K38" s="76">
        <f>DADOS2!X33</f>
        <v>3.25</v>
      </c>
      <c r="L38" s="210">
        <f>DADOS2!Y33</f>
        <v>122</v>
      </c>
      <c r="M38" s="210">
        <f>DADOS2!AB33</f>
        <v>30</v>
      </c>
      <c r="N38" s="210">
        <f>DADOS2!AE33</f>
        <v>41</v>
      </c>
      <c r="O38" s="210">
        <f>DADOS2!AH33</f>
        <v>29</v>
      </c>
      <c r="P38" s="76">
        <f>DADOS2!AK33</f>
        <v>3</v>
      </c>
      <c r="Q38" s="76">
        <f>DADOS2!AM33</f>
        <v>3.1944444444444446</v>
      </c>
      <c r="R38" s="40"/>
      <c r="S38" s="40"/>
      <c r="T38" s="40"/>
      <c r="U38" s="40"/>
      <c r="Y38" s="67"/>
    </row>
    <row r="39" spans="1:25" ht="15.75" hidden="1" x14ac:dyDescent="0.25">
      <c r="A39" s="130" t="str">
        <f>DADOS2!AN34</f>
        <v>NASF SC 2</v>
      </c>
      <c r="B39" s="130">
        <f>DADOS2!A34</f>
        <v>26</v>
      </c>
      <c r="C39" s="210">
        <f>DADOS2!B34</f>
        <v>111</v>
      </c>
      <c r="D39" s="210">
        <f>DADOS2!E34</f>
        <v>37</v>
      </c>
      <c r="E39" s="222">
        <f>DADOS2!H34</f>
        <v>25</v>
      </c>
      <c r="F39" s="76">
        <f>DADOS2!K34</f>
        <v>4.666666666666667</v>
      </c>
      <c r="G39" s="210">
        <f>DADOS2!L34</f>
        <v>111</v>
      </c>
      <c r="H39" s="210">
        <f>DADOS2!O34</f>
        <v>33</v>
      </c>
      <c r="I39" s="210">
        <f>DADOS2!R34</f>
        <v>31</v>
      </c>
      <c r="J39" s="210">
        <f>DADOS2!U34</f>
        <v>69</v>
      </c>
      <c r="K39" s="76">
        <f>DADOS2!X34</f>
        <v>4.5</v>
      </c>
      <c r="L39" s="210">
        <f>DADOS2!Y34</f>
        <v>128</v>
      </c>
      <c r="M39" s="210">
        <f>DADOS2!AB34</f>
        <v>49</v>
      </c>
      <c r="N39" s="210">
        <f>DADOS2!AE34</f>
        <v>59</v>
      </c>
      <c r="O39" s="210">
        <f>DADOS2!AH34</f>
        <v>32</v>
      </c>
      <c r="P39" s="76">
        <f>DADOS2!AK34</f>
        <v>4.25</v>
      </c>
      <c r="Q39" s="76">
        <f>DADOS2!AM34</f>
        <v>4.4722222222222223</v>
      </c>
      <c r="R39" s="40"/>
      <c r="S39" s="40"/>
      <c r="T39" s="40"/>
      <c r="U39" s="40"/>
      <c r="Y39" s="67"/>
    </row>
    <row r="40" spans="1:25" ht="15.75" hidden="1" x14ac:dyDescent="0.25">
      <c r="A40" s="130" t="str">
        <f>DADOS2!AN35</f>
        <v>NASF Fed 2</v>
      </c>
      <c r="B40" s="130">
        <f>DADOS2!A35</f>
        <v>27</v>
      </c>
      <c r="C40" s="210">
        <f>DADOS2!B35</f>
        <v>102</v>
      </c>
      <c r="D40" s="210">
        <f>DADOS2!E35</f>
        <v>45</v>
      </c>
      <c r="E40" s="222">
        <f>DADOS2!H35</f>
        <v>28</v>
      </c>
      <c r="F40" s="76">
        <f>DADOS2!K35</f>
        <v>5</v>
      </c>
      <c r="G40" s="210">
        <f>DADOS2!L35</f>
        <v>88</v>
      </c>
      <c r="H40" s="210">
        <f>DADOS2!O35</f>
        <v>30</v>
      </c>
      <c r="I40" s="210">
        <f>DADOS2!R35</f>
        <v>35</v>
      </c>
      <c r="J40" s="210">
        <f>DADOS2!U35</f>
        <v>35</v>
      </c>
      <c r="K40" s="76">
        <f>DADOS2!X35</f>
        <v>4</v>
      </c>
      <c r="L40" s="210">
        <f>DADOS2!Y35</f>
        <v>126</v>
      </c>
      <c r="M40" s="210">
        <f>DADOS2!AB35</f>
        <v>50</v>
      </c>
      <c r="N40" s="210">
        <f>DADOS2!AE35</f>
        <v>49</v>
      </c>
      <c r="O40" s="210">
        <f>DADOS2!AH35</f>
        <v>25</v>
      </c>
      <c r="P40" s="76">
        <f>DADOS2!AK35</f>
        <v>4</v>
      </c>
      <c r="Q40" s="76">
        <f>DADOS2!AM35</f>
        <v>4.333333333333333</v>
      </c>
      <c r="R40" s="40"/>
      <c r="S40" s="40"/>
      <c r="T40" s="40"/>
      <c r="U40" s="40"/>
      <c r="Y40" s="67"/>
    </row>
    <row r="41" spans="1:25" ht="15.75" hidden="1" x14ac:dyDescent="0.25">
      <c r="A41" s="130" t="str">
        <f>DADOS2!AN36</f>
        <v>NASF Fed 2</v>
      </c>
      <c r="B41" s="130">
        <f>DADOS2!A36</f>
        <v>28</v>
      </c>
      <c r="C41" s="210">
        <f>DADOS2!B36</f>
        <v>63</v>
      </c>
      <c r="D41" s="210">
        <f>DADOS2!E36</f>
        <v>27</v>
      </c>
      <c r="E41" s="222">
        <f>DADOS2!H36</f>
        <v>5</v>
      </c>
      <c r="F41" s="76">
        <f>DADOS2!K36</f>
        <v>2.3333333333333335</v>
      </c>
      <c r="G41" s="210">
        <f>DADOS2!L36</f>
        <v>67</v>
      </c>
      <c r="H41" s="210">
        <f>DADOS2!O36</f>
        <v>29</v>
      </c>
      <c r="I41" s="210">
        <f>DADOS2!R36</f>
        <v>27</v>
      </c>
      <c r="J41" s="210">
        <f>DADOS2!U36</f>
        <v>44</v>
      </c>
      <c r="K41" s="76">
        <f>DADOS2!X36</f>
        <v>3.5</v>
      </c>
      <c r="L41" s="210">
        <f>DADOS2!Y36</f>
        <v>97</v>
      </c>
      <c r="M41" s="210">
        <f>DADOS2!AB36</f>
        <v>35</v>
      </c>
      <c r="N41" s="210">
        <f>DADOS2!AE36</f>
        <v>48</v>
      </c>
      <c r="O41" s="210">
        <f>DADOS2!AH36</f>
        <v>32</v>
      </c>
      <c r="P41" s="76">
        <f>DADOS2!AK36</f>
        <v>3.75</v>
      </c>
      <c r="Q41" s="76">
        <f>DADOS2!AM36</f>
        <v>3.1944444444444446</v>
      </c>
      <c r="R41" s="40"/>
      <c r="S41" s="40"/>
      <c r="T41" s="40"/>
      <c r="U41" s="40"/>
      <c r="Y41" s="67"/>
    </row>
    <row r="42" spans="1:25" ht="15.75" hidden="1" x14ac:dyDescent="0.25">
      <c r="A42" s="130" t="str">
        <f>DADOS2!AN37</f>
        <v>NASF SC 1</v>
      </c>
      <c r="B42" s="130">
        <f>DADOS2!A37</f>
        <v>29</v>
      </c>
      <c r="C42" s="210">
        <f>DADOS2!B37</f>
        <v>57</v>
      </c>
      <c r="D42" s="210">
        <f>DADOS2!E37</f>
        <v>37</v>
      </c>
      <c r="E42" s="222">
        <f>DADOS2!H37</f>
        <v>13</v>
      </c>
      <c r="F42" s="76">
        <f>DADOS2!K37</f>
        <v>3.3333333333333335</v>
      </c>
      <c r="G42" s="210">
        <f>DADOS2!L37</f>
        <v>53</v>
      </c>
      <c r="H42" s="210">
        <f>DADOS2!O37</f>
        <v>13</v>
      </c>
      <c r="I42" s="210">
        <f>DADOS2!R37</f>
        <v>9</v>
      </c>
      <c r="J42" s="210">
        <f>DADOS2!U37</f>
        <v>35</v>
      </c>
      <c r="K42" s="76">
        <f>DADOS2!X37</f>
        <v>2.5</v>
      </c>
      <c r="L42" s="210">
        <f>DADOS2!Y37</f>
        <v>92</v>
      </c>
      <c r="M42" s="210">
        <f>DADOS2!AB37</f>
        <v>4</v>
      </c>
      <c r="N42" s="210">
        <f>DADOS2!AE37</f>
        <v>22</v>
      </c>
      <c r="O42" s="210">
        <f>DADOS2!AH37</f>
        <v>12</v>
      </c>
      <c r="P42" s="76">
        <f>DADOS2!AK37</f>
        <v>2</v>
      </c>
      <c r="Q42" s="76">
        <f>DADOS2!AM37</f>
        <v>2.6111111111111112</v>
      </c>
      <c r="R42" s="40"/>
      <c r="S42" s="40"/>
      <c r="T42" s="40"/>
      <c r="U42" s="40"/>
      <c r="Y42" s="67"/>
    </row>
    <row r="43" spans="1:25" ht="15.75" hidden="1" x14ac:dyDescent="0.25">
      <c r="A43" s="130" t="str">
        <f>DADOS2!AN38</f>
        <v>NASF SC 2</v>
      </c>
      <c r="B43" s="130">
        <f>DADOS2!A38</f>
        <v>30</v>
      </c>
      <c r="C43" s="210">
        <f>DADOS2!B38</f>
        <v>89</v>
      </c>
      <c r="D43" s="210">
        <f>DADOS2!E38</f>
        <v>33</v>
      </c>
      <c r="E43" s="222">
        <f>DADOS2!H38</f>
        <v>4</v>
      </c>
      <c r="F43" s="76">
        <f>DADOS2!K38</f>
        <v>3</v>
      </c>
      <c r="G43" s="210">
        <f>DADOS2!L38</f>
        <v>71</v>
      </c>
      <c r="H43" s="210">
        <f>DADOS2!O38</f>
        <v>26</v>
      </c>
      <c r="I43" s="210">
        <f>DADOS2!R38</f>
        <v>24</v>
      </c>
      <c r="J43" s="210">
        <f>DADOS2!U38</f>
        <v>50</v>
      </c>
      <c r="K43" s="76">
        <f>DADOS2!X38</f>
        <v>3.75</v>
      </c>
      <c r="L43" s="210">
        <f>DADOS2!Y38</f>
        <v>102</v>
      </c>
      <c r="M43" s="210">
        <f>DADOS2!AB38</f>
        <v>20</v>
      </c>
      <c r="N43" s="210">
        <f>DADOS2!AE38</f>
        <v>36</v>
      </c>
      <c r="O43" s="210">
        <f>DADOS2!AH38</f>
        <v>29</v>
      </c>
      <c r="P43" s="76">
        <f>DADOS2!AK38</f>
        <v>3</v>
      </c>
      <c r="Q43" s="76">
        <f>DADOS2!AM38</f>
        <v>3.25</v>
      </c>
      <c r="R43" s="36"/>
      <c r="S43" s="36"/>
      <c r="T43" s="36"/>
      <c r="U43" s="47"/>
      <c r="Y43" s="67"/>
    </row>
    <row r="44" spans="1:25" ht="15.75" hidden="1" x14ac:dyDescent="0.25">
      <c r="A44" s="130" t="str">
        <f>DADOS2!AN39</f>
        <v>NASF SC 2</v>
      </c>
      <c r="B44" s="130">
        <f>DADOS2!A39</f>
        <v>31</v>
      </c>
      <c r="C44" s="210">
        <f>DADOS2!B39</f>
        <v>78</v>
      </c>
      <c r="D44" s="210">
        <f>DADOS2!E39</f>
        <v>35</v>
      </c>
      <c r="E44" s="222">
        <f>DADOS2!H39</f>
        <v>18</v>
      </c>
      <c r="F44" s="76">
        <f>DADOS2!K39</f>
        <v>4</v>
      </c>
      <c r="G44" s="210">
        <f>DADOS2!L39</f>
        <v>80</v>
      </c>
      <c r="H44" s="210">
        <f>DADOS2!O39</f>
        <v>24</v>
      </c>
      <c r="I44" s="210">
        <f>DADOS2!R39</f>
        <v>24</v>
      </c>
      <c r="J44" s="210">
        <f>DADOS2!U39</f>
        <v>51</v>
      </c>
      <c r="K44" s="76">
        <f>DADOS2!X39</f>
        <v>4</v>
      </c>
      <c r="L44" s="210">
        <f>DADOS2!Y39</f>
        <v>148</v>
      </c>
      <c r="M44" s="210">
        <f>DADOS2!AB39</f>
        <v>56</v>
      </c>
      <c r="N44" s="210">
        <f>DADOS2!AE39</f>
        <v>56</v>
      </c>
      <c r="O44" s="210">
        <f>DADOS2!AH39</f>
        <v>28</v>
      </c>
      <c r="P44" s="76">
        <f>DADOS2!AK39</f>
        <v>4</v>
      </c>
      <c r="Q44" s="76">
        <f>DADOS2!AM39</f>
        <v>4</v>
      </c>
      <c r="R44" s="36"/>
      <c r="S44" s="36"/>
      <c r="T44" s="36"/>
      <c r="U44" s="47"/>
      <c r="Y44" s="67"/>
    </row>
    <row r="45" spans="1:25" ht="15.75" hidden="1" x14ac:dyDescent="0.25">
      <c r="A45" s="130" t="str">
        <f>DADOS2!AN40</f>
        <v>NASF SC 2</v>
      </c>
      <c r="B45" s="130">
        <f>DADOS2!A40</f>
        <v>32</v>
      </c>
      <c r="C45" s="210">
        <f>DADOS2!B40</f>
        <v>90</v>
      </c>
      <c r="D45" s="210">
        <f>DADOS2!E40</f>
        <v>28</v>
      </c>
      <c r="E45" s="222">
        <f>DADOS2!H40</f>
        <v>14</v>
      </c>
      <c r="F45" s="76">
        <f>DADOS2!K40</f>
        <v>3.3333333333333335</v>
      </c>
      <c r="G45" s="210">
        <f>DADOS2!L40</f>
        <v>85</v>
      </c>
      <c r="H45" s="210">
        <f>DADOS2!O40</f>
        <v>26</v>
      </c>
      <c r="I45" s="210">
        <f>DADOS2!R40</f>
        <v>26</v>
      </c>
      <c r="J45" s="210">
        <f>DADOS2!U40</f>
        <v>57</v>
      </c>
      <c r="K45" s="76">
        <f>DADOS2!X40</f>
        <v>4</v>
      </c>
      <c r="L45" s="210">
        <f>DADOS2!Y40</f>
        <v>129</v>
      </c>
      <c r="M45" s="210">
        <f>DADOS2!AB40</f>
        <v>30</v>
      </c>
      <c r="N45" s="210">
        <f>DADOS2!AE40</f>
        <v>61</v>
      </c>
      <c r="O45" s="210">
        <f>DADOS2!AH40</f>
        <v>34</v>
      </c>
      <c r="P45" s="76">
        <f>DADOS2!AK40</f>
        <v>3.75</v>
      </c>
      <c r="Q45" s="76">
        <f>DADOS2!AM40</f>
        <v>3.6944444444444446</v>
      </c>
      <c r="R45" s="36"/>
      <c r="S45" s="36"/>
      <c r="T45" s="36"/>
      <c r="U45" s="47"/>
      <c r="Y45" s="67"/>
    </row>
    <row r="46" spans="1:25" ht="15.75" x14ac:dyDescent="0.25">
      <c r="A46" s="130" t="str">
        <f>DADOS2!AN41</f>
        <v>NASF Fed 1</v>
      </c>
      <c r="B46" s="130">
        <f>DADOS2!A41</f>
        <v>33</v>
      </c>
      <c r="C46" s="210">
        <f>DADOS2!B41</f>
        <v>78</v>
      </c>
      <c r="D46" s="210">
        <f>DADOS2!E41</f>
        <v>20</v>
      </c>
      <c r="E46" s="222">
        <f>DADOS2!H41</f>
        <v>18</v>
      </c>
      <c r="F46" s="76">
        <f>DADOS2!K41</f>
        <v>3.6666666666666665</v>
      </c>
      <c r="G46" s="210">
        <f>DADOS2!L41</f>
        <v>91</v>
      </c>
      <c r="H46" s="210">
        <f>DADOS2!O41</f>
        <v>32</v>
      </c>
      <c r="I46" s="210">
        <f>DADOS2!R41</f>
        <v>32</v>
      </c>
      <c r="J46" s="210">
        <f>DADOS2!U41</f>
        <v>51</v>
      </c>
      <c r="K46" s="76">
        <f>DADOS2!X41</f>
        <v>4.5</v>
      </c>
      <c r="L46" s="210">
        <f>DADOS2!Y41</f>
        <v>130</v>
      </c>
      <c r="M46" s="210">
        <f>DADOS2!AB41</f>
        <v>42.25</v>
      </c>
      <c r="N46" s="210">
        <f>DADOS2!AE41</f>
        <v>48.75</v>
      </c>
      <c r="O46" s="210">
        <f>DADOS2!AH41</f>
        <v>24.25</v>
      </c>
      <c r="P46" s="76">
        <f>DADOS2!AK41</f>
        <v>3.75</v>
      </c>
      <c r="Q46" s="76">
        <f>DADOS2!AM41</f>
        <v>3.9722222222222219</v>
      </c>
      <c r="R46" s="47"/>
      <c r="S46" s="36"/>
      <c r="T46" s="47"/>
      <c r="U46" s="36"/>
      <c r="V46" s="70"/>
      <c r="Y46" s="67"/>
    </row>
    <row r="47" spans="1:25" ht="15.75" hidden="1" x14ac:dyDescent="0.25">
      <c r="A47" s="130" t="str">
        <f>DADOS2!AN42</f>
        <v>NASF SC 2</v>
      </c>
      <c r="B47" s="130">
        <f>DADOS2!A42</f>
        <v>34</v>
      </c>
      <c r="C47" s="210">
        <f>DADOS2!B42</f>
        <v>53</v>
      </c>
      <c r="D47" s="210">
        <f>DADOS2!E42</f>
        <v>17</v>
      </c>
      <c r="E47" s="222">
        <f>DADOS2!H42</f>
        <v>0</v>
      </c>
      <c r="F47" s="76">
        <f>DADOS2!K42</f>
        <v>2</v>
      </c>
      <c r="G47" s="210">
        <f>DADOS2!L42</f>
        <v>0</v>
      </c>
      <c r="H47" s="210">
        <f>DADOS2!O42</f>
        <v>0</v>
      </c>
      <c r="I47" s="210">
        <f>DADOS2!R42</f>
        <v>0</v>
      </c>
      <c r="J47" s="210">
        <f>DADOS2!U42</f>
        <v>0</v>
      </c>
      <c r="K47" s="76">
        <f>DADOS2!X42</f>
        <v>1</v>
      </c>
      <c r="L47" s="210">
        <f>DADOS2!Y42</f>
        <v>62</v>
      </c>
      <c r="M47" s="210">
        <f>DADOS2!AB42</f>
        <v>23</v>
      </c>
      <c r="N47" s="210">
        <f>DADOS2!AE42</f>
        <v>21</v>
      </c>
      <c r="O47" s="210">
        <f>DADOS2!AH42</f>
        <v>19</v>
      </c>
      <c r="P47" s="76">
        <f>DADOS2!AK42</f>
        <v>2.25</v>
      </c>
      <c r="Q47" s="76">
        <f>DADOS2!AM42</f>
        <v>1.75</v>
      </c>
      <c r="R47" s="47"/>
      <c r="S47" s="36"/>
      <c r="T47" s="47"/>
      <c r="U47" s="36"/>
      <c r="V47" s="70"/>
      <c r="Y47" s="67"/>
    </row>
    <row r="48" spans="1:25" ht="15.75" hidden="1" x14ac:dyDescent="0.25">
      <c r="A48" s="130" t="str">
        <f>DADOS2!AN43</f>
        <v>NASF SC 1</v>
      </c>
      <c r="B48" s="130">
        <f>DADOS2!A43</f>
        <v>35</v>
      </c>
      <c r="C48" s="210">
        <f>DADOS2!B43</f>
        <v>117</v>
      </c>
      <c r="D48" s="210">
        <f>DADOS2!E43</f>
        <v>44</v>
      </c>
      <c r="E48" s="222">
        <f>DADOS2!H43</f>
        <v>16</v>
      </c>
      <c r="F48" s="76">
        <f>DADOS2!K43</f>
        <v>4.333333333333333</v>
      </c>
      <c r="G48" s="210">
        <f>DADOS2!L43</f>
        <v>100</v>
      </c>
      <c r="H48" s="210">
        <f>DADOS2!O43</f>
        <v>27</v>
      </c>
      <c r="I48" s="210">
        <f>DADOS2!R43</f>
        <v>28</v>
      </c>
      <c r="J48" s="210">
        <f>DADOS2!U43</f>
        <v>53</v>
      </c>
      <c r="K48" s="76">
        <f>DADOS2!X43</f>
        <v>4</v>
      </c>
      <c r="L48" s="210">
        <f>DADOS2!Y43</f>
        <v>155</v>
      </c>
      <c r="M48" s="210">
        <f>DADOS2!AB43</f>
        <v>31</v>
      </c>
      <c r="N48" s="210">
        <f>DADOS2!AE43</f>
        <v>58</v>
      </c>
      <c r="O48" s="210">
        <f>DADOS2!AH43</f>
        <v>30</v>
      </c>
      <c r="P48" s="76">
        <f>DADOS2!AK43</f>
        <v>3.5</v>
      </c>
      <c r="Q48" s="76">
        <f>DADOS2!AM43</f>
        <v>3.9444444444444442</v>
      </c>
      <c r="R48" s="47"/>
      <c r="S48" s="36"/>
      <c r="T48" s="47"/>
      <c r="U48" s="36"/>
      <c r="V48" s="70"/>
      <c r="Y48" s="67"/>
    </row>
    <row r="49" spans="1:25" ht="15.75" hidden="1" x14ac:dyDescent="0.25">
      <c r="A49" s="130" t="str">
        <f>DADOS2!AN44</f>
        <v>NASF SC 2</v>
      </c>
      <c r="B49" s="130">
        <f>DADOS2!A44</f>
        <v>36</v>
      </c>
      <c r="C49" s="210">
        <f>DADOS2!B44</f>
        <v>88</v>
      </c>
      <c r="D49" s="210">
        <f>DADOS2!E44</f>
        <v>22</v>
      </c>
      <c r="E49" s="222">
        <f>DADOS2!H44</f>
        <v>18</v>
      </c>
      <c r="F49" s="76">
        <f>DADOS2!K44</f>
        <v>3.6666666666666665</v>
      </c>
      <c r="G49" s="210">
        <f>DADOS2!L44</f>
        <v>85</v>
      </c>
      <c r="H49" s="210">
        <f>DADOS2!O44</f>
        <v>22</v>
      </c>
      <c r="I49" s="210">
        <f>DADOS2!R44</f>
        <v>21</v>
      </c>
      <c r="J49" s="210">
        <f>DADOS2!U44</f>
        <v>53</v>
      </c>
      <c r="K49" s="76">
        <f>DADOS2!X44</f>
        <v>3.5</v>
      </c>
      <c r="L49" s="210">
        <f>DADOS2!Y44</f>
        <v>127</v>
      </c>
      <c r="M49" s="210">
        <f>DADOS2!AB44</f>
        <v>28</v>
      </c>
      <c r="N49" s="210">
        <f>DADOS2!AE44</f>
        <v>51</v>
      </c>
      <c r="O49" s="210">
        <f>DADOS2!AH44</f>
        <v>29</v>
      </c>
      <c r="P49" s="76">
        <f>DADOS2!AK44</f>
        <v>3.5</v>
      </c>
      <c r="Q49" s="76">
        <f>DADOS2!AM44</f>
        <v>3.5555555555555554</v>
      </c>
      <c r="R49" s="47"/>
      <c r="S49" s="36"/>
      <c r="T49" s="47"/>
      <c r="U49" s="36"/>
      <c r="V49" s="70"/>
      <c r="Y49" s="67"/>
    </row>
    <row r="50" spans="1:25" ht="15.75" x14ac:dyDescent="0.25">
      <c r="A50" s="130" t="str">
        <f>DADOS2!AN45</f>
        <v>NASF Fed 1</v>
      </c>
      <c r="B50" s="130">
        <f>DADOS2!A45</f>
        <v>37</v>
      </c>
      <c r="C50" s="210">
        <f>DADOS2!B45</f>
        <v>96</v>
      </c>
      <c r="D50" s="210">
        <f>DADOS2!E45</f>
        <v>26</v>
      </c>
      <c r="E50" s="222">
        <f>DADOS2!H45</f>
        <v>18</v>
      </c>
      <c r="F50" s="76">
        <f>DADOS2!K45</f>
        <v>4</v>
      </c>
      <c r="G50" s="210">
        <f>DADOS2!L45</f>
        <v>115</v>
      </c>
      <c r="H50" s="210">
        <f>DADOS2!O45</f>
        <v>25</v>
      </c>
      <c r="I50" s="210">
        <f>DADOS2!R45</f>
        <v>36</v>
      </c>
      <c r="J50" s="210">
        <f>DADOS2!U45</f>
        <v>53</v>
      </c>
      <c r="K50" s="76">
        <f>DADOS2!X45</f>
        <v>4.5</v>
      </c>
      <c r="L50" s="210">
        <f>DADOS2!Y45</f>
        <v>146.33000000000001</v>
      </c>
      <c r="M50" s="210">
        <f>DADOS2!AB45</f>
        <v>17</v>
      </c>
      <c r="N50" s="210">
        <f>DADOS2!AE45</f>
        <v>64</v>
      </c>
      <c r="O50" s="210">
        <f>DADOS2!AH45</f>
        <v>39</v>
      </c>
      <c r="P50" s="76">
        <f>DADOS2!AK45</f>
        <v>4</v>
      </c>
      <c r="Q50" s="76">
        <f>DADOS2!AM45</f>
        <v>4.166666666666667</v>
      </c>
      <c r="R50" s="47"/>
      <c r="S50" s="36"/>
      <c r="T50" s="47"/>
      <c r="U50" s="36"/>
      <c r="V50" s="70"/>
      <c r="Y50" s="67"/>
    </row>
    <row r="51" spans="1:25" ht="15.75" hidden="1" x14ac:dyDescent="0.25">
      <c r="A51" s="130" t="str">
        <f>DADOS2!AN46</f>
        <v>NASF SC 2</v>
      </c>
      <c r="B51" s="130">
        <f>DADOS2!A46</f>
        <v>38</v>
      </c>
      <c r="C51" s="210">
        <f>DADOS2!B46</f>
        <v>84</v>
      </c>
      <c r="D51" s="210">
        <f>DADOS2!E46</f>
        <v>24</v>
      </c>
      <c r="E51" s="222">
        <f>DADOS2!H46</f>
        <v>7</v>
      </c>
      <c r="F51" s="76">
        <f>DADOS2!K46</f>
        <v>3</v>
      </c>
      <c r="G51" s="210">
        <f>DADOS2!L46</f>
        <v>45</v>
      </c>
      <c r="H51" s="210">
        <f>DADOS2!O46</f>
        <v>16</v>
      </c>
      <c r="I51" s="210">
        <f>DADOS2!R46</f>
        <v>15</v>
      </c>
      <c r="J51" s="210">
        <f>DADOS2!U46</f>
        <v>31</v>
      </c>
      <c r="K51" s="76">
        <f>DADOS2!X46</f>
        <v>2.25</v>
      </c>
      <c r="L51" s="210" t="str">
        <f>DADOS2!Y46</f>
        <v>Não Respondeu</v>
      </c>
      <c r="M51" s="210" t="str">
        <f>DADOS2!AB46</f>
        <v>Não Respondeu</v>
      </c>
      <c r="N51" s="210" t="str">
        <f>DADOS2!AE46</f>
        <v>Não Respondeu</v>
      </c>
      <c r="O51" s="210" t="str">
        <f>DADOS2!AH46</f>
        <v>Não Respondeu</v>
      </c>
      <c r="P51" s="76" t="str">
        <f>DADOS2!AK46</f>
        <v>Não Respondeu</v>
      </c>
      <c r="Q51" s="76">
        <f>DADOS2!AM46</f>
        <v>2.625</v>
      </c>
      <c r="R51" s="36"/>
      <c r="S51" s="36"/>
      <c r="T51" s="36"/>
      <c r="U51" s="36"/>
      <c r="Y51" s="67"/>
    </row>
    <row r="52" spans="1:25" ht="15.75" hidden="1" x14ac:dyDescent="0.25">
      <c r="A52" s="130" t="str">
        <f>DADOS2!AN47</f>
        <v>NASF SC 2</v>
      </c>
      <c r="B52" s="130">
        <f>DADOS2!A47</f>
        <v>39</v>
      </c>
      <c r="C52" s="210" t="str">
        <f>DADOS2!B47</f>
        <v>Não Respondeu</v>
      </c>
      <c r="D52" s="210" t="str">
        <f>DADOS2!E47</f>
        <v>Não Respondeu</v>
      </c>
      <c r="E52" s="222" t="str">
        <f>DADOS2!H47</f>
        <v>Não Respondeu</v>
      </c>
      <c r="F52" s="76" t="str">
        <f>DADOS2!K47</f>
        <v>Não Respondeu</v>
      </c>
      <c r="G52" s="210" t="str">
        <f>DADOS2!L47</f>
        <v>Não Respondeu</v>
      </c>
      <c r="H52" s="210" t="str">
        <f>DADOS2!O47</f>
        <v>Não Respondeu</v>
      </c>
      <c r="I52" s="210" t="str">
        <f>DADOS2!R47</f>
        <v>Não Respondeu</v>
      </c>
      <c r="J52" s="210" t="str">
        <f>DADOS2!U47</f>
        <v>Não Respondeu</v>
      </c>
      <c r="K52" s="76" t="str">
        <f>DADOS2!X47</f>
        <v>Não Respondeu</v>
      </c>
      <c r="L52" s="210" t="str">
        <f>DADOS2!Y47</f>
        <v>Não Respondeu</v>
      </c>
      <c r="M52" s="210" t="str">
        <f>DADOS2!AB47</f>
        <v>Não Respondeu</v>
      </c>
      <c r="N52" s="210" t="str">
        <f>DADOS2!AE47</f>
        <v>Não Respondeu</v>
      </c>
      <c r="O52" s="210" t="str">
        <f>DADOS2!AH47</f>
        <v>Não Respondeu</v>
      </c>
      <c r="P52" s="76" t="str">
        <f>DADOS2!AK47</f>
        <v>Não Respondeu</v>
      </c>
      <c r="Q52" s="76" t="str">
        <f>DADOS2!AM47</f>
        <v>Não Respondeu</v>
      </c>
      <c r="R52" s="36"/>
      <c r="S52" s="36"/>
      <c r="T52" s="36"/>
      <c r="U52" s="36"/>
      <c r="Y52" s="67"/>
    </row>
    <row r="53" spans="1:25" ht="15.75" hidden="1" x14ac:dyDescent="0.25">
      <c r="A53" s="130" t="str">
        <f>DADOS2!AN48</f>
        <v>NASF SC 2</v>
      </c>
      <c r="B53" s="130">
        <f>DADOS2!A48</f>
        <v>40</v>
      </c>
      <c r="C53" s="210">
        <f>DADOS2!B48</f>
        <v>84</v>
      </c>
      <c r="D53" s="210">
        <f>DADOS2!E48</f>
        <v>32</v>
      </c>
      <c r="E53" s="222">
        <f>DADOS2!H48</f>
        <v>27</v>
      </c>
      <c r="F53" s="76">
        <f>DADOS2!K48</f>
        <v>4.333333333333333</v>
      </c>
      <c r="G53" s="210">
        <f>DADOS2!L48</f>
        <v>108</v>
      </c>
      <c r="H53" s="210">
        <f>DADOS2!O48</f>
        <v>28</v>
      </c>
      <c r="I53" s="210">
        <f>DADOS2!R48</f>
        <v>23</v>
      </c>
      <c r="J53" s="210">
        <f>DADOS2!U48</f>
        <v>30</v>
      </c>
      <c r="K53" s="76">
        <f>DADOS2!X48</f>
        <v>3.5</v>
      </c>
      <c r="L53" s="210">
        <f>DADOS2!Y48</f>
        <v>100</v>
      </c>
      <c r="M53" s="210">
        <f>DADOS2!AB48</f>
        <v>38</v>
      </c>
      <c r="N53" s="210">
        <f>DADOS2!AE48</f>
        <v>40</v>
      </c>
      <c r="O53" s="210">
        <f>DADOS2!AH48</f>
        <v>18</v>
      </c>
      <c r="P53" s="76">
        <f>DADOS2!AK48</f>
        <v>3</v>
      </c>
      <c r="Q53" s="76">
        <f>DADOS2!AM48</f>
        <v>3.6111111111111107</v>
      </c>
      <c r="R53" s="36"/>
      <c r="S53" s="36"/>
      <c r="T53" s="36"/>
      <c r="U53" s="36"/>
      <c r="Y53" s="67"/>
    </row>
    <row r="54" spans="1:25" ht="15.75" hidden="1" x14ac:dyDescent="0.25">
      <c r="A54" s="130" t="str">
        <f>DADOS2!AN49</f>
        <v>NASF SC 2</v>
      </c>
      <c r="B54" s="130">
        <f>DADOS2!A49</f>
        <v>41</v>
      </c>
      <c r="C54" s="210">
        <f>DADOS2!B49</f>
        <v>86</v>
      </c>
      <c r="D54" s="210">
        <f>DADOS2!E49</f>
        <v>29</v>
      </c>
      <c r="E54" s="222">
        <f>DADOS2!H49</f>
        <v>22</v>
      </c>
      <c r="F54" s="76">
        <f>DADOS2!K49</f>
        <v>3.6666666666666665</v>
      </c>
      <c r="G54" s="210">
        <f>DADOS2!L49</f>
        <v>107</v>
      </c>
      <c r="H54" s="210">
        <f>DADOS2!O49</f>
        <v>29</v>
      </c>
      <c r="I54" s="210">
        <f>DADOS2!R49</f>
        <v>27</v>
      </c>
      <c r="J54" s="210">
        <f>DADOS2!U49</f>
        <v>61</v>
      </c>
      <c r="K54" s="76">
        <f>DADOS2!X49</f>
        <v>4.25</v>
      </c>
      <c r="L54" s="210">
        <f>DADOS2!Y49</f>
        <v>160</v>
      </c>
      <c r="M54" s="210">
        <f>DADOS2!AB49</f>
        <v>55</v>
      </c>
      <c r="N54" s="210">
        <f>DADOS2!AE49</f>
        <v>63</v>
      </c>
      <c r="O54" s="210">
        <f>DADOS2!AH49</f>
        <v>32</v>
      </c>
      <c r="P54" s="76">
        <f>DADOS2!AK49</f>
        <v>4.25</v>
      </c>
      <c r="Q54" s="76">
        <f>DADOS2!AM49</f>
        <v>4.0555555555555554</v>
      </c>
      <c r="R54" s="47"/>
      <c r="S54" s="36"/>
      <c r="T54" s="47"/>
      <c r="U54" s="36"/>
      <c r="V54" s="70"/>
      <c r="Y54" s="67"/>
    </row>
    <row r="55" spans="1:25" ht="15.75" hidden="1" x14ac:dyDescent="0.25">
      <c r="A55" s="130" t="str">
        <f>DADOS2!AN50</f>
        <v>NASF Fed 2</v>
      </c>
      <c r="B55" s="130">
        <f>DADOS2!A50</f>
        <v>42</v>
      </c>
      <c r="C55" s="210">
        <f>DADOS2!B50</f>
        <v>70</v>
      </c>
      <c r="D55" s="210">
        <f>DADOS2!E50</f>
        <v>19</v>
      </c>
      <c r="E55" s="222">
        <f>DADOS2!H50</f>
        <v>7</v>
      </c>
      <c r="F55" s="76">
        <f>DADOS2!K50</f>
        <v>2.3333333333333335</v>
      </c>
      <c r="G55" s="210">
        <f>DADOS2!L50</f>
        <v>44</v>
      </c>
      <c r="H55" s="210">
        <f>DADOS2!O50</f>
        <v>20</v>
      </c>
      <c r="I55" s="210">
        <f>DADOS2!R50</f>
        <v>25</v>
      </c>
      <c r="J55" s="210">
        <f>DADOS2!U50</f>
        <v>25</v>
      </c>
      <c r="K55" s="76">
        <f>DADOS2!X50</f>
        <v>2.75</v>
      </c>
      <c r="L55" s="210">
        <f>DADOS2!Y50</f>
        <v>102</v>
      </c>
      <c r="M55" s="210">
        <f>DADOS2!AB50</f>
        <v>31</v>
      </c>
      <c r="N55" s="210">
        <f>DADOS2!AE50</f>
        <v>42</v>
      </c>
      <c r="O55" s="210">
        <f>DADOS2!AH50</f>
        <v>34</v>
      </c>
      <c r="P55" s="76">
        <f>DADOS2!AK50</f>
        <v>3.25</v>
      </c>
      <c r="Q55" s="76">
        <f>DADOS2!AM50</f>
        <v>2.7777777777777781</v>
      </c>
      <c r="R55" s="47"/>
      <c r="S55" s="36"/>
      <c r="T55" s="47"/>
      <c r="U55" s="36"/>
      <c r="V55" s="70"/>
      <c r="Y55" s="67"/>
    </row>
    <row r="56" spans="1:25" ht="15.75" hidden="1" x14ac:dyDescent="0.25">
      <c r="A56" s="130" t="str">
        <f>DADOS2!AN51</f>
        <v>NASF SC 2</v>
      </c>
      <c r="B56" s="130">
        <f>DADOS2!A51</f>
        <v>43</v>
      </c>
      <c r="C56" s="210">
        <f>DADOS2!B51</f>
        <v>118</v>
      </c>
      <c r="D56" s="210">
        <f>DADOS2!E51</f>
        <v>44</v>
      </c>
      <c r="E56" s="222">
        <f>DADOS2!H51</f>
        <v>30</v>
      </c>
      <c r="F56" s="76">
        <f>DADOS2!K51</f>
        <v>5</v>
      </c>
      <c r="G56" s="210">
        <f>DADOS2!L51</f>
        <v>130</v>
      </c>
      <c r="H56" s="210">
        <f>DADOS2!O51</f>
        <v>39</v>
      </c>
      <c r="I56" s="210">
        <f>DADOS2!R51</f>
        <v>40</v>
      </c>
      <c r="J56" s="210">
        <f>DADOS2!U51</f>
        <v>79</v>
      </c>
      <c r="K56" s="76">
        <f>DADOS2!X51</f>
        <v>5</v>
      </c>
      <c r="L56" s="210">
        <f>DADOS2!Y51</f>
        <v>203</v>
      </c>
      <c r="M56" s="210">
        <f>DADOS2!AB51</f>
        <v>78</v>
      </c>
      <c r="N56" s="210">
        <f>DADOS2!AE51</f>
        <v>76</v>
      </c>
      <c r="O56" s="210">
        <f>DADOS2!AH51</f>
        <v>38</v>
      </c>
      <c r="P56" s="76">
        <f>DADOS2!AK51</f>
        <v>5</v>
      </c>
      <c r="Q56" s="76">
        <f>DADOS2!AM51</f>
        <v>5</v>
      </c>
      <c r="R56" s="47"/>
      <c r="S56" s="36"/>
      <c r="T56" s="47"/>
      <c r="U56" s="36"/>
      <c r="V56" s="70"/>
      <c r="Y56" s="67"/>
    </row>
    <row r="57" spans="1:25" ht="15.75" x14ac:dyDescent="0.25">
      <c r="A57" s="130" t="str">
        <f>DADOS2!AN52</f>
        <v>NASF Fed 1</v>
      </c>
      <c r="B57" s="130">
        <f>DADOS2!A52</f>
        <v>44</v>
      </c>
      <c r="C57" s="210">
        <f>DADOS2!B52</f>
        <v>98</v>
      </c>
      <c r="D57" s="210">
        <f>DADOS2!E52</f>
        <v>29</v>
      </c>
      <c r="E57" s="222">
        <f>DADOS2!H52</f>
        <v>27</v>
      </c>
      <c r="F57" s="76">
        <f>DADOS2!K52</f>
        <v>4.333333333333333</v>
      </c>
      <c r="G57" s="210">
        <f>DADOS2!L52</f>
        <v>82</v>
      </c>
      <c r="H57" s="210">
        <f>DADOS2!O52</f>
        <v>25</v>
      </c>
      <c r="I57" s="210">
        <f>DADOS2!R52</f>
        <v>34</v>
      </c>
      <c r="J57" s="210">
        <f>DADOS2!U52</f>
        <v>34</v>
      </c>
      <c r="K57" s="76">
        <f>DADOS2!X52</f>
        <v>4</v>
      </c>
      <c r="L57" s="210">
        <f>DADOS2!Y52</f>
        <v>118.66</v>
      </c>
      <c r="M57" s="210">
        <f>DADOS2!AB52</f>
        <v>23.25</v>
      </c>
      <c r="N57" s="210">
        <f>DADOS2!AE52</f>
        <v>37.25</v>
      </c>
      <c r="O57" s="210">
        <f>DADOS2!AH52</f>
        <v>21.75</v>
      </c>
      <c r="P57" s="76">
        <f>DADOS2!AK52</f>
        <v>2.75</v>
      </c>
      <c r="Q57" s="76">
        <f>DADOS2!AM52</f>
        <v>3.6944444444444442</v>
      </c>
      <c r="R57" s="47"/>
      <c r="S57" s="36"/>
      <c r="T57" s="47"/>
      <c r="U57" s="36"/>
      <c r="V57" s="70"/>
      <c r="Y57" s="67"/>
    </row>
    <row r="58" spans="1:25" ht="15.75" hidden="1" x14ac:dyDescent="0.25">
      <c r="A58" s="130" t="str">
        <f>DADOS2!AN53</f>
        <v>NASF SC 2</v>
      </c>
      <c r="B58" s="130">
        <f>DADOS2!A53</f>
        <v>45</v>
      </c>
      <c r="C58" s="210">
        <f>DADOS2!B53</f>
        <v>104</v>
      </c>
      <c r="D58" s="210">
        <f>DADOS2!E53</f>
        <v>34</v>
      </c>
      <c r="E58" s="222">
        <f>DADOS2!H53</f>
        <v>22</v>
      </c>
      <c r="F58" s="76">
        <f>DADOS2!K53</f>
        <v>4.333333333333333</v>
      </c>
      <c r="G58" s="210">
        <f>DADOS2!L53</f>
        <v>109</v>
      </c>
      <c r="H58" s="210">
        <f>DADOS2!O53</f>
        <v>33</v>
      </c>
      <c r="I58" s="210">
        <f>DADOS2!R53</f>
        <v>29</v>
      </c>
      <c r="J58" s="210">
        <f>DADOS2!U53</f>
        <v>63</v>
      </c>
      <c r="K58" s="76">
        <f>DADOS2!X53</f>
        <v>4.5</v>
      </c>
      <c r="L58" s="210">
        <f>DADOS2!Y53</f>
        <v>150</v>
      </c>
      <c r="M58" s="210">
        <f>DADOS2!AB53</f>
        <v>64</v>
      </c>
      <c r="N58" s="210">
        <f>DADOS2!AE53</f>
        <v>64</v>
      </c>
      <c r="O58" s="210">
        <f>DADOS2!AH53</f>
        <v>33</v>
      </c>
      <c r="P58" s="76">
        <f>DADOS2!AK53</f>
        <v>4.75</v>
      </c>
      <c r="Q58" s="76">
        <f>DADOS2!AM53</f>
        <v>4.5277777777777777</v>
      </c>
      <c r="R58" s="47"/>
      <c r="S58" s="36"/>
      <c r="T58" s="47"/>
      <c r="U58" s="36"/>
      <c r="V58" s="70"/>
      <c r="Y58" s="67"/>
    </row>
    <row r="59" spans="1:25" ht="15.75" x14ac:dyDescent="0.25">
      <c r="A59" s="130" t="str">
        <f>DADOS2!AN54</f>
        <v>NASF Fed 1</v>
      </c>
      <c r="B59" s="130">
        <f>DADOS2!A54</f>
        <v>46</v>
      </c>
      <c r="C59" s="210">
        <f>DADOS2!B54</f>
        <v>104</v>
      </c>
      <c r="D59" s="210">
        <f>DADOS2!E54</f>
        <v>31</v>
      </c>
      <c r="E59" s="222">
        <f>DADOS2!H54</f>
        <v>22</v>
      </c>
      <c r="F59" s="76">
        <f>DADOS2!K54</f>
        <v>4.333333333333333</v>
      </c>
      <c r="G59" s="210">
        <f>DADOS2!L54</f>
        <v>102</v>
      </c>
      <c r="H59" s="210">
        <f>DADOS2!O54</f>
        <v>28</v>
      </c>
      <c r="I59" s="210">
        <f>DADOS2!R54</f>
        <v>30</v>
      </c>
      <c r="J59" s="210">
        <f>DADOS2!U54</f>
        <v>53</v>
      </c>
      <c r="K59" s="76">
        <f>DADOS2!X54</f>
        <v>4</v>
      </c>
      <c r="L59" s="210">
        <f>DADOS2!Y54</f>
        <v>143</v>
      </c>
      <c r="M59" s="210">
        <f>DADOS2!AB54</f>
        <v>39</v>
      </c>
      <c r="N59" s="210">
        <f>DADOS2!AE54</f>
        <v>53</v>
      </c>
      <c r="O59" s="210">
        <f>DADOS2!AH54</f>
        <v>33</v>
      </c>
      <c r="P59" s="76">
        <f>DADOS2!AK54</f>
        <v>4</v>
      </c>
      <c r="Q59" s="76">
        <f>DADOS2!AM54</f>
        <v>4.1111111111111107</v>
      </c>
      <c r="R59" s="47"/>
      <c r="S59" s="36"/>
      <c r="T59" s="47"/>
      <c r="U59" s="36"/>
      <c r="V59" s="70"/>
      <c r="Y59" s="67"/>
    </row>
    <row r="60" spans="1:25" ht="15.75" hidden="1" x14ac:dyDescent="0.25">
      <c r="A60" s="130" t="str">
        <f>DADOS2!AN55</f>
        <v>NASF SC 2</v>
      </c>
      <c r="B60" s="130">
        <f>DADOS2!A55</f>
        <v>47</v>
      </c>
      <c r="C60" s="210" t="str">
        <f>DADOS2!B55</f>
        <v>Não Respondeu</v>
      </c>
      <c r="D60" s="210" t="str">
        <f>DADOS2!E55</f>
        <v>Não Respondeu</v>
      </c>
      <c r="E60" s="222" t="str">
        <f>DADOS2!H55</f>
        <v>Não Respondeu</v>
      </c>
      <c r="F60" s="76" t="str">
        <f>DADOS2!K55</f>
        <v>Não Respondeu</v>
      </c>
      <c r="G60" s="210" t="str">
        <f>DADOS2!L55</f>
        <v>Não Respondeu</v>
      </c>
      <c r="H60" s="210" t="str">
        <f>DADOS2!O55</f>
        <v>Não Respondeu</v>
      </c>
      <c r="I60" s="210" t="str">
        <f>DADOS2!R55</f>
        <v>Não Respondeu</v>
      </c>
      <c r="J60" s="210" t="str">
        <f>DADOS2!U55</f>
        <v>Não Respondeu</v>
      </c>
      <c r="K60" s="76" t="str">
        <f>DADOS2!X55</f>
        <v>Não Respondeu</v>
      </c>
      <c r="L60" s="210" t="str">
        <f>DADOS2!Y55</f>
        <v>Não Respondeu</v>
      </c>
      <c r="M60" s="210" t="str">
        <f>DADOS2!AB55</f>
        <v>Não Respondeu</v>
      </c>
      <c r="N60" s="210" t="str">
        <f>DADOS2!AE55</f>
        <v>Não Respondeu</v>
      </c>
      <c r="O60" s="210" t="str">
        <f>DADOS2!AH55</f>
        <v>Não Respondeu</v>
      </c>
      <c r="P60" s="76" t="str">
        <f>DADOS2!AK55</f>
        <v>Não Respondeu</v>
      </c>
      <c r="Q60" s="76" t="str">
        <f>DADOS2!AM55</f>
        <v>Não Respondeu</v>
      </c>
      <c r="R60" s="47"/>
      <c r="S60" s="36"/>
      <c r="T60" s="47"/>
      <c r="U60" s="36"/>
      <c r="V60" s="70"/>
      <c r="Y60" s="67"/>
    </row>
    <row r="61" spans="1:25" ht="15.75" hidden="1" x14ac:dyDescent="0.25">
      <c r="A61" s="130" t="str">
        <f>DADOS2!AN56</f>
        <v>NASF SC 1</v>
      </c>
      <c r="B61" s="130">
        <f>DADOS2!A56</f>
        <v>48</v>
      </c>
      <c r="C61" s="210">
        <f>DADOS2!B56</f>
        <v>91</v>
      </c>
      <c r="D61" s="210">
        <f>DADOS2!E56</f>
        <v>27</v>
      </c>
      <c r="E61" s="222">
        <f>DADOS2!H56</f>
        <v>30</v>
      </c>
      <c r="F61" s="76">
        <f>DADOS2!K56</f>
        <v>4</v>
      </c>
      <c r="G61" s="210">
        <f>DADOS2!L56</f>
        <v>114</v>
      </c>
      <c r="H61" s="210">
        <f>DADOS2!O56</f>
        <v>33</v>
      </c>
      <c r="I61" s="210">
        <f>DADOS2!R56</f>
        <v>25</v>
      </c>
      <c r="J61" s="210">
        <f>DADOS2!U56</f>
        <v>35</v>
      </c>
      <c r="K61" s="76">
        <f>DADOS2!X56</f>
        <v>4.25</v>
      </c>
      <c r="L61" s="210">
        <f>DADOS2!Y56</f>
        <v>176</v>
      </c>
      <c r="M61" s="210">
        <f>DADOS2!AB56</f>
        <v>63</v>
      </c>
      <c r="N61" s="210">
        <f>DADOS2!AE56</f>
        <v>76</v>
      </c>
      <c r="O61" s="210">
        <f>DADOS2!AH56</f>
        <v>39</v>
      </c>
      <c r="P61" s="76">
        <f>DADOS2!AK56</f>
        <v>4.75</v>
      </c>
      <c r="Q61" s="76">
        <f>DADOS2!AM56</f>
        <v>4.333333333333333</v>
      </c>
      <c r="R61" s="47"/>
      <c r="S61" s="36"/>
      <c r="T61" s="47"/>
      <c r="U61" s="36"/>
      <c r="V61" s="70"/>
      <c r="Y61" s="67"/>
    </row>
    <row r="62" spans="1:25" ht="15.75" hidden="1" x14ac:dyDescent="0.25">
      <c r="A62" s="130" t="str">
        <f>DADOS2!AN57</f>
        <v>NASF SC 1</v>
      </c>
      <c r="B62" s="130">
        <f>DADOS2!A57</f>
        <v>49</v>
      </c>
      <c r="C62" s="210">
        <f>DADOS2!B57</f>
        <v>82</v>
      </c>
      <c r="D62" s="210">
        <f>DADOS2!E57</f>
        <v>40</v>
      </c>
      <c r="E62" s="222">
        <f>DADOS2!H57</f>
        <v>19</v>
      </c>
      <c r="F62" s="76">
        <f>DADOS2!K57</f>
        <v>4.333333333333333</v>
      </c>
      <c r="G62" s="210">
        <f>DADOS2!L57</f>
        <v>97</v>
      </c>
      <c r="H62" s="210">
        <f>DADOS2!O57</f>
        <v>30</v>
      </c>
      <c r="I62" s="210">
        <f>DADOS2!R57</f>
        <v>21</v>
      </c>
      <c r="J62" s="210">
        <f>DADOS2!U57</f>
        <v>42</v>
      </c>
      <c r="K62" s="76">
        <f>DADOS2!X57</f>
        <v>3.5</v>
      </c>
      <c r="L62" s="210">
        <f>DADOS2!Y57</f>
        <v>153</v>
      </c>
      <c r="M62" s="210">
        <f>DADOS2!AB57</f>
        <v>37</v>
      </c>
      <c r="N62" s="210">
        <f>DADOS2!AE57</f>
        <v>28</v>
      </c>
      <c r="O62" s="210">
        <f>DADOS2!AH57</f>
        <v>24</v>
      </c>
      <c r="P62" s="76">
        <f>DADOS2!AK57</f>
        <v>3.25</v>
      </c>
      <c r="Q62" s="76">
        <f>DADOS2!AM57</f>
        <v>3.6944444444444442</v>
      </c>
      <c r="R62" s="47"/>
      <c r="S62" s="36"/>
      <c r="T62" s="47"/>
      <c r="U62" s="36"/>
      <c r="V62" s="70"/>
      <c r="Y62" s="67"/>
    </row>
    <row r="63" spans="1:25" ht="15.75" x14ac:dyDescent="0.25">
      <c r="A63" s="130" t="str">
        <f>DADOS2!AN58</f>
        <v>NASF Fed 1</v>
      </c>
      <c r="B63" s="130">
        <f>DADOS2!A58</f>
        <v>50</v>
      </c>
      <c r="C63" s="210">
        <f>DADOS2!B58</f>
        <v>76</v>
      </c>
      <c r="D63" s="210">
        <f>DADOS2!E58</f>
        <v>33</v>
      </c>
      <c r="E63" s="222">
        <f>DADOS2!H58</f>
        <v>22</v>
      </c>
      <c r="F63" s="76">
        <f>DADOS2!K58</f>
        <v>4</v>
      </c>
      <c r="G63" s="210">
        <f>DADOS2!L58</f>
        <v>95</v>
      </c>
      <c r="H63" s="210">
        <f>DADOS2!O58</f>
        <v>24</v>
      </c>
      <c r="I63" s="210">
        <f>DADOS2!R58</f>
        <v>24</v>
      </c>
      <c r="J63" s="210">
        <f>DADOS2!U58</f>
        <v>36</v>
      </c>
      <c r="K63" s="76">
        <f>DADOS2!X58</f>
        <v>3.5</v>
      </c>
      <c r="L63" s="210">
        <f>DADOS2!Y58</f>
        <v>101</v>
      </c>
      <c r="M63" s="210">
        <f>DADOS2!AB58</f>
        <v>31</v>
      </c>
      <c r="N63" s="210">
        <f>DADOS2!AE58</f>
        <v>29</v>
      </c>
      <c r="O63" s="210">
        <f>DADOS2!AH58</f>
        <v>26</v>
      </c>
      <c r="P63" s="76">
        <f>DADOS2!AK58</f>
        <v>2.75</v>
      </c>
      <c r="Q63" s="76">
        <f>DADOS2!AM58</f>
        <v>3.4166666666666665</v>
      </c>
      <c r="R63" s="47"/>
      <c r="S63" s="36"/>
      <c r="T63" s="47"/>
      <c r="U63" s="36"/>
      <c r="V63" s="70"/>
      <c r="Y63" s="67"/>
    </row>
    <row r="64" spans="1:25" ht="15.75" hidden="1" x14ac:dyDescent="0.25">
      <c r="A64" s="130" t="str">
        <f>DADOS2!AN59</f>
        <v>NASF Fed 2</v>
      </c>
      <c r="B64" s="130">
        <f>DADOS2!A59</f>
        <v>51</v>
      </c>
      <c r="C64" s="210">
        <f>DADOS2!B59</f>
        <v>60</v>
      </c>
      <c r="D64" s="210">
        <f>DADOS2!E59</f>
        <v>16</v>
      </c>
      <c r="E64" s="222">
        <f>DADOS2!H59</f>
        <v>0</v>
      </c>
      <c r="F64" s="76">
        <f>DADOS2!K59</f>
        <v>2</v>
      </c>
      <c r="G64" s="210">
        <f>DADOS2!L59</f>
        <v>87</v>
      </c>
      <c r="H64" s="210">
        <f>DADOS2!O59</f>
        <v>21</v>
      </c>
      <c r="I64" s="210">
        <f>DADOS2!R59</f>
        <v>21</v>
      </c>
      <c r="J64" s="210">
        <f>DADOS2!U59</f>
        <v>40</v>
      </c>
      <c r="K64" s="76">
        <f>DADOS2!X59</f>
        <v>3.25</v>
      </c>
      <c r="L64" s="210">
        <f>DADOS2!Y59</f>
        <v>132</v>
      </c>
      <c r="M64" s="210">
        <f>DADOS2!AB59</f>
        <v>29</v>
      </c>
      <c r="N64" s="210">
        <f>DADOS2!AE59</f>
        <v>28</v>
      </c>
      <c r="O64" s="210">
        <f>DADOS2!AH59</f>
        <v>27</v>
      </c>
      <c r="P64" s="76">
        <f>DADOS2!AK59</f>
        <v>3</v>
      </c>
      <c r="Q64" s="76">
        <f>DADOS2!AM59</f>
        <v>2.75</v>
      </c>
      <c r="R64" s="47"/>
      <c r="S64" s="36"/>
      <c r="T64" s="47"/>
      <c r="U64" s="36"/>
      <c r="V64" s="70"/>
      <c r="Y64" s="67"/>
    </row>
    <row r="65" spans="1:25" ht="15.75" hidden="1" x14ac:dyDescent="0.25">
      <c r="A65" s="130" t="str">
        <f>DADOS2!AN60</f>
        <v>NASF SC 2</v>
      </c>
      <c r="B65" s="130">
        <f>DADOS2!A60</f>
        <v>52</v>
      </c>
      <c r="C65" s="210">
        <f>DADOS2!B60</f>
        <v>98</v>
      </c>
      <c r="D65" s="210">
        <f>DADOS2!E60</f>
        <v>34</v>
      </c>
      <c r="E65" s="222">
        <f>DADOS2!H60</f>
        <v>21</v>
      </c>
      <c r="F65" s="76">
        <f>DADOS2!K60</f>
        <v>4.333333333333333</v>
      </c>
      <c r="G65" s="210">
        <f>DADOS2!L60</f>
        <v>103</v>
      </c>
      <c r="H65" s="210">
        <f>DADOS2!O60</f>
        <v>30</v>
      </c>
      <c r="I65" s="210">
        <f>DADOS2!R60</f>
        <v>28</v>
      </c>
      <c r="J65" s="210">
        <f>DADOS2!U60</f>
        <v>61</v>
      </c>
      <c r="K65" s="76">
        <f>DADOS2!X60</f>
        <v>4</v>
      </c>
      <c r="L65" s="210">
        <f>DADOS2!Y60</f>
        <v>140</v>
      </c>
      <c r="M65" s="210">
        <f>DADOS2!AB60</f>
        <v>38</v>
      </c>
      <c r="N65" s="210">
        <f>DADOS2!AE60</f>
        <v>52</v>
      </c>
      <c r="O65" s="210">
        <f>DADOS2!AH60</f>
        <v>31</v>
      </c>
      <c r="P65" s="76">
        <f>DADOS2!AK60</f>
        <v>3.75</v>
      </c>
      <c r="Q65" s="76">
        <f>DADOS2!AM60</f>
        <v>4.0277777777777777</v>
      </c>
      <c r="R65" s="47"/>
      <c r="S65" s="36"/>
      <c r="T65" s="47"/>
      <c r="U65" s="36"/>
      <c r="V65" s="70"/>
      <c r="Y65" s="67"/>
    </row>
    <row r="66" spans="1:25" ht="15.75" hidden="1" x14ac:dyDescent="0.25">
      <c r="A66" s="130" t="str">
        <f>DADOS2!AN61</f>
        <v>NASF Fed 2</v>
      </c>
      <c r="B66" s="130">
        <f>DADOS2!A61</f>
        <v>53</v>
      </c>
      <c r="C66" s="210">
        <f>DADOS2!B61</f>
        <v>116</v>
      </c>
      <c r="D66" s="210">
        <f>DADOS2!E61</f>
        <v>47</v>
      </c>
      <c r="E66" s="222">
        <f>DADOS2!H61</f>
        <v>27</v>
      </c>
      <c r="F66" s="76">
        <f>DADOS2!K61</f>
        <v>5</v>
      </c>
      <c r="G66" s="210" t="str">
        <f>DADOS2!L61</f>
        <v>Não Respondeu</v>
      </c>
      <c r="H66" s="210" t="str">
        <f>DADOS2!O61</f>
        <v>Não Respondeu</v>
      </c>
      <c r="I66" s="210" t="str">
        <f>DADOS2!R61</f>
        <v>Não Respondeu</v>
      </c>
      <c r="J66" s="210" t="str">
        <f>DADOS2!U61</f>
        <v>Não Respondeu</v>
      </c>
      <c r="K66" s="76" t="str">
        <f>DADOS2!X61</f>
        <v>Não Respondeu</v>
      </c>
      <c r="L66" s="210" t="str">
        <f>DADOS2!Y61</f>
        <v>Não Respondeu</v>
      </c>
      <c r="M66" s="210" t="str">
        <f>DADOS2!AB61</f>
        <v>Não Respondeu</v>
      </c>
      <c r="N66" s="210" t="str">
        <f>DADOS2!AE61</f>
        <v>Não Respondeu</v>
      </c>
      <c r="O66" s="210" t="str">
        <f>DADOS2!AH61</f>
        <v>Não Respondeu</v>
      </c>
      <c r="P66" s="76" t="str">
        <f>DADOS2!AK61</f>
        <v>Não Respondeu</v>
      </c>
      <c r="Q66" s="76">
        <f>DADOS2!AM61</f>
        <v>5</v>
      </c>
      <c r="R66" s="47"/>
      <c r="S66" s="36"/>
      <c r="T66" s="47"/>
      <c r="U66" s="36"/>
      <c r="V66" s="70"/>
      <c r="Y66" s="67"/>
    </row>
    <row r="67" spans="1:25" ht="15.75" hidden="1" x14ac:dyDescent="0.25">
      <c r="A67" s="130" t="str">
        <f>DADOS2!AN62</f>
        <v>NASF SC 1</v>
      </c>
      <c r="B67" s="130">
        <f>DADOS2!A62</f>
        <v>54</v>
      </c>
      <c r="C67" s="210">
        <f>DADOS2!B62</f>
        <v>47</v>
      </c>
      <c r="D67" s="210">
        <f>DADOS2!E62</f>
        <v>22</v>
      </c>
      <c r="E67" s="222">
        <f>DADOS2!H62</f>
        <v>9</v>
      </c>
      <c r="F67" s="76">
        <f>DADOS2!K62</f>
        <v>2.3333333333333335</v>
      </c>
      <c r="G67" s="210">
        <f>DADOS2!L62</f>
        <v>66</v>
      </c>
      <c r="H67" s="210">
        <f>DADOS2!O62</f>
        <v>18</v>
      </c>
      <c r="I67" s="210">
        <f>DADOS2!R62</f>
        <v>22</v>
      </c>
      <c r="J67" s="210">
        <f>DADOS2!U62</f>
        <v>48</v>
      </c>
      <c r="K67" s="76">
        <f>DADOS2!X62</f>
        <v>3.25</v>
      </c>
      <c r="L67" s="210">
        <f>DADOS2!Y62</f>
        <v>41</v>
      </c>
      <c r="M67" s="210">
        <f>DADOS2!AB62</f>
        <v>7</v>
      </c>
      <c r="N67" s="210">
        <f>DADOS2!AE62</f>
        <v>0</v>
      </c>
      <c r="O67" s="210">
        <f>DADOS2!AH62</f>
        <v>1</v>
      </c>
      <c r="P67" s="76">
        <f>DADOS2!AK62</f>
        <v>1.5</v>
      </c>
      <c r="Q67" s="76">
        <f>DADOS2!AM62</f>
        <v>2.3611111111111112</v>
      </c>
      <c r="R67" s="47"/>
      <c r="S67" s="36"/>
      <c r="T67" s="47"/>
      <c r="U67" s="36"/>
      <c r="V67" s="70"/>
      <c r="Y67" s="67"/>
    </row>
    <row r="68" spans="1:25" ht="15.75" x14ac:dyDescent="0.25">
      <c r="A68" s="130" t="str">
        <f>DADOS2!AN63</f>
        <v>NASF Fed 1</v>
      </c>
      <c r="B68" s="130">
        <f>DADOS2!A63</f>
        <v>55</v>
      </c>
      <c r="C68" s="210">
        <f>DADOS2!B63</f>
        <v>46</v>
      </c>
      <c r="D68" s="210">
        <f>DADOS2!E63</f>
        <v>18</v>
      </c>
      <c r="E68" s="222">
        <f>DADOS2!H63</f>
        <v>9</v>
      </c>
      <c r="F68" s="76">
        <f>DADOS2!K63</f>
        <v>2</v>
      </c>
      <c r="G68" s="210">
        <f>DADOS2!L63</f>
        <v>66</v>
      </c>
      <c r="H68" s="210">
        <f>DADOS2!O63</f>
        <v>8</v>
      </c>
      <c r="I68" s="210">
        <f>DADOS2!R63</f>
        <v>7</v>
      </c>
      <c r="J68" s="210">
        <f>DADOS2!U63</f>
        <v>9</v>
      </c>
      <c r="K68" s="76">
        <f>DADOS2!X63</f>
        <v>1.75</v>
      </c>
      <c r="L68" s="210">
        <f>DADOS2!Y63</f>
        <v>93</v>
      </c>
      <c r="M68" s="210">
        <f>DADOS2!AB63</f>
        <v>26</v>
      </c>
      <c r="N68" s="210">
        <f>DADOS2!AE63</f>
        <v>28</v>
      </c>
      <c r="O68" s="210">
        <f>DADOS2!AH63</f>
        <v>39</v>
      </c>
      <c r="P68" s="76">
        <f>DADOS2!AK63</f>
        <v>3</v>
      </c>
      <c r="Q68" s="76">
        <f>DADOS2!AM63</f>
        <v>2.25</v>
      </c>
      <c r="R68" s="47"/>
      <c r="S68" s="36"/>
      <c r="T68" s="47"/>
      <c r="U68" s="36"/>
      <c r="V68" s="70"/>
      <c r="Y68" s="67"/>
    </row>
    <row r="69" spans="1:25" ht="15.75" hidden="1" x14ac:dyDescent="0.25">
      <c r="A69" s="130" t="str">
        <f>DADOS2!AN64</f>
        <v>NASF SC 1</v>
      </c>
      <c r="B69" s="130">
        <f>DADOS2!A64</f>
        <v>56</v>
      </c>
      <c r="C69" s="210" t="str">
        <f>DADOS2!B64</f>
        <v>Não Respondeu</v>
      </c>
      <c r="D69" s="210" t="str">
        <f>DADOS2!E64</f>
        <v>Não Respondeu</v>
      </c>
      <c r="E69" s="222" t="str">
        <f>DADOS2!H64</f>
        <v>Não Respondeu</v>
      </c>
      <c r="F69" s="76" t="str">
        <f>DADOS2!K64</f>
        <v>Não Respondeu</v>
      </c>
      <c r="G69" s="210" t="str">
        <f>DADOS2!L64</f>
        <v>Não Respondeu</v>
      </c>
      <c r="H69" s="210" t="str">
        <f>DADOS2!O64</f>
        <v>Não Respondeu</v>
      </c>
      <c r="I69" s="210" t="str">
        <f>DADOS2!R64</f>
        <v>Não Respondeu</v>
      </c>
      <c r="J69" s="210" t="str">
        <f>DADOS2!U64</f>
        <v>Não Respondeu</v>
      </c>
      <c r="K69" s="76" t="str">
        <f>DADOS2!X64</f>
        <v>Não Respondeu</v>
      </c>
      <c r="L69" s="210" t="str">
        <f>DADOS2!Y64</f>
        <v>Não Respondeu</v>
      </c>
      <c r="M69" s="210" t="str">
        <f>DADOS2!AB64</f>
        <v>Não Respondeu</v>
      </c>
      <c r="N69" s="210" t="str">
        <f>DADOS2!AE64</f>
        <v>Não Respondeu</v>
      </c>
      <c r="O69" s="210" t="str">
        <f>DADOS2!AH64</f>
        <v>Não Respondeu</v>
      </c>
      <c r="P69" s="76" t="str">
        <f>DADOS2!AK64</f>
        <v>Não Respondeu</v>
      </c>
      <c r="Q69" s="76" t="str">
        <f>DADOS2!AM64</f>
        <v>Não Respondeu</v>
      </c>
      <c r="R69" s="47"/>
      <c r="S69" s="36"/>
      <c r="T69" s="47"/>
      <c r="U69" s="36"/>
      <c r="V69" s="70"/>
      <c r="Y69" s="67"/>
    </row>
    <row r="70" spans="1:25" ht="15.75" hidden="1" x14ac:dyDescent="0.25">
      <c r="A70" s="130" t="str">
        <f>DADOS2!AN65</f>
        <v>NASF Fed 2</v>
      </c>
      <c r="B70" s="130">
        <f>DADOS2!A65</f>
        <v>57</v>
      </c>
      <c r="C70" s="210">
        <f>DADOS2!B65</f>
        <v>113</v>
      </c>
      <c r="D70" s="210">
        <f>DADOS2!E65</f>
        <v>47</v>
      </c>
      <c r="E70" s="222">
        <f>DADOS2!H65</f>
        <v>28</v>
      </c>
      <c r="F70" s="76">
        <f>DADOS2!K65</f>
        <v>5</v>
      </c>
      <c r="G70" s="210">
        <f>DADOS2!L65</f>
        <v>122</v>
      </c>
      <c r="H70" s="210">
        <f>DADOS2!O65</f>
        <v>38</v>
      </c>
      <c r="I70" s="210">
        <f>DADOS2!R65</f>
        <v>38</v>
      </c>
      <c r="J70" s="210">
        <f>DADOS2!U65</f>
        <v>74</v>
      </c>
      <c r="K70" s="76">
        <f>DADOS2!X65</f>
        <v>4</v>
      </c>
      <c r="L70" s="210">
        <f>DADOS2!Y65</f>
        <v>191</v>
      </c>
      <c r="M70" s="210">
        <f>DADOS2!AB65</f>
        <v>72</v>
      </c>
      <c r="N70" s="210">
        <f>DADOS2!AE65</f>
        <v>73</v>
      </c>
      <c r="O70" s="210">
        <f>DADOS2!AH65</f>
        <v>37</v>
      </c>
      <c r="P70" s="76">
        <f>DADOS2!AK65</f>
        <v>5</v>
      </c>
      <c r="Q70" s="76">
        <f>DADOS2!AM65</f>
        <v>4.666666666666667</v>
      </c>
      <c r="R70" s="47"/>
      <c r="S70" s="36"/>
      <c r="T70" s="47"/>
      <c r="U70" s="36"/>
      <c r="V70" s="70"/>
      <c r="Y70" s="67"/>
    </row>
    <row r="71" spans="1:25" ht="15.75" x14ac:dyDescent="0.25">
      <c r="A71" s="130" t="str">
        <f>DADOS2!AN66</f>
        <v>NASF Fed 1</v>
      </c>
      <c r="B71" s="130">
        <f>DADOS2!A66</f>
        <v>58</v>
      </c>
      <c r="C71" s="210">
        <f>DADOS2!B66</f>
        <v>35</v>
      </c>
      <c r="D71" s="210">
        <f>DADOS2!E66</f>
        <v>10</v>
      </c>
      <c r="E71" s="222">
        <f>DADOS2!H66</f>
        <v>16</v>
      </c>
      <c r="F71" s="76">
        <f>DADOS2!K66</f>
        <v>2.3333333333333335</v>
      </c>
      <c r="G71" s="210">
        <f>DADOS2!L66</f>
        <v>96</v>
      </c>
      <c r="H71" s="210">
        <f>DADOS2!O66</f>
        <v>24</v>
      </c>
      <c r="I71" s="210">
        <f>DADOS2!R66</f>
        <v>6</v>
      </c>
      <c r="J71" s="210">
        <f>DADOS2!U66</f>
        <v>33</v>
      </c>
      <c r="K71" s="76">
        <f>DADOS2!X66</f>
        <v>3</v>
      </c>
      <c r="L71" s="210">
        <f>DADOS2!Y66</f>
        <v>137</v>
      </c>
      <c r="M71" s="210">
        <f>DADOS2!AB66</f>
        <v>20</v>
      </c>
      <c r="N71" s="210">
        <f>DADOS2!AE66</f>
        <v>27</v>
      </c>
      <c r="O71" s="210">
        <f>DADOS2!AH66</f>
        <v>25</v>
      </c>
      <c r="P71" s="76">
        <f>DADOS2!AK66</f>
        <v>3</v>
      </c>
      <c r="Q71" s="76">
        <f>DADOS2!AM66</f>
        <v>2.7777777777777781</v>
      </c>
      <c r="R71" s="47"/>
      <c r="S71" s="36"/>
      <c r="T71" s="47"/>
      <c r="U71" s="36"/>
      <c r="V71" s="70"/>
      <c r="Y71" s="67"/>
    </row>
    <row r="72" spans="1:25" ht="15.75" hidden="1" x14ac:dyDescent="0.25">
      <c r="A72" s="130" t="str">
        <f>DADOS2!AN67</f>
        <v>NASF SC 2</v>
      </c>
      <c r="B72" s="130">
        <f>DADOS2!A67</f>
        <v>59</v>
      </c>
      <c r="C72" s="210">
        <f>DADOS2!B67</f>
        <v>51</v>
      </c>
      <c r="D72" s="210">
        <f>DADOS2!E67</f>
        <v>32</v>
      </c>
      <c r="E72" s="222">
        <f>DADOS2!H67</f>
        <v>5</v>
      </c>
      <c r="F72" s="76">
        <f>DADOS2!K67</f>
        <v>2.6666666666666665</v>
      </c>
      <c r="G72" s="210">
        <f>DADOS2!L67</f>
        <v>56</v>
      </c>
      <c r="H72" s="210">
        <f>DADOS2!O67</f>
        <v>28</v>
      </c>
      <c r="I72" s="210">
        <f>DADOS2!R67</f>
        <v>22</v>
      </c>
      <c r="J72" s="210">
        <f>DADOS2!U67</f>
        <v>45</v>
      </c>
      <c r="K72" s="76">
        <f>DADOS2!X67</f>
        <v>3.25</v>
      </c>
      <c r="L72" s="210" t="str">
        <f>DADOS2!Y67</f>
        <v>Não Respondeu</v>
      </c>
      <c r="M72" s="210" t="str">
        <f>DADOS2!AB67</f>
        <v>Não Respondeu</v>
      </c>
      <c r="N72" s="210" t="str">
        <f>DADOS2!AE67</f>
        <v>Não Respondeu</v>
      </c>
      <c r="O72" s="210" t="str">
        <f>DADOS2!AH67</f>
        <v>Não Respondeu</v>
      </c>
      <c r="P72" s="76" t="str">
        <f>DADOS2!AK67</f>
        <v>Não Respondeu</v>
      </c>
      <c r="Q72" s="76">
        <f>DADOS2!AM67</f>
        <v>2.958333333333333</v>
      </c>
      <c r="R72" s="47"/>
      <c r="S72" s="36"/>
      <c r="T72" s="47"/>
      <c r="U72" s="36"/>
      <c r="V72" s="70"/>
      <c r="Y72" s="67"/>
    </row>
    <row r="73" spans="1:25" ht="15.75" hidden="1" x14ac:dyDescent="0.25">
      <c r="A73" s="130" t="str">
        <f>DADOS2!AN68</f>
        <v>NASF SC 2</v>
      </c>
      <c r="B73" s="130">
        <f>DADOS2!A68</f>
        <v>60</v>
      </c>
      <c r="C73" s="210">
        <f>DADOS2!B68</f>
        <v>108</v>
      </c>
      <c r="D73" s="210">
        <f>DADOS2!E68</f>
        <v>44</v>
      </c>
      <c r="E73" s="222">
        <f>DADOS2!H68</f>
        <v>23</v>
      </c>
      <c r="F73" s="76">
        <f>DADOS2!K68</f>
        <v>4.666666666666667</v>
      </c>
      <c r="G73" s="210">
        <f>DADOS2!L68</f>
        <v>107</v>
      </c>
      <c r="H73" s="210">
        <f>DADOS2!O68</f>
        <v>35</v>
      </c>
      <c r="I73" s="210">
        <f>DADOS2!R68</f>
        <v>30</v>
      </c>
      <c r="J73" s="210">
        <f>DADOS2!U68</f>
        <v>67</v>
      </c>
      <c r="K73" s="76">
        <f>DADOS2!X68</f>
        <v>3.75</v>
      </c>
      <c r="L73" s="210">
        <f>DADOS2!Y68</f>
        <v>182</v>
      </c>
      <c r="M73" s="210">
        <f>DADOS2!AB68</f>
        <v>72</v>
      </c>
      <c r="N73" s="210">
        <f>DADOS2!AE68</f>
        <v>73</v>
      </c>
      <c r="O73" s="210">
        <f>DADOS2!AH68</f>
        <v>36</v>
      </c>
      <c r="P73" s="76">
        <f>DADOS2!AK68</f>
        <v>5</v>
      </c>
      <c r="Q73" s="76">
        <f>DADOS2!AM68</f>
        <v>4.4722222222222223</v>
      </c>
      <c r="R73" s="47"/>
      <c r="S73" s="36"/>
      <c r="T73" s="47"/>
      <c r="U73" s="36"/>
      <c r="V73" s="70"/>
      <c r="Y73" s="67"/>
    </row>
    <row r="74" spans="1:25" ht="15.75" hidden="1" x14ac:dyDescent="0.25">
      <c r="A74" s="130" t="str">
        <f>DADOS2!AN69</f>
        <v>NASF SC 2</v>
      </c>
      <c r="B74" s="130">
        <f>DADOS2!A69</f>
        <v>61</v>
      </c>
      <c r="C74" s="210">
        <f>DADOS2!B69</f>
        <v>88</v>
      </c>
      <c r="D74" s="210">
        <f>DADOS2!E69</f>
        <v>41</v>
      </c>
      <c r="E74" s="222">
        <f>DADOS2!H69</f>
        <v>23</v>
      </c>
      <c r="F74" s="76">
        <f>DADOS2!K69</f>
        <v>4.333333333333333</v>
      </c>
      <c r="G74" s="210">
        <f>DADOS2!L69</f>
        <v>71</v>
      </c>
      <c r="H74" s="210">
        <f>DADOS2!O69</f>
        <v>21</v>
      </c>
      <c r="I74" s="210">
        <f>DADOS2!R69</f>
        <v>23</v>
      </c>
      <c r="J74" s="210">
        <f>DADOS2!U69</f>
        <v>52</v>
      </c>
      <c r="K74" s="76">
        <f>DADOS2!X69</f>
        <v>3.25</v>
      </c>
      <c r="L74" s="210">
        <f>DADOS2!Y69</f>
        <v>97</v>
      </c>
      <c r="M74" s="210">
        <f>DADOS2!AB69</f>
        <v>28</v>
      </c>
      <c r="N74" s="210">
        <f>DADOS2!AE69</f>
        <v>37</v>
      </c>
      <c r="O74" s="210">
        <f>DADOS2!AH69</f>
        <v>22</v>
      </c>
      <c r="P74" s="76">
        <f>DADOS2!AK69</f>
        <v>2.75</v>
      </c>
      <c r="Q74" s="76">
        <f>DADOS2!AM69</f>
        <v>3.4444444444444442</v>
      </c>
      <c r="R74" s="47"/>
      <c r="S74" s="36"/>
      <c r="T74" s="47"/>
      <c r="U74" s="36"/>
      <c r="V74" s="70"/>
      <c r="Y74" s="67"/>
    </row>
    <row r="75" spans="1:25" ht="15.75" hidden="1" x14ac:dyDescent="0.25">
      <c r="A75" s="130" t="str">
        <f>DADOS2!AN70</f>
        <v>NASF SC 2</v>
      </c>
      <c r="B75" s="130">
        <f>DADOS2!A70</f>
        <v>62</v>
      </c>
      <c r="C75" s="210">
        <f>DADOS2!B70</f>
        <v>90</v>
      </c>
      <c r="D75" s="210">
        <f>DADOS2!E70</f>
        <v>30</v>
      </c>
      <c r="E75" s="222">
        <f>DADOS2!H70</f>
        <v>15</v>
      </c>
      <c r="F75" s="76">
        <f>DADOS2!K70</f>
        <v>3.6666666666666665</v>
      </c>
      <c r="G75" s="210">
        <f>DADOS2!L70</f>
        <v>57</v>
      </c>
      <c r="H75" s="210">
        <f>DADOS2!O70</f>
        <v>9</v>
      </c>
      <c r="I75" s="210">
        <f>DADOS2!R70</f>
        <v>9</v>
      </c>
      <c r="J75" s="210">
        <f>DADOS2!U70</f>
        <v>50</v>
      </c>
      <c r="K75" s="76">
        <f>DADOS2!X70</f>
        <v>2.75</v>
      </c>
      <c r="L75" s="210">
        <f>DADOS2!Y70</f>
        <v>131</v>
      </c>
      <c r="M75" s="210">
        <f>DADOS2!AB70</f>
        <v>15</v>
      </c>
      <c r="N75" s="210">
        <f>DADOS2!AE70</f>
        <v>39</v>
      </c>
      <c r="O75" s="210">
        <f>DADOS2!AH70</f>
        <v>25</v>
      </c>
      <c r="P75" s="76">
        <f>DADOS2!AK70</f>
        <v>3</v>
      </c>
      <c r="Q75" s="76">
        <f>DADOS2!AM70</f>
        <v>3.1388888888888888</v>
      </c>
      <c r="R75" s="47"/>
      <c r="S75" s="36"/>
      <c r="T75" s="47"/>
      <c r="U75" s="36"/>
      <c r="V75" s="70"/>
      <c r="Y75" s="67"/>
    </row>
    <row r="76" spans="1:25" ht="15.75" hidden="1" x14ac:dyDescent="0.25">
      <c r="A76" s="130" t="str">
        <f>DADOS2!AN71</f>
        <v>NASF SC 2</v>
      </c>
      <c r="B76" s="130">
        <f>DADOS2!A71</f>
        <v>63</v>
      </c>
      <c r="C76" s="210">
        <f>DADOS2!B71</f>
        <v>88</v>
      </c>
      <c r="D76" s="210">
        <f>DADOS2!E71</f>
        <v>38</v>
      </c>
      <c r="E76" s="222">
        <f>DADOS2!H71</f>
        <v>22</v>
      </c>
      <c r="F76" s="76">
        <f>DADOS2!K71</f>
        <v>4</v>
      </c>
      <c r="G76" s="210">
        <f>DADOS2!L71</f>
        <v>101</v>
      </c>
      <c r="H76" s="210">
        <f>DADOS2!O71</f>
        <v>31</v>
      </c>
      <c r="I76" s="210">
        <f>DADOS2!R71</f>
        <v>30</v>
      </c>
      <c r="J76" s="210">
        <f>DADOS2!U71</f>
        <v>63</v>
      </c>
      <c r="K76" s="76">
        <f>DADOS2!X71</f>
        <v>4</v>
      </c>
      <c r="L76" s="210">
        <f>DADOS2!Y71</f>
        <v>126</v>
      </c>
      <c r="M76" s="210">
        <f>DADOS2!AB71</f>
        <v>45</v>
      </c>
      <c r="N76" s="210">
        <f>DADOS2!AE71</f>
        <v>44</v>
      </c>
      <c r="O76" s="210">
        <f>DADOS2!AH71</f>
        <v>24</v>
      </c>
      <c r="P76" s="76">
        <f>DADOS2!AK71</f>
        <v>3.5</v>
      </c>
      <c r="Q76" s="76">
        <f>DADOS2!AM71</f>
        <v>3.8333333333333335</v>
      </c>
      <c r="R76" s="47"/>
      <c r="S76" s="36"/>
      <c r="T76" s="47"/>
      <c r="U76" s="36"/>
      <c r="V76" s="70"/>
      <c r="Y76" s="67"/>
    </row>
    <row r="77" spans="1:25" ht="15.75" hidden="1" x14ac:dyDescent="0.25">
      <c r="A77" s="130" t="str">
        <f>DADOS2!AN72</f>
        <v>NASF SC 2</v>
      </c>
      <c r="B77" s="130">
        <f>DADOS2!A72</f>
        <v>64</v>
      </c>
      <c r="C77" s="210">
        <f>DADOS2!B72</f>
        <v>41</v>
      </c>
      <c r="D77" s="210">
        <f>DADOS2!E72</f>
        <v>24</v>
      </c>
      <c r="E77" s="222">
        <f>DADOS2!H72</f>
        <v>0</v>
      </c>
      <c r="F77" s="76">
        <f>DADOS2!K72</f>
        <v>2</v>
      </c>
      <c r="G77" s="210">
        <f>DADOS2!L72</f>
        <v>8</v>
      </c>
      <c r="H77" s="210">
        <f>DADOS2!O72</f>
        <v>5</v>
      </c>
      <c r="I77" s="210">
        <f>DADOS2!R72</f>
        <v>0</v>
      </c>
      <c r="J77" s="210">
        <f>DADOS2!U72</f>
        <v>5</v>
      </c>
      <c r="K77" s="76">
        <f>DADOS2!X72</f>
        <v>1</v>
      </c>
      <c r="L77" s="210">
        <f>DADOS2!Y72</f>
        <v>27</v>
      </c>
      <c r="M77" s="210">
        <f>DADOS2!AB72</f>
        <v>2</v>
      </c>
      <c r="N77" s="210">
        <f>DADOS2!AE72</f>
        <v>9</v>
      </c>
      <c r="O77" s="210">
        <f>DADOS2!AH72</f>
        <v>13</v>
      </c>
      <c r="P77" s="76">
        <f>DADOS2!AK72</f>
        <v>1.25</v>
      </c>
      <c r="Q77" s="76">
        <f>DADOS2!AM72</f>
        <v>1.4166666666666667</v>
      </c>
      <c r="R77" s="47"/>
      <c r="S77" s="36"/>
      <c r="T77" s="47"/>
      <c r="U77" s="36"/>
      <c r="V77" s="70"/>
      <c r="Y77" s="67"/>
    </row>
    <row r="78" spans="1:25" ht="15.75" hidden="1" x14ac:dyDescent="0.25">
      <c r="A78" s="130" t="str">
        <f>DADOS2!AN73</f>
        <v>NASF SC 2</v>
      </c>
      <c r="B78" s="130">
        <f>DADOS2!A73</f>
        <v>65</v>
      </c>
      <c r="C78" s="210">
        <f>DADOS2!B73</f>
        <v>87</v>
      </c>
      <c r="D78" s="210">
        <f>DADOS2!E73</f>
        <v>27</v>
      </c>
      <c r="E78" s="222">
        <f>DADOS2!H73</f>
        <v>24</v>
      </c>
      <c r="F78" s="76">
        <f>DADOS2!K73</f>
        <v>4</v>
      </c>
      <c r="G78" s="210">
        <f>DADOS2!L73</f>
        <v>97</v>
      </c>
      <c r="H78" s="210">
        <f>DADOS2!O73</f>
        <v>27</v>
      </c>
      <c r="I78" s="210">
        <f>DADOS2!R73</f>
        <v>22</v>
      </c>
      <c r="J78" s="210">
        <f>DADOS2!U73</f>
        <v>56</v>
      </c>
      <c r="K78" s="76">
        <f>DADOS2!X73</f>
        <v>3.75</v>
      </c>
      <c r="L78" s="210">
        <f>DADOS2!Y73</f>
        <v>137</v>
      </c>
      <c r="M78" s="210">
        <f>DADOS2!AB73</f>
        <v>46</v>
      </c>
      <c r="N78" s="210">
        <f>DADOS2!AE73</f>
        <v>65</v>
      </c>
      <c r="O78" s="210">
        <f>DADOS2!AH73</f>
        <v>30</v>
      </c>
      <c r="P78" s="76">
        <f>DADOS2!AK73</f>
        <v>4</v>
      </c>
      <c r="Q78" s="76">
        <f>DADOS2!AM73</f>
        <v>3.9166666666666665</v>
      </c>
      <c r="R78" s="47"/>
      <c r="S78" s="36"/>
      <c r="T78" s="47"/>
      <c r="U78" s="36"/>
      <c r="V78" s="70"/>
      <c r="Y78" s="67"/>
    </row>
    <row r="79" spans="1:25" ht="15.75" hidden="1" x14ac:dyDescent="0.25">
      <c r="A79" s="130" t="str">
        <f>DADOS2!AN74</f>
        <v>NASF SC 1</v>
      </c>
      <c r="B79" s="130">
        <f>DADOS2!A74</f>
        <v>66</v>
      </c>
      <c r="C79" s="210">
        <f>DADOS2!B74</f>
        <v>95</v>
      </c>
      <c r="D79" s="210">
        <f>DADOS2!E74</f>
        <v>38</v>
      </c>
      <c r="E79" s="222">
        <f>DADOS2!H74</f>
        <v>22</v>
      </c>
      <c r="F79" s="76">
        <f>DADOS2!K74</f>
        <v>4</v>
      </c>
      <c r="G79" s="210">
        <f>DADOS2!L74</f>
        <v>92</v>
      </c>
      <c r="H79" s="210">
        <f>DADOS2!O74</f>
        <v>30</v>
      </c>
      <c r="I79" s="210">
        <f>DADOS2!R74</f>
        <v>21</v>
      </c>
      <c r="J79" s="210">
        <f>DADOS2!U74</f>
        <v>39</v>
      </c>
      <c r="K79" s="76">
        <f>DADOS2!X74</f>
        <v>3.5</v>
      </c>
      <c r="L79" s="210">
        <f>DADOS2!Y74</f>
        <v>101</v>
      </c>
      <c r="M79" s="210">
        <f>DADOS2!AB74</f>
        <v>19</v>
      </c>
      <c r="N79" s="210">
        <f>DADOS2!AE74</f>
        <v>27</v>
      </c>
      <c r="O79" s="210">
        <f>DADOS2!AH74</f>
        <v>20</v>
      </c>
      <c r="P79" s="76">
        <f>DADOS2!AK74</f>
        <v>2.5</v>
      </c>
      <c r="Q79" s="76">
        <f>DADOS2!AM74</f>
        <v>3.3333333333333335</v>
      </c>
      <c r="R79" s="47"/>
      <c r="S79" s="36"/>
      <c r="T79" s="47"/>
      <c r="U79" s="36"/>
      <c r="V79" s="70"/>
      <c r="Y79" s="67"/>
    </row>
    <row r="80" spans="1:25" ht="15.75" hidden="1" x14ac:dyDescent="0.25">
      <c r="A80" s="130" t="str">
        <f>DADOS2!AN75</f>
        <v>NASF SC 2</v>
      </c>
      <c r="B80" s="130">
        <f>DADOS2!A75</f>
        <v>67</v>
      </c>
      <c r="C80" s="210">
        <f>DADOS2!B75</f>
        <v>81</v>
      </c>
      <c r="D80" s="210">
        <f>DADOS2!E75</f>
        <v>35</v>
      </c>
      <c r="E80" s="222">
        <f>DADOS2!H75</f>
        <v>20</v>
      </c>
      <c r="F80" s="76">
        <f>DADOS2!K75</f>
        <v>4</v>
      </c>
      <c r="G80" s="210">
        <f>DADOS2!L75</f>
        <v>47</v>
      </c>
      <c r="H80" s="210">
        <f>DADOS2!O75</f>
        <v>31</v>
      </c>
      <c r="I80" s="210">
        <f>DADOS2!R75</f>
        <v>17</v>
      </c>
      <c r="J80" s="210">
        <f>DADOS2!U75</f>
        <v>30</v>
      </c>
      <c r="K80" s="76">
        <f>DADOS2!X75</f>
        <v>2.75</v>
      </c>
      <c r="L80" s="210">
        <f>DADOS2!Y75</f>
        <v>164</v>
      </c>
      <c r="M80" s="210">
        <f>DADOS2!AB75</f>
        <v>63</v>
      </c>
      <c r="N80" s="210">
        <f>DADOS2!AE75</f>
        <v>63</v>
      </c>
      <c r="O80" s="210">
        <f>DADOS2!AH75</f>
        <v>31</v>
      </c>
      <c r="P80" s="76">
        <f>DADOS2!AK75</f>
        <v>4</v>
      </c>
      <c r="Q80" s="76">
        <f>DADOS2!AM75</f>
        <v>3.5833333333333335</v>
      </c>
      <c r="R80" s="47"/>
      <c r="S80" s="36"/>
      <c r="T80" s="47"/>
      <c r="U80" s="36"/>
      <c r="V80" s="70"/>
      <c r="Y80" s="67"/>
    </row>
    <row r="81" spans="1:25" ht="15.75" x14ac:dyDescent="0.25">
      <c r="A81" s="130" t="str">
        <f>DADOS2!AN76</f>
        <v>NASF Fed 1</v>
      </c>
      <c r="B81" s="130">
        <f>DADOS2!A76</f>
        <v>68</v>
      </c>
      <c r="C81" s="210">
        <f>DADOS2!B76</f>
        <v>89</v>
      </c>
      <c r="D81" s="210">
        <f>DADOS2!E76</f>
        <v>24</v>
      </c>
      <c r="E81" s="222">
        <f>DADOS2!H76</f>
        <v>17</v>
      </c>
      <c r="F81" s="76">
        <f>DADOS2!K76</f>
        <v>3.3333333333333335</v>
      </c>
      <c r="G81" s="210">
        <f>DADOS2!L76</f>
        <v>44</v>
      </c>
      <c r="H81" s="210">
        <f>DADOS2!O76</f>
        <v>3</v>
      </c>
      <c r="I81" s="210">
        <f>DADOS2!R76</f>
        <v>11</v>
      </c>
      <c r="J81" s="210">
        <f>DADOS2!U76</f>
        <v>20</v>
      </c>
      <c r="K81" s="76">
        <f>DADOS2!X76</f>
        <v>1.75</v>
      </c>
      <c r="L81" s="210">
        <f>DADOS2!Y76</f>
        <v>85</v>
      </c>
      <c r="M81" s="210">
        <f>DADOS2!AB76</f>
        <v>5</v>
      </c>
      <c r="N81" s="210">
        <f>DADOS2!AE76</f>
        <v>44</v>
      </c>
      <c r="O81" s="210">
        <f>DADOS2!AH76</f>
        <v>21</v>
      </c>
      <c r="P81" s="76">
        <f>DADOS2!AK76</f>
        <v>2.5</v>
      </c>
      <c r="Q81" s="76">
        <f>DADOS2!AM76</f>
        <v>2.5277777777777781</v>
      </c>
      <c r="R81" s="47"/>
      <c r="S81" s="36"/>
      <c r="T81" s="47"/>
      <c r="U81" s="36"/>
      <c r="V81" s="70"/>
      <c r="Y81" s="67"/>
    </row>
    <row r="82" spans="1:25" ht="15.75" x14ac:dyDescent="0.25">
      <c r="A82" s="130" t="str">
        <f>DADOS2!AN77</f>
        <v>NASF Fed 1</v>
      </c>
      <c r="B82" s="130">
        <f>DADOS2!A77</f>
        <v>69</v>
      </c>
      <c r="C82" s="210">
        <f>DADOS2!B77</f>
        <v>68</v>
      </c>
      <c r="D82" s="210">
        <f>DADOS2!E77</f>
        <v>39</v>
      </c>
      <c r="E82" s="222">
        <f>DADOS2!H77</f>
        <v>24</v>
      </c>
      <c r="F82" s="76">
        <f>DADOS2!K77</f>
        <v>4</v>
      </c>
      <c r="G82" s="210">
        <f>DADOS2!L77</f>
        <v>103</v>
      </c>
      <c r="H82" s="210">
        <f>DADOS2!O77</f>
        <v>31</v>
      </c>
      <c r="I82" s="210">
        <f>DADOS2!R77</f>
        <v>31</v>
      </c>
      <c r="J82" s="210">
        <f>DADOS2!U77</f>
        <v>58</v>
      </c>
      <c r="K82" s="76">
        <f>DADOS2!X77</f>
        <v>4</v>
      </c>
      <c r="L82" s="210">
        <f>DADOS2!Y77</f>
        <v>141</v>
      </c>
      <c r="M82" s="210">
        <f>DADOS2!AB77</f>
        <v>47</v>
      </c>
      <c r="N82" s="210">
        <f>DADOS2!AE77</f>
        <v>63</v>
      </c>
      <c r="O82" s="210">
        <f>DADOS2!AH77</f>
        <v>30</v>
      </c>
      <c r="P82" s="76">
        <f>DADOS2!AK77</f>
        <v>3.75</v>
      </c>
      <c r="Q82" s="76">
        <f>DADOS2!AM77</f>
        <v>3.9166666666666665</v>
      </c>
      <c r="R82" s="47"/>
      <c r="S82" s="36"/>
      <c r="T82" s="47"/>
      <c r="U82" s="36"/>
      <c r="V82" s="70"/>
      <c r="Y82" s="67"/>
    </row>
    <row r="83" spans="1:25" ht="15.75" hidden="1" x14ac:dyDescent="0.25">
      <c r="A83" s="130" t="str">
        <f>DADOS2!AN78</f>
        <v>NASF SC 1</v>
      </c>
      <c r="B83" s="130">
        <f>DADOS2!A78</f>
        <v>70</v>
      </c>
      <c r="C83" s="210">
        <f>DADOS2!B78</f>
        <v>67</v>
      </c>
      <c r="D83" s="210">
        <f>DADOS2!E78</f>
        <v>43</v>
      </c>
      <c r="E83" s="222">
        <f>DADOS2!H78</f>
        <v>17</v>
      </c>
      <c r="F83" s="76">
        <f>DADOS2!K78</f>
        <v>3.6666666666666665</v>
      </c>
      <c r="G83" s="210">
        <f>DADOS2!L78</f>
        <v>80</v>
      </c>
      <c r="H83" s="210">
        <f>DADOS2!O78</f>
        <v>29</v>
      </c>
      <c r="I83" s="210">
        <f>DADOS2!R78</f>
        <v>16</v>
      </c>
      <c r="J83" s="210">
        <f>DADOS2!U78</f>
        <v>39</v>
      </c>
      <c r="K83" s="76">
        <f>DADOS2!X78</f>
        <v>3.5</v>
      </c>
      <c r="L83" s="210">
        <f>DADOS2!Y78</f>
        <v>105</v>
      </c>
      <c r="M83" s="210">
        <f>DADOS2!AB78</f>
        <v>37</v>
      </c>
      <c r="N83" s="210">
        <f>DADOS2!AE78</f>
        <v>53</v>
      </c>
      <c r="O83" s="210">
        <f>DADOS2!AH78</f>
        <v>34</v>
      </c>
      <c r="P83" s="76">
        <f>DADOS2!AK78</f>
        <v>3.5</v>
      </c>
      <c r="Q83" s="76">
        <f>DADOS2!AM78</f>
        <v>3.5555555555555554</v>
      </c>
      <c r="R83" s="47"/>
      <c r="S83" s="36"/>
      <c r="T83" s="47"/>
      <c r="U83" s="36"/>
      <c r="V83" s="70"/>
      <c r="Y83" s="67"/>
    </row>
    <row r="84" spans="1:25" ht="15.75" hidden="1" x14ac:dyDescent="0.25">
      <c r="A84" s="130" t="str">
        <f>DADOS2!AN79</f>
        <v>NASF SC 2</v>
      </c>
      <c r="B84" s="130">
        <f>DADOS2!A79</f>
        <v>71</v>
      </c>
      <c r="C84" s="210">
        <f>DADOS2!B79</f>
        <v>64</v>
      </c>
      <c r="D84" s="210">
        <f>DADOS2!E79</f>
        <v>19</v>
      </c>
      <c r="E84" s="222">
        <f>DADOS2!H79</f>
        <v>10</v>
      </c>
      <c r="F84" s="76">
        <f>DADOS2!K79</f>
        <v>2.3333333333333335</v>
      </c>
      <c r="G84" s="210">
        <f>DADOS2!L79</f>
        <v>44</v>
      </c>
      <c r="H84" s="210">
        <f>DADOS2!O79</f>
        <v>5</v>
      </c>
      <c r="I84" s="210">
        <f>DADOS2!R79</f>
        <v>0</v>
      </c>
      <c r="J84" s="210">
        <f>DADOS2!U79</f>
        <v>18</v>
      </c>
      <c r="K84" s="76">
        <f>DADOS2!X79</f>
        <v>1.5</v>
      </c>
      <c r="L84" s="210">
        <f>DADOS2!Y79</f>
        <v>90</v>
      </c>
      <c r="M84" s="210">
        <f>DADOS2!AB79</f>
        <v>23</v>
      </c>
      <c r="N84" s="210">
        <f>DADOS2!AE79</f>
        <v>15</v>
      </c>
      <c r="O84" s="210">
        <f>DADOS2!AH79</f>
        <v>26</v>
      </c>
      <c r="P84" s="76">
        <f>DADOS2!AK79</f>
        <v>2.5</v>
      </c>
      <c r="Q84" s="76">
        <f>DADOS2!AM79</f>
        <v>2.1111111111111112</v>
      </c>
      <c r="R84" s="47"/>
      <c r="S84" s="36"/>
      <c r="T84" s="47"/>
      <c r="U84" s="36"/>
      <c r="V84" s="70"/>
      <c r="Y84" s="67"/>
    </row>
    <row r="85" spans="1:25" ht="15.75" hidden="1" x14ac:dyDescent="0.25">
      <c r="A85" s="130" t="str">
        <f>DADOS2!AN80</f>
        <v>NASF SC 2</v>
      </c>
      <c r="B85" s="130">
        <f>DADOS2!A80</f>
        <v>72</v>
      </c>
      <c r="C85" s="210">
        <f>DADOS2!B80</f>
        <v>100</v>
      </c>
      <c r="D85" s="210">
        <f>DADOS2!E80</f>
        <v>21</v>
      </c>
      <c r="E85" s="222">
        <f>DADOS2!H80</f>
        <v>20</v>
      </c>
      <c r="F85" s="76">
        <f>DADOS2!K80</f>
        <v>4</v>
      </c>
      <c r="G85" s="210">
        <f>DADOS2!L80</f>
        <v>116</v>
      </c>
      <c r="H85" s="210">
        <f>DADOS2!O80</f>
        <v>37</v>
      </c>
      <c r="I85" s="210">
        <f>DADOS2!R80</f>
        <v>34</v>
      </c>
      <c r="J85" s="210">
        <f>DADOS2!U80</f>
        <v>75</v>
      </c>
      <c r="K85" s="76">
        <f>DADOS2!X80</f>
        <v>5</v>
      </c>
      <c r="L85" s="210">
        <f>DADOS2!Y80</f>
        <v>199</v>
      </c>
      <c r="M85" s="210">
        <f>DADOS2!AB80</f>
        <v>73</v>
      </c>
      <c r="N85" s="210">
        <f>DADOS2!AE80</f>
        <v>75</v>
      </c>
      <c r="O85" s="210">
        <f>DADOS2!AH80</f>
        <v>40</v>
      </c>
      <c r="P85" s="76">
        <f>DADOS2!AK80</f>
        <v>5</v>
      </c>
      <c r="Q85" s="76">
        <f>DADOS2!AM80</f>
        <v>4.666666666666667</v>
      </c>
      <c r="R85" s="47"/>
      <c r="S85" s="36"/>
      <c r="T85" s="47"/>
      <c r="U85" s="36"/>
      <c r="V85" s="70"/>
      <c r="Y85" s="67"/>
    </row>
    <row r="86" spans="1:25" ht="15.75" hidden="1" x14ac:dyDescent="0.25">
      <c r="A86" s="130" t="str">
        <f>DADOS2!AN81</f>
        <v>NASF SC 2</v>
      </c>
      <c r="B86" s="130">
        <f>DADOS2!A81</f>
        <v>73</v>
      </c>
      <c r="C86" s="210">
        <f>DADOS2!B81</f>
        <v>57</v>
      </c>
      <c r="D86" s="210">
        <f>DADOS2!E81</f>
        <v>43</v>
      </c>
      <c r="E86" s="222">
        <f>DADOS2!H81</f>
        <v>12</v>
      </c>
      <c r="F86" s="76">
        <f>DADOS2!K81</f>
        <v>3.6666666666666665</v>
      </c>
      <c r="G86" s="210">
        <f>DADOS2!L81</f>
        <v>63</v>
      </c>
      <c r="H86" s="210">
        <f>DADOS2!O81</f>
        <v>28</v>
      </c>
      <c r="I86" s="210">
        <f>DADOS2!R81</f>
        <v>26</v>
      </c>
      <c r="J86" s="210">
        <f>DADOS2!U81</f>
        <v>40</v>
      </c>
      <c r="K86" s="76">
        <f>DADOS2!X81</f>
        <v>3.5</v>
      </c>
      <c r="L86" s="210">
        <f>DADOS2!Y81</f>
        <v>121</v>
      </c>
      <c r="M86" s="210">
        <f>DADOS2!AB81</f>
        <v>46</v>
      </c>
      <c r="N86" s="210">
        <f>DADOS2!AE81</f>
        <v>43</v>
      </c>
      <c r="O86" s="210">
        <f>DADOS2!AH81</f>
        <v>33</v>
      </c>
      <c r="P86" s="76">
        <f>DADOS2!AK81</f>
        <v>3.5</v>
      </c>
      <c r="Q86" s="76">
        <f>DADOS2!AM81</f>
        <v>3.5555555555555554</v>
      </c>
      <c r="R86" s="47"/>
      <c r="S86" s="36"/>
      <c r="T86" s="47"/>
      <c r="U86" s="36"/>
      <c r="V86" s="70"/>
      <c r="Y86" s="67"/>
    </row>
    <row r="87" spans="1:25" ht="15.75" hidden="1" x14ac:dyDescent="0.25">
      <c r="A87" s="130" t="str">
        <f>DADOS2!AN82</f>
        <v>NASF SC 2</v>
      </c>
      <c r="B87" s="130">
        <f>DADOS2!A82</f>
        <v>74</v>
      </c>
      <c r="C87" s="210">
        <f>DADOS2!B82</f>
        <v>91</v>
      </c>
      <c r="D87" s="210">
        <f>DADOS2!E82</f>
        <v>40</v>
      </c>
      <c r="E87" s="222">
        <f>DADOS2!H82</f>
        <v>15</v>
      </c>
      <c r="F87" s="76">
        <f>DADOS2!K82</f>
        <v>4</v>
      </c>
      <c r="G87" s="210">
        <f>DADOS2!L82</f>
        <v>94</v>
      </c>
      <c r="H87" s="210">
        <f>DADOS2!O82</f>
        <v>30</v>
      </c>
      <c r="I87" s="210">
        <f>DADOS2!R82</f>
        <v>35</v>
      </c>
      <c r="J87" s="210">
        <f>DADOS2!U82</f>
        <v>47</v>
      </c>
      <c r="K87" s="76">
        <f>DADOS2!X82</f>
        <v>4</v>
      </c>
      <c r="L87" s="210">
        <f>DADOS2!Y82</f>
        <v>149</v>
      </c>
      <c r="M87" s="210">
        <f>DADOS2!AB82</f>
        <v>49</v>
      </c>
      <c r="N87" s="210">
        <f>DADOS2!AE82</f>
        <v>69</v>
      </c>
      <c r="O87" s="210">
        <f>DADOS2!AH82</f>
        <v>30</v>
      </c>
      <c r="P87" s="76">
        <f>DADOS2!AK82</f>
        <v>4.25</v>
      </c>
      <c r="Q87" s="76">
        <f>DADOS2!AM82</f>
        <v>4.083333333333333</v>
      </c>
      <c r="R87" s="47"/>
      <c r="S87" s="36"/>
      <c r="T87" s="47"/>
      <c r="U87" s="36"/>
      <c r="V87" s="70"/>
      <c r="Y87" s="67"/>
    </row>
    <row r="88" spans="1:25" ht="15.75" x14ac:dyDescent="0.25">
      <c r="A88" s="130" t="str">
        <f>DADOS2!AN83</f>
        <v>NASF Fed 1</v>
      </c>
      <c r="B88" s="130">
        <f>DADOS2!A83</f>
        <v>75</v>
      </c>
      <c r="C88" s="210">
        <f>DADOS2!B83</f>
        <v>85</v>
      </c>
      <c r="D88" s="210">
        <f>DADOS2!E83</f>
        <v>31</v>
      </c>
      <c r="E88" s="222">
        <f>DADOS2!H83</f>
        <v>17</v>
      </c>
      <c r="F88" s="76">
        <f>DADOS2!K83</f>
        <v>3.6666666666666665</v>
      </c>
      <c r="G88" s="210">
        <f>DADOS2!L83</f>
        <v>114</v>
      </c>
      <c r="H88" s="210">
        <f>DADOS2!O83</f>
        <v>29</v>
      </c>
      <c r="I88" s="210">
        <f>DADOS2!R83</f>
        <v>23</v>
      </c>
      <c r="J88" s="210">
        <f>DADOS2!U83</f>
        <v>54</v>
      </c>
      <c r="K88" s="76">
        <f>DADOS2!X83</f>
        <v>4</v>
      </c>
      <c r="L88" s="210">
        <f>DADOS2!Y83</f>
        <v>103</v>
      </c>
      <c r="M88" s="210">
        <f>DADOS2!AB83</f>
        <v>5</v>
      </c>
      <c r="N88" s="210">
        <f>DADOS2!AE83</f>
        <v>25</v>
      </c>
      <c r="O88" s="210">
        <f>DADOS2!AH83</f>
        <v>34</v>
      </c>
      <c r="P88" s="76">
        <f>DADOS2!AK83</f>
        <v>2.75</v>
      </c>
      <c r="Q88" s="76">
        <f>DADOS2!AM83</f>
        <v>3.4722222222222219</v>
      </c>
      <c r="R88" s="47"/>
      <c r="S88" s="36"/>
      <c r="T88" s="47"/>
      <c r="U88" s="36"/>
      <c r="V88" s="70"/>
      <c r="Y88" s="67"/>
    </row>
    <row r="89" spans="1:25" ht="15.75" x14ac:dyDescent="0.25">
      <c r="A89" s="130" t="str">
        <f>DADOS2!AN84</f>
        <v>NASF Fed 1</v>
      </c>
      <c r="B89" s="130">
        <f>DADOS2!A84</f>
        <v>76</v>
      </c>
      <c r="C89" s="210">
        <f>DADOS2!B84</f>
        <v>66</v>
      </c>
      <c r="D89" s="210">
        <f>DADOS2!E84</f>
        <v>33</v>
      </c>
      <c r="E89" s="222">
        <f>DADOS2!H84</f>
        <v>25</v>
      </c>
      <c r="F89" s="76">
        <f>DADOS2!K84</f>
        <v>4</v>
      </c>
      <c r="G89" s="210">
        <f>DADOS2!L84</f>
        <v>81</v>
      </c>
      <c r="H89" s="210">
        <f>DADOS2!O84</f>
        <v>12</v>
      </c>
      <c r="I89" s="210">
        <f>DADOS2!R84</f>
        <v>17</v>
      </c>
      <c r="J89" s="210">
        <f>DADOS2!U84</f>
        <v>26</v>
      </c>
      <c r="K89" s="76">
        <f>DADOS2!X84</f>
        <v>2.75</v>
      </c>
      <c r="L89" s="210">
        <f>DADOS2!Y84</f>
        <v>120</v>
      </c>
      <c r="M89" s="210">
        <f>DADOS2!AB84</f>
        <v>37</v>
      </c>
      <c r="N89" s="210">
        <f>DADOS2!AE84</f>
        <v>47</v>
      </c>
      <c r="O89" s="210">
        <f>DADOS2!AH84</f>
        <v>31</v>
      </c>
      <c r="P89" s="76">
        <f>DADOS2!AK84</f>
        <v>3.25</v>
      </c>
      <c r="Q89" s="76">
        <f>DADOS2!AM84</f>
        <v>3.3333333333333335</v>
      </c>
      <c r="R89" s="47"/>
      <c r="S89" s="36"/>
      <c r="T89" s="47"/>
      <c r="U89" s="36"/>
      <c r="V89" s="70"/>
      <c r="Y89" s="67"/>
    </row>
    <row r="90" spans="1:25" ht="15.75" hidden="1" x14ac:dyDescent="0.25">
      <c r="A90" s="130" t="str">
        <f>DADOS2!AN85</f>
        <v>NASF SC 2</v>
      </c>
      <c r="B90" s="130">
        <f>DADOS2!A85</f>
        <v>77</v>
      </c>
      <c r="C90" s="210">
        <f>DADOS2!B85</f>
        <v>67</v>
      </c>
      <c r="D90" s="210">
        <f>DADOS2!E85</f>
        <v>28</v>
      </c>
      <c r="E90" s="222">
        <f>DADOS2!H85</f>
        <v>8</v>
      </c>
      <c r="F90" s="76">
        <f>DADOS2!K85</f>
        <v>2.6666666666666665</v>
      </c>
      <c r="G90" s="210" t="str">
        <f>DADOS2!L85</f>
        <v>Não Respondeu</v>
      </c>
      <c r="H90" s="210" t="str">
        <f>DADOS2!O85</f>
        <v>Não Respondeu</v>
      </c>
      <c r="I90" s="210" t="str">
        <f>DADOS2!R85</f>
        <v>Não Respondeu</v>
      </c>
      <c r="J90" s="210" t="str">
        <f>DADOS2!U85</f>
        <v>Não Respondeu</v>
      </c>
      <c r="K90" s="76" t="str">
        <f>DADOS2!X85</f>
        <v>Não Respondeu</v>
      </c>
      <c r="L90" s="210">
        <f>DADOS2!Y85</f>
        <v>98</v>
      </c>
      <c r="M90" s="210">
        <f>DADOS2!AB85</f>
        <v>30</v>
      </c>
      <c r="N90" s="210">
        <f>DADOS2!AE85</f>
        <v>35</v>
      </c>
      <c r="O90" s="210">
        <f>DADOS2!AH85</f>
        <v>32</v>
      </c>
      <c r="P90" s="76">
        <f>DADOS2!AK85</f>
        <v>3.25</v>
      </c>
      <c r="Q90" s="76">
        <f>DADOS2!AM85</f>
        <v>2.958333333333333</v>
      </c>
      <c r="R90" s="47"/>
      <c r="S90" s="36"/>
      <c r="T90" s="47"/>
      <c r="U90" s="36"/>
      <c r="V90" s="70"/>
      <c r="Y90" s="67"/>
    </row>
    <row r="91" spans="1:25" ht="15.75" hidden="1" x14ac:dyDescent="0.25">
      <c r="A91" s="130" t="str">
        <f>DADOS2!AN86</f>
        <v>NASF SC 2</v>
      </c>
      <c r="B91" s="130">
        <f>DADOS2!A86</f>
        <v>78</v>
      </c>
      <c r="C91" s="210">
        <f>DADOS2!B86</f>
        <v>53</v>
      </c>
      <c r="D91" s="210">
        <f>DADOS2!E86</f>
        <v>17</v>
      </c>
      <c r="E91" s="222">
        <f>DADOS2!H86</f>
        <v>3</v>
      </c>
      <c r="F91" s="76">
        <f>DADOS2!K86</f>
        <v>2</v>
      </c>
      <c r="G91" s="210">
        <f>DADOS2!L86</f>
        <v>21</v>
      </c>
      <c r="H91" s="210">
        <f>DADOS2!O86</f>
        <v>9</v>
      </c>
      <c r="I91" s="210">
        <f>DADOS2!R86</f>
        <v>0</v>
      </c>
      <c r="J91" s="210">
        <f>DADOS2!U86</f>
        <v>6</v>
      </c>
      <c r="K91" s="76">
        <f>DADOS2!X86</f>
        <v>1.25</v>
      </c>
      <c r="L91" s="210">
        <f>DADOS2!Y86</f>
        <v>71</v>
      </c>
      <c r="M91" s="210">
        <f>DADOS2!AB86</f>
        <v>2</v>
      </c>
      <c r="N91" s="210">
        <f>DADOS2!AE86</f>
        <v>23</v>
      </c>
      <c r="O91" s="210">
        <f>DADOS2!AH86</f>
        <v>9</v>
      </c>
      <c r="P91" s="76">
        <f>DADOS2!AK86</f>
        <v>1.75</v>
      </c>
      <c r="Q91" s="76">
        <f>DADOS2!AM86</f>
        <v>1.6666666666666667</v>
      </c>
      <c r="R91" s="47"/>
      <c r="S91" s="36"/>
      <c r="T91" s="47"/>
      <c r="U91" s="36"/>
      <c r="V91" s="70"/>
      <c r="Y91" s="67"/>
    </row>
    <row r="92" spans="1:25" ht="15.75" hidden="1" x14ac:dyDescent="0.25">
      <c r="A92" s="130" t="str">
        <f>DADOS2!AN87</f>
        <v>NASF SC 1</v>
      </c>
      <c r="B92" s="130">
        <f>DADOS2!A87</f>
        <v>79</v>
      </c>
      <c r="C92" s="210">
        <f>DADOS2!B87</f>
        <v>89</v>
      </c>
      <c r="D92" s="210">
        <f>DADOS2!E87</f>
        <v>15</v>
      </c>
      <c r="E92" s="222">
        <f>DADOS2!H87</f>
        <v>7</v>
      </c>
      <c r="F92" s="76">
        <f>DADOS2!K87</f>
        <v>2.6666666666666665</v>
      </c>
      <c r="G92" s="210">
        <f>DADOS2!L87</f>
        <v>37</v>
      </c>
      <c r="H92" s="210">
        <f>DADOS2!O87</f>
        <v>12</v>
      </c>
      <c r="I92" s="210">
        <f>DADOS2!R87</f>
        <v>13</v>
      </c>
      <c r="J92" s="210">
        <f>DADOS2!U87</f>
        <v>18</v>
      </c>
      <c r="K92" s="76">
        <f>DADOS2!X87</f>
        <v>2</v>
      </c>
      <c r="L92" s="210">
        <f>DADOS2!Y87</f>
        <v>98</v>
      </c>
      <c r="M92" s="210">
        <f>DADOS2!AB87</f>
        <v>25</v>
      </c>
      <c r="N92" s="210">
        <f>DADOS2!AE87</f>
        <v>31</v>
      </c>
      <c r="O92" s="210">
        <f>DADOS2!AH87</f>
        <v>28</v>
      </c>
      <c r="P92" s="76">
        <f>DADOS2!AK87</f>
        <v>2.75</v>
      </c>
      <c r="Q92" s="76">
        <f>DADOS2!AM87</f>
        <v>2.4722222222222219</v>
      </c>
      <c r="R92" s="47"/>
      <c r="S92" s="36"/>
      <c r="T92" s="47"/>
      <c r="U92" s="36"/>
      <c r="V92" s="70"/>
      <c r="Y92" s="67"/>
    </row>
    <row r="93" spans="1:25" ht="15.75" hidden="1" x14ac:dyDescent="0.25">
      <c r="A93" s="130" t="str">
        <f>DADOS2!AN88</f>
        <v>NASF SC 2</v>
      </c>
      <c r="B93" s="130">
        <f>DADOS2!A88</f>
        <v>80</v>
      </c>
      <c r="C93" s="210" t="str">
        <f>DADOS2!B88</f>
        <v>Não Respondeu</v>
      </c>
      <c r="D93" s="210" t="str">
        <f>DADOS2!E88</f>
        <v>Não Respondeu</v>
      </c>
      <c r="E93" s="222" t="str">
        <f>DADOS2!H88</f>
        <v>Não Respondeu</v>
      </c>
      <c r="F93" s="76" t="str">
        <f>DADOS2!K88</f>
        <v>Não Respondeu</v>
      </c>
      <c r="G93" s="210" t="str">
        <f>DADOS2!L88</f>
        <v>Não Respondeu</v>
      </c>
      <c r="H93" s="210" t="str">
        <f>DADOS2!O88</f>
        <v>Não Respondeu</v>
      </c>
      <c r="I93" s="210" t="str">
        <f>DADOS2!R88</f>
        <v>Não Respondeu</v>
      </c>
      <c r="J93" s="210" t="str">
        <f>DADOS2!U88</f>
        <v>Não Respondeu</v>
      </c>
      <c r="K93" s="76" t="str">
        <f>DADOS2!X88</f>
        <v>Não Respondeu</v>
      </c>
      <c r="L93" s="210" t="str">
        <f>DADOS2!Y88</f>
        <v>Não Respondeu</v>
      </c>
      <c r="M93" s="210" t="str">
        <f>DADOS2!AB88</f>
        <v>Não Respondeu</v>
      </c>
      <c r="N93" s="210" t="str">
        <f>DADOS2!AE88</f>
        <v>Não Respondeu</v>
      </c>
      <c r="O93" s="210" t="str">
        <f>DADOS2!AH88</f>
        <v>Não Respondeu</v>
      </c>
      <c r="P93" s="76" t="str">
        <f>DADOS2!AK88</f>
        <v>Não Respondeu</v>
      </c>
      <c r="Q93" s="76" t="str">
        <f>DADOS2!AM88</f>
        <v>Não Respondeu</v>
      </c>
      <c r="R93" s="47"/>
      <c r="S93" s="36"/>
      <c r="T93" s="47"/>
      <c r="U93" s="36"/>
      <c r="V93" s="70"/>
      <c r="Y93" s="67"/>
    </row>
    <row r="94" spans="1:25" ht="15.75" hidden="1" x14ac:dyDescent="0.25">
      <c r="A94" s="130" t="str">
        <f>DADOS2!AN89</f>
        <v>NASF SC 2</v>
      </c>
      <c r="B94" s="130">
        <f>DADOS2!A89</f>
        <v>81</v>
      </c>
      <c r="C94" s="210">
        <f>DADOS2!B89</f>
        <v>101</v>
      </c>
      <c r="D94" s="210">
        <f>DADOS2!E89</f>
        <v>41</v>
      </c>
      <c r="E94" s="222">
        <f>DADOS2!H89</f>
        <v>27</v>
      </c>
      <c r="F94" s="76">
        <f>DADOS2!K89</f>
        <v>5</v>
      </c>
      <c r="G94" s="210">
        <f>DADOS2!L89</f>
        <v>91</v>
      </c>
      <c r="H94" s="210">
        <f>DADOS2!O89</f>
        <v>25</v>
      </c>
      <c r="I94" s="210">
        <f>DADOS2!R89</f>
        <v>28</v>
      </c>
      <c r="J94" s="210">
        <f>DADOS2!U89</f>
        <v>54</v>
      </c>
      <c r="K94" s="76">
        <f>DADOS2!X89</f>
        <v>4</v>
      </c>
      <c r="L94" s="210">
        <f>DADOS2!Y89</f>
        <v>25</v>
      </c>
      <c r="M94" s="210">
        <f>DADOS2!AB89</f>
        <v>5</v>
      </c>
      <c r="N94" s="210">
        <f>DADOS2!AE89</f>
        <v>25</v>
      </c>
      <c r="O94" s="210">
        <f>DADOS2!AH89</f>
        <v>13</v>
      </c>
      <c r="P94" s="76">
        <f>DADOS2!AK89</f>
        <v>1.5</v>
      </c>
      <c r="Q94" s="76">
        <f>DADOS2!AM89</f>
        <v>3.5</v>
      </c>
      <c r="R94" s="47"/>
      <c r="S94" s="36"/>
      <c r="T94" s="47"/>
      <c r="U94" s="36"/>
      <c r="V94" s="70"/>
      <c r="Y94" s="67"/>
    </row>
    <row r="95" spans="1:25" ht="15.75" hidden="1" x14ac:dyDescent="0.25">
      <c r="A95" s="130" t="str">
        <f>DADOS2!AN90</f>
        <v>NASF SC 2</v>
      </c>
      <c r="B95" s="130">
        <f>DADOS2!A90</f>
        <v>82</v>
      </c>
      <c r="C95" s="210">
        <f>DADOS2!B90</f>
        <v>89</v>
      </c>
      <c r="D95" s="210">
        <f>DADOS2!E90</f>
        <v>36</v>
      </c>
      <c r="E95" s="222">
        <f>DADOS2!H90</f>
        <v>16</v>
      </c>
      <c r="F95" s="76">
        <f>DADOS2!K90</f>
        <v>3.6666666666666665</v>
      </c>
      <c r="G95" s="210">
        <f>DADOS2!L90</f>
        <v>102</v>
      </c>
      <c r="H95" s="210">
        <f>DADOS2!O90</f>
        <v>34</v>
      </c>
      <c r="I95" s="210">
        <f>DADOS2!R90</f>
        <v>35</v>
      </c>
      <c r="J95" s="210">
        <f>DADOS2!U90</f>
        <v>67</v>
      </c>
      <c r="K95" s="76">
        <f>DADOS2!X90</f>
        <v>4.75</v>
      </c>
      <c r="L95" s="210">
        <f>DADOS2!Y90</f>
        <v>165</v>
      </c>
      <c r="M95" s="210">
        <f>DADOS2!AB90</f>
        <v>66</v>
      </c>
      <c r="N95" s="210">
        <f>DADOS2!AE90</f>
        <v>67</v>
      </c>
      <c r="O95" s="210">
        <f>DADOS2!AH90</f>
        <v>34</v>
      </c>
      <c r="P95" s="76">
        <f>DADOS2!AK90</f>
        <v>3.75</v>
      </c>
      <c r="Q95" s="76">
        <f>DADOS2!AM90</f>
        <v>4.0555555555555554</v>
      </c>
      <c r="R95" s="47"/>
      <c r="S95" s="36"/>
      <c r="T95" s="47"/>
      <c r="U95" s="36"/>
      <c r="V95" s="70"/>
      <c r="Y95" s="67"/>
    </row>
    <row r="96" spans="1:25" ht="15.75" hidden="1" x14ac:dyDescent="0.25">
      <c r="A96" s="130" t="str">
        <f>DADOS2!AN91</f>
        <v>NASF SC 2</v>
      </c>
      <c r="B96" s="130">
        <f>DADOS2!A91</f>
        <v>83</v>
      </c>
      <c r="C96" s="210">
        <f>DADOS2!B91</f>
        <v>104</v>
      </c>
      <c r="D96" s="210">
        <f>DADOS2!E91</f>
        <v>43</v>
      </c>
      <c r="E96" s="222">
        <f>DADOS2!H91</f>
        <v>25</v>
      </c>
      <c r="F96" s="76">
        <f>DADOS2!K91</f>
        <v>5</v>
      </c>
      <c r="G96" s="210">
        <f>DADOS2!L91</f>
        <v>107</v>
      </c>
      <c r="H96" s="210">
        <f>DADOS2!O91</f>
        <v>31</v>
      </c>
      <c r="I96" s="210">
        <f>DADOS2!R91</f>
        <v>32</v>
      </c>
      <c r="J96" s="210">
        <f>DADOS2!U91</f>
        <v>64</v>
      </c>
      <c r="K96" s="76">
        <f>DADOS2!X91</f>
        <v>4.75</v>
      </c>
      <c r="L96" s="210">
        <f>DADOS2!Y91</f>
        <v>171</v>
      </c>
      <c r="M96" s="210">
        <f>DADOS2!AB91</f>
        <v>60</v>
      </c>
      <c r="N96" s="210">
        <f>DADOS2!AE91</f>
        <v>67</v>
      </c>
      <c r="O96" s="210">
        <f>DADOS2!AH91</f>
        <v>30</v>
      </c>
      <c r="P96" s="76">
        <f>DADOS2!AK91</f>
        <v>4.5</v>
      </c>
      <c r="Q96" s="76">
        <f>DADOS2!AM91</f>
        <v>4.75</v>
      </c>
      <c r="R96" s="47"/>
      <c r="S96" s="36"/>
      <c r="T96" s="47"/>
      <c r="U96" s="36"/>
      <c r="V96" s="70"/>
      <c r="Y96" s="67"/>
    </row>
    <row r="97" spans="1:25" ht="15.75" hidden="1" x14ac:dyDescent="0.25">
      <c r="A97" s="130" t="str">
        <f>DADOS2!AN92</f>
        <v>NASF SC 2</v>
      </c>
      <c r="B97" s="130">
        <f>DADOS2!A92</f>
        <v>84</v>
      </c>
      <c r="C97" s="210" t="str">
        <f>DADOS2!B92</f>
        <v>Não Respondeu</v>
      </c>
      <c r="D97" s="210" t="str">
        <f>DADOS2!E92</f>
        <v>Não Respondeu</v>
      </c>
      <c r="E97" s="222" t="str">
        <f>DADOS2!H92</f>
        <v>Não Respondeu</v>
      </c>
      <c r="F97" s="76" t="str">
        <f>DADOS2!K92</f>
        <v>Não Respondeu</v>
      </c>
      <c r="G97" s="210" t="str">
        <f>DADOS2!L92</f>
        <v>Não Respondeu</v>
      </c>
      <c r="H97" s="210" t="str">
        <f>DADOS2!O92</f>
        <v>Não Respondeu</v>
      </c>
      <c r="I97" s="210" t="str">
        <f>DADOS2!R92</f>
        <v>Não Respondeu</v>
      </c>
      <c r="J97" s="210" t="str">
        <f>DADOS2!U92</f>
        <v>Não Respondeu</v>
      </c>
      <c r="K97" s="76" t="str">
        <f>DADOS2!X92</f>
        <v>Não Respondeu</v>
      </c>
      <c r="L97" s="210" t="str">
        <f>DADOS2!Y92</f>
        <v>Não Respondeu</v>
      </c>
      <c r="M97" s="210" t="str">
        <f>DADOS2!AB92</f>
        <v>Não Respondeu</v>
      </c>
      <c r="N97" s="210" t="str">
        <f>DADOS2!AE92</f>
        <v>Não Respondeu</v>
      </c>
      <c r="O97" s="210" t="str">
        <f>DADOS2!AH92</f>
        <v>Não Respondeu</v>
      </c>
      <c r="P97" s="76" t="str">
        <f>DADOS2!AK92</f>
        <v>Não Respondeu</v>
      </c>
      <c r="Q97" s="76" t="str">
        <f>DADOS2!AM92</f>
        <v>Não Respondeu</v>
      </c>
      <c r="R97" s="47"/>
      <c r="S97" s="36"/>
      <c r="T97" s="47"/>
      <c r="U97" s="36"/>
      <c r="V97" s="70"/>
      <c r="Y97" s="67"/>
    </row>
    <row r="98" spans="1:25" ht="15.75" hidden="1" x14ac:dyDescent="0.25">
      <c r="A98" s="130" t="str">
        <f>DADOS2!AN93</f>
        <v>NASF SC 2</v>
      </c>
      <c r="B98" s="130">
        <f>DADOS2!A93</f>
        <v>85</v>
      </c>
      <c r="C98" s="210">
        <f>DADOS2!B93</f>
        <v>109</v>
      </c>
      <c r="D98" s="210">
        <f>DADOS2!E93</f>
        <v>19</v>
      </c>
      <c r="E98" s="222">
        <f>DADOS2!H93</f>
        <v>21</v>
      </c>
      <c r="F98" s="76">
        <f>DADOS2!K93</f>
        <v>3.6666666666666665</v>
      </c>
      <c r="G98" s="210">
        <f>DADOS2!L93</f>
        <v>116</v>
      </c>
      <c r="H98" s="210">
        <f>DADOS2!O93</f>
        <v>37</v>
      </c>
      <c r="I98" s="210">
        <f>DADOS2!R93</f>
        <v>31</v>
      </c>
      <c r="J98" s="210">
        <f>DADOS2!U93</f>
        <v>66</v>
      </c>
      <c r="K98" s="76">
        <f>DADOS2!X93</f>
        <v>4.75</v>
      </c>
      <c r="L98" s="210">
        <f>DADOS2!Y93</f>
        <v>179</v>
      </c>
      <c r="M98" s="210">
        <f>DADOS2!AB93</f>
        <v>69</v>
      </c>
      <c r="N98" s="210">
        <f>DADOS2!AE93</f>
        <v>59</v>
      </c>
      <c r="O98" s="210">
        <f>DADOS2!AH93</f>
        <v>34</v>
      </c>
      <c r="P98" s="76">
        <f>DADOS2!AK93</f>
        <v>4.75</v>
      </c>
      <c r="Q98" s="76">
        <f>DADOS2!AM93</f>
        <v>4.3888888888888884</v>
      </c>
      <c r="R98" s="47"/>
      <c r="S98" s="36"/>
      <c r="T98" s="47"/>
      <c r="U98" s="36"/>
      <c r="V98" s="70"/>
      <c r="Y98" s="67"/>
    </row>
    <row r="99" spans="1:25" ht="15.75" hidden="1" x14ac:dyDescent="0.25">
      <c r="A99" s="130" t="str">
        <f>DADOS2!AN94</f>
        <v>NASF SC 1</v>
      </c>
      <c r="B99" s="130">
        <f>DADOS2!A94</f>
        <v>86</v>
      </c>
      <c r="C99" s="210">
        <f>DADOS2!B94</f>
        <v>79</v>
      </c>
      <c r="D99" s="210">
        <f>DADOS2!E94</f>
        <v>22</v>
      </c>
      <c r="E99" s="222">
        <f>DADOS2!H94</f>
        <v>18</v>
      </c>
      <c r="F99" s="76">
        <f>DADOS2!K94</f>
        <v>3.6666666666666665</v>
      </c>
      <c r="G99" s="210">
        <f>DADOS2!L94</f>
        <v>110</v>
      </c>
      <c r="H99" s="210">
        <f>DADOS2!O94</f>
        <v>32</v>
      </c>
      <c r="I99" s="210">
        <f>DADOS2!R94</f>
        <v>30</v>
      </c>
      <c r="J99" s="210">
        <f>DADOS2!U94</f>
        <v>67</v>
      </c>
      <c r="K99" s="76">
        <f>DADOS2!X94</f>
        <v>4.75</v>
      </c>
      <c r="L99" s="210">
        <f>DADOS2!Y94</f>
        <v>152</v>
      </c>
      <c r="M99" s="210">
        <f>DADOS2!AB94</f>
        <v>56</v>
      </c>
      <c r="N99" s="210">
        <f>DADOS2!AE94</f>
        <v>64</v>
      </c>
      <c r="O99" s="210">
        <f>DADOS2!AH94</f>
        <v>39</v>
      </c>
      <c r="P99" s="76">
        <f>DADOS2!AK94</f>
        <v>4.5</v>
      </c>
      <c r="Q99" s="76">
        <f>DADOS2!AM94</f>
        <v>4.3055555555555554</v>
      </c>
      <c r="R99" s="47"/>
      <c r="S99" s="36"/>
      <c r="T99" s="47"/>
      <c r="U99" s="36"/>
      <c r="V99" s="70"/>
      <c r="Y99" s="67"/>
    </row>
    <row r="100" spans="1:25" ht="15.75" hidden="1" x14ac:dyDescent="0.25">
      <c r="A100" s="130" t="str">
        <f>DADOS2!AN95</f>
        <v>NASF SC 2</v>
      </c>
      <c r="B100" s="130">
        <f>DADOS2!A95</f>
        <v>87</v>
      </c>
      <c r="C100" s="210">
        <f>DADOS2!B95</f>
        <v>87</v>
      </c>
      <c r="D100" s="210">
        <f>DADOS2!E95</f>
        <v>27</v>
      </c>
      <c r="E100" s="222">
        <f>DADOS2!H95</f>
        <v>5</v>
      </c>
      <c r="F100" s="76">
        <f>DADOS2!K95</f>
        <v>2.6666666666666665</v>
      </c>
      <c r="G100" s="210">
        <f>DADOS2!L95</f>
        <v>68</v>
      </c>
      <c r="H100" s="210">
        <f>DADOS2!O95</f>
        <v>18</v>
      </c>
      <c r="I100" s="210">
        <f>DADOS2!R95</f>
        <v>8</v>
      </c>
      <c r="J100" s="210">
        <f>DADOS2!U95</f>
        <v>11</v>
      </c>
      <c r="K100" s="76">
        <f>DADOS2!X95</f>
        <v>2.25</v>
      </c>
      <c r="L100" s="210">
        <f>DADOS2!Y95</f>
        <v>90</v>
      </c>
      <c r="M100" s="210">
        <f>DADOS2!AB95</f>
        <v>16</v>
      </c>
      <c r="N100" s="210">
        <f>DADOS2!AE95</f>
        <v>29</v>
      </c>
      <c r="O100" s="210">
        <f>DADOS2!AH95</f>
        <v>24</v>
      </c>
      <c r="P100" s="76">
        <f>DADOS2!AK95</f>
        <v>2.75</v>
      </c>
      <c r="Q100" s="76">
        <f>DADOS2!AM95</f>
        <v>2.5555555555555554</v>
      </c>
      <c r="R100" s="47"/>
      <c r="S100" s="36"/>
      <c r="T100" s="47"/>
      <c r="U100" s="36"/>
      <c r="V100" s="70"/>
      <c r="Y100" s="67"/>
    </row>
    <row r="101" spans="1:25" ht="15.75" hidden="1" x14ac:dyDescent="0.25">
      <c r="A101" s="130" t="str">
        <f>DADOS2!AN96</f>
        <v>NASF SC 2</v>
      </c>
      <c r="B101" s="130">
        <f>DADOS2!A96</f>
        <v>88</v>
      </c>
      <c r="C101" s="210">
        <f>DADOS2!B96</f>
        <v>83</v>
      </c>
      <c r="D101" s="210">
        <f>DADOS2!E96</f>
        <v>19</v>
      </c>
      <c r="E101" s="222">
        <f>DADOS2!H96</f>
        <v>10</v>
      </c>
      <c r="F101" s="76">
        <f>DADOS2!K96</f>
        <v>2.6666666666666665</v>
      </c>
      <c r="G101" s="210">
        <f>DADOS2!L96</f>
        <v>22</v>
      </c>
      <c r="H101" s="210">
        <f>DADOS2!O96</f>
        <v>10</v>
      </c>
      <c r="I101" s="210">
        <f>DADOS2!R96</f>
        <v>0</v>
      </c>
      <c r="J101" s="210">
        <f>DADOS2!U96</f>
        <v>8</v>
      </c>
      <c r="K101" s="76">
        <f>DADOS2!X96</f>
        <v>1.25</v>
      </c>
      <c r="L101" s="210">
        <f>DADOS2!Y96</f>
        <v>37</v>
      </c>
      <c r="M101" s="210">
        <f>DADOS2!AB96</f>
        <v>10</v>
      </c>
      <c r="N101" s="210">
        <f>DADOS2!AE96</f>
        <v>12</v>
      </c>
      <c r="O101" s="210">
        <f>DADOS2!AH96</f>
        <v>19</v>
      </c>
      <c r="P101" s="76">
        <f>DADOS2!AK96</f>
        <v>1.5</v>
      </c>
      <c r="Q101" s="76">
        <f>DADOS2!AM96</f>
        <v>1.8055555555555554</v>
      </c>
      <c r="R101" s="47"/>
      <c r="S101" s="36"/>
      <c r="T101" s="47"/>
      <c r="U101" s="36"/>
      <c r="V101" s="70"/>
      <c r="Y101" s="67"/>
    </row>
    <row r="102" spans="1:25" ht="15.75" hidden="1" x14ac:dyDescent="0.25">
      <c r="A102" s="130" t="str">
        <f>DADOS2!AN97</f>
        <v>NASF SC 2</v>
      </c>
      <c r="B102" s="130">
        <f>DADOS2!A97</f>
        <v>89</v>
      </c>
      <c r="C102" s="210">
        <f>DADOS2!B97</f>
        <v>85</v>
      </c>
      <c r="D102" s="210">
        <f>DADOS2!E97</f>
        <v>34</v>
      </c>
      <c r="E102" s="222">
        <f>DADOS2!H97</f>
        <v>20</v>
      </c>
      <c r="F102" s="76">
        <f>DADOS2!K97</f>
        <v>4</v>
      </c>
      <c r="G102" s="210">
        <f>DADOS2!L97</f>
        <v>101</v>
      </c>
      <c r="H102" s="210">
        <f>DADOS2!O97</f>
        <v>29</v>
      </c>
      <c r="I102" s="210">
        <f>DADOS2!R97</f>
        <v>26</v>
      </c>
      <c r="J102" s="210">
        <f>DADOS2!U97</f>
        <v>60</v>
      </c>
      <c r="K102" s="76">
        <f>DADOS2!X97</f>
        <v>4</v>
      </c>
      <c r="L102" s="210">
        <f>DADOS2!Y97</f>
        <v>137</v>
      </c>
      <c r="M102" s="210">
        <f>DADOS2!AB97</f>
        <v>64</v>
      </c>
      <c r="N102" s="210">
        <f>DADOS2!AE97</f>
        <v>62</v>
      </c>
      <c r="O102" s="210">
        <f>DADOS2!AH97</f>
        <v>27</v>
      </c>
      <c r="P102" s="76">
        <f>DADOS2!AK97</f>
        <v>4.25</v>
      </c>
      <c r="Q102" s="76">
        <f>DADOS2!AM97</f>
        <v>4.083333333333333</v>
      </c>
      <c r="R102" s="47"/>
      <c r="S102" s="36"/>
      <c r="T102" s="47"/>
      <c r="U102" s="36"/>
      <c r="V102" s="70"/>
      <c r="Y102" s="67"/>
    </row>
    <row r="103" spans="1:25" ht="15.75" x14ac:dyDescent="0.25">
      <c r="A103" s="130" t="str">
        <f>DADOS2!AN98</f>
        <v>NASF Fed 1</v>
      </c>
      <c r="B103" s="130">
        <f>DADOS2!A98</f>
        <v>90</v>
      </c>
      <c r="C103" s="210" t="str">
        <f>DADOS2!B98</f>
        <v>Não Respondeu</v>
      </c>
      <c r="D103" s="210" t="str">
        <f>DADOS2!E98</f>
        <v>Não Respondeu</v>
      </c>
      <c r="E103" s="222" t="str">
        <f>DADOS2!H98</f>
        <v>Não Respondeu</v>
      </c>
      <c r="F103" s="76" t="str">
        <f>DADOS2!K98</f>
        <v>Não Respondeu</v>
      </c>
      <c r="G103" s="210">
        <f>DADOS2!L98</f>
        <v>79</v>
      </c>
      <c r="H103" s="210">
        <f>DADOS2!O98</f>
        <v>30</v>
      </c>
      <c r="I103" s="210">
        <f>DADOS2!R98</f>
        <v>25</v>
      </c>
      <c r="J103" s="210">
        <f>DADOS2!U98</f>
        <v>57</v>
      </c>
      <c r="K103" s="76">
        <f>DADOS2!X98</f>
        <v>4</v>
      </c>
      <c r="L103" s="210">
        <f>DADOS2!Y98</f>
        <v>123</v>
      </c>
      <c r="M103" s="210">
        <f>DADOS2!AB98</f>
        <v>57</v>
      </c>
      <c r="N103" s="210">
        <f>DADOS2!AE98</f>
        <v>50</v>
      </c>
      <c r="O103" s="210">
        <f>DADOS2!AH98</f>
        <v>31</v>
      </c>
      <c r="P103" s="76">
        <f>DADOS2!AK98</f>
        <v>3.75</v>
      </c>
      <c r="Q103" s="76">
        <f>DADOS2!AM98</f>
        <v>3.875</v>
      </c>
      <c r="R103" s="47"/>
      <c r="S103" s="36"/>
      <c r="T103" s="47"/>
      <c r="U103" s="36"/>
      <c r="V103" s="70"/>
      <c r="Y103" s="67"/>
    </row>
    <row r="104" spans="1:25" ht="15.75" hidden="1" x14ac:dyDescent="0.25">
      <c r="A104" s="130" t="str">
        <f>DADOS2!AN99</f>
        <v>NASF SC 2</v>
      </c>
      <c r="B104" s="130">
        <f>DADOS2!A99</f>
        <v>91</v>
      </c>
      <c r="C104" s="210">
        <f>DADOS2!B99</f>
        <v>83</v>
      </c>
      <c r="D104" s="210">
        <f>DADOS2!E99</f>
        <v>26</v>
      </c>
      <c r="E104" s="222">
        <f>DADOS2!H99</f>
        <v>15</v>
      </c>
      <c r="F104" s="76">
        <f>DADOS2!K99</f>
        <v>3.3333333333333335</v>
      </c>
      <c r="G104" s="210">
        <f>DADOS2!L99</f>
        <v>87</v>
      </c>
      <c r="H104" s="210">
        <f>DADOS2!O99</f>
        <v>20</v>
      </c>
      <c r="I104" s="210">
        <f>DADOS2!R99</f>
        <v>40</v>
      </c>
      <c r="J104" s="210">
        <f>DADOS2!U99</f>
        <v>8</v>
      </c>
      <c r="K104" s="76">
        <f>DADOS2!X99</f>
        <v>3</v>
      </c>
      <c r="L104" s="210">
        <f>DADOS2!Y99</f>
        <v>142</v>
      </c>
      <c r="M104" s="210">
        <f>DADOS2!AB99</f>
        <v>18</v>
      </c>
      <c r="N104" s="210">
        <f>DADOS2!AE99</f>
        <v>58</v>
      </c>
      <c r="O104" s="210">
        <f>DADOS2!AH99</f>
        <v>36</v>
      </c>
      <c r="P104" s="76">
        <f>DADOS2!AK99</f>
        <v>3.75</v>
      </c>
      <c r="Q104" s="76">
        <f>DADOS2!AM99</f>
        <v>3.3611111111111112</v>
      </c>
      <c r="R104" s="47"/>
      <c r="S104" s="36"/>
      <c r="T104" s="47"/>
      <c r="U104" s="36"/>
      <c r="V104" s="70"/>
      <c r="Y104" s="67"/>
    </row>
    <row r="105" spans="1:25" ht="15.75" hidden="1" x14ac:dyDescent="0.25">
      <c r="A105" s="130" t="str">
        <f>DADOS2!AN100</f>
        <v>NASF SC 1</v>
      </c>
      <c r="B105" s="130">
        <f>DADOS2!A100</f>
        <v>92</v>
      </c>
      <c r="C105" s="210">
        <f>DADOS2!B100</f>
        <v>84</v>
      </c>
      <c r="D105" s="210">
        <f>DADOS2!E100</f>
        <v>20</v>
      </c>
      <c r="E105" s="222">
        <f>DADOS2!H100</f>
        <v>7</v>
      </c>
      <c r="F105" s="76">
        <f>DADOS2!K100</f>
        <v>3</v>
      </c>
      <c r="G105" s="210">
        <f>DADOS2!L100</f>
        <v>60</v>
      </c>
      <c r="H105" s="210">
        <f>DADOS2!O100</f>
        <v>15</v>
      </c>
      <c r="I105" s="210">
        <f>DADOS2!R100</f>
        <v>20</v>
      </c>
      <c r="J105" s="210">
        <f>DADOS2!U100</f>
        <v>50</v>
      </c>
      <c r="K105" s="76">
        <f>DADOS2!X100</f>
        <v>3</v>
      </c>
      <c r="L105" s="210">
        <f>DADOS2!Y100</f>
        <v>159</v>
      </c>
      <c r="M105" s="210">
        <f>DADOS2!AB100</f>
        <v>58</v>
      </c>
      <c r="N105" s="210">
        <f>DADOS2!AE100</f>
        <v>54</v>
      </c>
      <c r="O105" s="210">
        <f>DADOS2!AH100</f>
        <v>38</v>
      </c>
      <c r="P105" s="76">
        <f>DADOS2!AK100</f>
        <v>4.25</v>
      </c>
      <c r="Q105" s="76">
        <f>DADOS2!AM100</f>
        <v>3.4166666666666665</v>
      </c>
      <c r="R105" s="47"/>
      <c r="S105" s="36"/>
      <c r="T105" s="47"/>
      <c r="U105" s="36"/>
      <c r="V105" s="70"/>
      <c r="Y105" s="67"/>
    </row>
    <row r="106" spans="1:25" ht="15.75" hidden="1" x14ac:dyDescent="0.25">
      <c r="A106" s="130" t="str">
        <f>DADOS2!AN101</f>
        <v>NASF SC 1</v>
      </c>
      <c r="B106" s="130">
        <f>DADOS2!A101</f>
        <v>93</v>
      </c>
      <c r="C106" s="210">
        <f>DADOS2!B101</f>
        <v>75</v>
      </c>
      <c r="D106" s="210">
        <f>DADOS2!E101</f>
        <v>25</v>
      </c>
      <c r="E106" s="222">
        <f>DADOS2!H101</f>
        <v>11</v>
      </c>
      <c r="F106" s="76">
        <f>DADOS2!K101</f>
        <v>3</v>
      </c>
      <c r="G106" s="210">
        <f>DADOS2!L101</f>
        <v>109</v>
      </c>
      <c r="H106" s="210">
        <f>DADOS2!O101</f>
        <v>27</v>
      </c>
      <c r="I106" s="210">
        <f>DADOS2!R101</f>
        <v>27</v>
      </c>
      <c r="J106" s="210">
        <f>DADOS2!U101</f>
        <v>59</v>
      </c>
      <c r="K106" s="76">
        <f>DADOS2!X101</f>
        <v>4.25</v>
      </c>
      <c r="L106" s="210">
        <f>DADOS2!Y101</f>
        <v>137</v>
      </c>
      <c r="M106" s="210">
        <f>DADOS2!AB101</f>
        <v>21</v>
      </c>
      <c r="N106" s="210">
        <f>DADOS2!AE101</f>
        <v>33</v>
      </c>
      <c r="O106" s="210">
        <f>DADOS2!AH101</f>
        <v>36</v>
      </c>
      <c r="P106" s="76">
        <f>DADOS2!AK101</f>
        <v>3.5</v>
      </c>
      <c r="Q106" s="76">
        <f>DADOS2!AM101</f>
        <v>3.5833333333333335</v>
      </c>
      <c r="R106" s="47"/>
      <c r="S106" s="36"/>
      <c r="T106" s="47"/>
      <c r="U106" s="36"/>
      <c r="V106" s="70"/>
      <c r="Y106" s="67"/>
    </row>
    <row r="107" spans="1:25" ht="15.75" x14ac:dyDescent="0.25">
      <c r="A107" s="130" t="str">
        <f>DADOS2!AN102</f>
        <v>NASF Fed 1</v>
      </c>
      <c r="B107" s="130">
        <f>DADOS2!A102</f>
        <v>94</v>
      </c>
      <c r="C107" s="210">
        <f>DADOS2!B102</f>
        <v>89</v>
      </c>
      <c r="D107" s="210">
        <f>DADOS2!E102</f>
        <v>35</v>
      </c>
      <c r="E107" s="222">
        <f>DADOS2!H102</f>
        <v>25</v>
      </c>
      <c r="F107" s="76">
        <f>DADOS2!K102</f>
        <v>4.333333333333333</v>
      </c>
      <c r="G107" s="210">
        <f>DADOS2!L102</f>
        <v>101</v>
      </c>
      <c r="H107" s="210">
        <f>DADOS2!O102</f>
        <v>32</v>
      </c>
      <c r="I107" s="210">
        <f>DADOS2!R102</f>
        <v>31</v>
      </c>
      <c r="J107" s="210">
        <f>DADOS2!U102</f>
        <v>59</v>
      </c>
      <c r="K107" s="76">
        <f>DADOS2!X102</f>
        <v>4.25</v>
      </c>
      <c r="L107" s="210">
        <f>DADOS2!Y102</f>
        <v>161</v>
      </c>
      <c r="M107" s="210">
        <f>DADOS2!AB102</f>
        <v>56</v>
      </c>
      <c r="N107" s="210">
        <f>DADOS2!AE102</f>
        <v>66</v>
      </c>
      <c r="O107" s="210">
        <f>DADOS2!AH102</f>
        <v>33</v>
      </c>
      <c r="P107" s="76">
        <f>DADOS2!AK102</f>
        <v>4.5</v>
      </c>
      <c r="Q107" s="76">
        <f>DADOS2!AM102</f>
        <v>4.3611111111111107</v>
      </c>
      <c r="R107" s="47"/>
      <c r="S107" s="36"/>
      <c r="T107" s="47"/>
      <c r="U107" s="36"/>
      <c r="V107" s="70"/>
      <c r="Y107" s="67"/>
    </row>
    <row r="108" spans="1:25" ht="15.75" hidden="1" x14ac:dyDescent="0.25">
      <c r="A108" s="130" t="str">
        <f>DADOS2!AN103</f>
        <v>NASF SC 2</v>
      </c>
      <c r="B108" s="130">
        <f>DADOS2!A103</f>
        <v>95</v>
      </c>
      <c r="C108" s="210">
        <f>DADOS2!B103</f>
        <v>67</v>
      </c>
      <c r="D108" s="210">
        <f>DADOS2!E103</f>
        <v>30</v>
      </c>
      <c r="E108" s="222">
        <f>DADOS2!H103</f>
        <v>16</v>
      </c>
      <c r="F108" s="76">
        <f>DADOS2!K103</f>
        <v>3.3333333333333335</v>
      </c>
      <c r="G108" s="210">
        <f>DADOS2!L103</f>
        <v>75</v>
      </c>
      <c r="H108" s="210">
        <f>DADOS2!O103</f>
        <v>18</v>
      </c>
      <c r="I108" s="210">
        <f>DADOS2!R103</f>
        <v>19</v>
      </c>
      <c r="J108" s="210">
        <f>DADOS2!U103</f>
        <v>43</v>
      </c>
      <c r="K108" s="76">
        <f>DADOS2!X103</f>
        <v>3</v>
      </c>
      <c r="L108" s="210">
        <f>DADOS2!Y103</f>
        <v>126</v>
      </c>
      <c r="M108" s="210">
        <f>DADOS2!AB103</f>
        <v>41</v>
      </c>
      <c r="N108" s="210">
        <f>DADOS2!AE103</f>
        <v>52</v>
      </c>
      <c r="O108" s="210">
        <f>DADOS2!AH103</f>
        <v>35</v>
      </c>
      <c r="P108" s="76">
        <f>DADOS2!AK103</f>
        <v>4</v>
      </c>
      <c r="Q108" s="76">
        <f>DADOS2!AM103</f>
        <v>3.4444444444444446</v>
      </c>
      <c r="R108" s="47"/>
      <c r="S108" s="36"/>
      <c r="T108" s="47"/>
      <c r="U108" s="36"/>
      <c r="V108" s="70"/>
      <c r="Y108" s="67"/>
    </row>
    <row r="109" spans="1:25" ht="15.75" hidden="1" x14ac:dyDescent="0.25">
      <c r="A109" s="130" t="str">
        <f>DADOS2!AN104</f>
        <v>NASF SC 2</v>
      </c>
      <c r="B109" s="130">
        <f>DADOS2!A104</f>
        <v>96</v>
      </c>
      <c r="C109" s="210">
        <f>DADOS2!B104</f>
        <v>52</v>
      </c>
      <c r="D109" s="210">
        <f>DADOS2!E104</f>
        <v>30</v>
      </c>
      <c r="E109" s="222">
        <f>DADOS2!H104</f>
        <v>14</v>
      </c>
      <c r="F109" s="76">
        <f>DADOS2!K104</f>
        <v>3.3333333333333335</v>
      </c>
      <c r="G109" s="210">
        <f>DADOS2!L104</f>
        <v>71</v>
      </c>
      <c r="H109" s="210">
        <f>DADOS2!O104</f>
        <v>17</v>
      </c>
      <c r="I109" s="210">
        <f>DADOS2!R104</f>
        <v>3</v>
      </c>
      <c r="J109" s="210">
        <f>DADOS2!U104</f>
        <v>27</v>
      </c>
      <c r="K109" s="76">
        <f>DADOS2!X104</f>
        <v>2.25</v>
      </c>
      <c r="L109" s="210">
        <f>DADOS2!Y104</f>
        <v>61</v>
      </c>
      <c r="M109" s="210">
        <f>DADOS2!AB104</f>
        <v>35</v>
      </c>
      <c r="N109" s="210">
        <f>DADOS2!AE104</f>
        <v>44</v>
      </c>
      <c r="O109" s="210">
        <f>DADOS2!AH104</f>
        <v>21</v>
      </c>
      <c r="P109" s="76">
        <f>DADOS2!AK104</f>
        <v>2.75</v>
      </c>
      <c r="Q109" s="76">
        <f>DADOS2!AM104</f>
        <v>2.7777777777777781</v>
      </c>
      <c r="R109" s="47"/>
      <c r="S109" s="36"/>
      <c r="T109" s="47"/>
      <c r="U109" s="36"/>
      <c r="V109" s="70"/>
      <c r="Y109" s="67"/>
    </row>
    <row r="110" spans="1:25" ht="15.75" x14ac:dyDescent="0.25">
      <c r="A110" s="130" t="str">
        <f>DADOS2!AN105</f>
        <v>NASF Fed 1</v>
      </c>
      <c r="B110" s="130">
        <f>DADOS2!A105</f>
        <v>97</v>
      </c>
      <c r="C110" s="210">
        <f>DADOS2!B105</f>
        <v>108</v>
      </c>
      <c r="D110" s="210">
        <f>DADOS2!E105</f>
        <v>33</v>
      </c>
      <c r="E110" s="222">
        <f>DADOS2!H105</f>
        <v>22</v>
      </c>
      <c r="F110" s="76">
        <f>DADOS2!K105</f>
        <v>4.333333333333333</v>
      </c>
      <c r="G110" s="210">
        <f>DADOS2!L105</f>
        <v>114</v>
      </c>
      <c r="H110" s="210">
        <f>DADOS2!O105</f>
        <v>31</v>
      </c>
      <c r="I110" s="210">
        <f>DADOS2!R105</f>
        <v>28</v>
      </c>
      <c r="J110" s="210">
        <f>DADOS2!U105</f>
        <v>71</v>
      </c>
      <c r="K110" s="76">
        <f>DADOS2!X105</f>
        <v>4.5</v>
      </c>
      <c r="L110" s="210">
        <f>DADOS2!Y105</f>
        <v>156</v>
      </c>
      <c r="M110" s="210">
        <f>DADOS2!AB105</f>
        <v>43</v>
      </c>
      <c r="N110" s="210">
        <f>DADOS2!AE105</f>
        <v>47</v>
      </c>
      <c r="O110" s="210">
        <f>DADOS2!AH105</f>
        <v>30</v>
      </c>
      <c r="P110" s="76">
        <f>DADOS2!AK105</f>
        <v>3.5</v>
      </c>
      <c r="Q110" s="76">
        <f>DADOS2!AM105</f>
        <v>4.1111111111111107</v>
      </c>
      <c r="R110" s="47"/>
      <c r="S110" s="36"/>
      <c r="T110" s="47"/>
      <c r="U110" s="36"/>
      <c r="V110" s="70"/>
      <c r="Y110" s="67"/>
    </row>
    <row r="111" spans="1:25" ht="15.75" hidden="1" x14ac:dyDescent="0.25">
      <c r="A111" s="130" t="str">
        <f>DADOS2!AN106</f>
        <v>NASF Fed 2</v>
      </c>
      <c r="B111" s="130">
        <f>DADOS2!A106</f>
        <v>98</v>
      </c>
      <c r="C111" s="210">
        <f>DADOS2!B106</f>
        <v>83</v>
      </c>
      <c r="D111" s="210">
        <f>DADOS2!E106</f>
        <v>26</v>
      </c>
      <c r="E111" s="222">
        <f>DADOS2!H106</f>
        <v>14</v>
      </c>
      <c r="F111" s="76">
        <f>DADOS2!K106</f>
        <v>3.3333333333333335</v>
      </c>
      <c r="G111" s="210">
        <f>DADOS2!L106</f>
        <v>80</v>
      </c>
      <c r="H111" s="210">
        <f>DADOS2!O106</f>
        <v>17</v>
      </c>
      <c r="I111" s="210">
        <f>DADOS2!R106</f>
        <v>25</v>
      </c>
      <c r="J111" s="210">
        <f>DADOS2!U106</f>
        <v>58</v>
      </c>
      <c r="K111" s="76">
        <f>DADOS2!X106</f>
        <v>3.75</v>
      </c>
      <c r="L111" s="210">
        <f>DADOS2!Y106</f>
        <v>150</v>
      </c>
      <c r="M111" s="210">
        <f>DADOS2!AB106</f>
        <v>52</v>
      </c>
      <c r="N111" s="210">
        <f>DADOS2!AE106</f>
        <v>65</v>
      </c>
      <c r="O111" s="210">
        <f>DADOS2!AH106</f>
        <v>35</v>
      </c>
      <c r="P111" s="76">
        <f>DADOS2!AK106</f>
        <v>4.5</v>
      </c>
      <c r="Q111" s="76">
        <f>DADOS2!AM106</f>
        <v>3.8611111111111112</v>
      </c>
      <c r="R111" s="47"/>
      <c r="S111" s="36"/>
      <c r="T111" s="47"/>
      <c r="U111" s="36"/>
      <c r="V111" s="70"/>
      <c r="Y111" s="67"/>
    </row>
    <row r="112" spans="1:25" ht="15.75" hidden="1" x14ac:dyDescent="0.25">
      <c r="A112" s="130" t="str">
        <f>DADOS2!AN107</f>
        <v>NASF Fed 2</v>
      </c>
      <c r="B112" s="130">
        <f>DADOS2!A107</f>
        <v>99</v>
      </c>
      <c r="C112" s="210">
        <f>DADOS2!B107</f>
        <v>92</v>
      </c>
      <c r="D112" s="210">
        <f>DADOS2!E107</f>
        <v>38</v>
      </c>
      <c r="E112" s="222">
        <f>DADOS2!H107</f>
        <v>23</v>
      </c>
      <c r="F112" s="76">
        <f>DADOS2!K107</f>
        <v>4</v>
      </c>
      <c r="G112" s="210">
        <f>DADOS2!L107</f>
        <v>24</v>
      </c>
      <c r="H112" s="210">
        <f>DADOS2!O107</f>
        <v>11</v>
      </c>
      <c r="I112" s="210">
        <f>DADOS2!R107</f>
        <v>4</v>
      </c>
      <c r="J112" s="210">
        <f>DADOS2!U107</f>
        <v>10</v>
      </c>
      <c r="K112" s="76">
        <f>DADOS2!X107</f>
        <v>1.25</v>
      </c>
      <c r="L112" s="210">
        <f>DADOS2!Y107</f>
        <v>78</v>
      </c>
      <c r="M112" s="210">
        <f>DADOS2!AB107</f>
        <v>11</v>
      </c>
      <c r="N112" s="210">
        <f>DADOS2!AE107</f>
        <v>16</v>
      </c>
      <c r="O112" s="210">
        <f>DADOS2!AH107</f>
        <v>0</v>
      </c>
      <c r="P112" s="76">
        <f>DADOS2!AK107</f>
        <v>1.5</v>
      </c>
      <c r="Q112" s="76">
        <f>DADOS2!AM107</f>
        <v>2.25</v>
      </c>
      <c r="R112" s="47"/>
      <c r="S112" s="36"/>
      <c r="T112" s="47"/>
      <c r="U112" s="36"/>
      <c r="V112" s="70"/>
      <c r="Y112" s="67"/>
    </row>
    <row r="113" spans="1:25" ht="15.75" hidden="1" x14ac:dyDescent="0.25">
      <c r="A113" s="130" t="str">
        <f>DADOS2!AN108</f>
        <v>NASF SC 2</v>
      </c>
      <c r="B113" s="130">
        <f>DADOS2!A108</f>
        <v>100</v>
      </c>
      <c r="C113" s="210">
        <f>DADOS2!B108</f>
        <v>84</v>
      </c>
      <c r="D113" s="210">
        <f>DADOS2!E108</f>
        <v>23</v>
      </c>
      <c r="E113" s="222">
        <f>DADOS2!H108</f>
        <v>13</v>
      </c>
      <c r="F113" s="76">
        <f>DADOS2!K108</f>
        <v>3.3333333333333335</v>
      </c>
      <c r="G113" s="210">
        <f>DADOS2!L108</f>
        <v>82</v>
      </c>
      <c r="H113" s="210">
        <f>DADOS2!O108</f>
        <v>32</v>
      </c>
      <c r="I113" s="210">
        <f>DADOS2!R108</f>
        <v>31</v>
      </c>
      <c r="J113" s="210">
        <f>DADOS2!U108</f>
        <v>41</v>
      </c>
      <c r="K113" s="76">
        <f>DADOS2!X108</f>
        <v>4</v>
      </c>
      <c r="L113" s="210">
        <f>DADOS2!Y108</f>
        <v>115</v>
      </c>
      <c r="M113" s="210">
        <f>DADOS2!AB108</f>
        <v>31</v>
      </c>
      <c r="N113" s="210">
        <f>DADOS2!AE108</f>
        <v>40</v>
      </c>
      <c r="O113" s="210">
        <f>DADOS2!AH108</f>
        <v>18</v>
      </c>
      <c r="P113" s="76">
        <f>DADOS2!AK108</f>
        <v>2.75</v>
      </c>
      <c r="Q113" s="76">
        <f>DADOS2!AM108</f>
        <v>3.3611111111111112</v>
      </c>
      <c r="R113" s="47"/>
      <c r="S113" s="36"/>
      <c r="T113" s="47"/>
      <c r="U113" s="36"/>
      <c r="V113" s="70"/>
      <c r="Y113" s="67"/>
    </row>
    <row r="114" spans="1:25" ht="15.75" hidden="1" x14ac:dyDescent="0.25">
      <c r="A114" s="130" t="str">
        <f>DADOS2!AN109</f>
        <v>NASF SC 2</v>
      </c>
      <c r="B114" s="130">
        <f>DADOS2!A109</f>
        <v>101</v>
      </c>
      <c r="C114" s="210">
        <f>DADOS2!B109</f>
        <v>51</v>
      </c>
      <c r="D114" s="210">
        <f>DADOS2!E109</f>
        <v>3</v>
      </c>
      <c r="E114" s="222">
        <f>DADOS2!H109</f>
        <v>5</v>
      </c>
      <c r="F114" s="76">
        <f>DADOS2!K109</f>
        <v>1.6666666666666667</v>
      </c>
      <c r="G114" s="210">
        <f>DADOS2!L109</f>
        <v>0</v>
      </c>
      <c r="H114" s="210">
        <f>DADOS2!O109</f>
        <v>0</v>
      </c>
      <c r="I114" s="210">
        <f>DADOS2!R109</f>
        <v>0</v>
      </c>
      <c r="J114" s="210">
        <f>DADOS2!U109</f>
        <v>0</v>
      </c>
      <c r="K114" s="76">
        <f>DADOS2!X109</f>
        <v>1</v>
      </c>
      <c r="L114" s="210">
        <f>DADOS2!Y109</f>
        <v>59</v>
      </c>
      <c r="M114" s="210">
        <f>DADOS2!AB109</f>
        <v>17</v>
      </c>
      <c r="N114" s="210">
        <f>DADOS2!AE109</f>
        <v>46</v>
      </c>
      <c r="O114" s="210">
        <f>DADOS2!AH109</f>
        <v>30</v>
      </c>
      <c r="P114" s="76">
        <f>DADOS2!AK109</f>
        <v>2.75</v>
      </c>
      <c r="Q114" s="76">
        <f>DADOS2!AM109</f>
        <v>1.8055555555555556</v>
      </c>
      <c r="R114" s="47"/>
      <c r="S114" s="36"/>
      <c r="T114" s="47"/>
      <c r="U114" s="36"/>
      <c r="V114" s="70"/>
      <c r="Y114" s="67"/>
    </row>
    <row r="115" spans="1:25" ht="15.75" hidden="1" x14ac:dyDescent="0.25">
      <c r="A115" s="130" t="str">
        <f>DADOS2!AN110</f>
        <v>NASF SC 2</v>
      </c>
      <c r="B115" s="130">
        <f>DADOS2!A110</f>
        <v>102</v>
      </c>
      <c r="C115" s="210">
        <f>DADOS2!B110</f>
        <v>89</v>
      </c>
      <c r="D115" s="210">
        <f>DADOS2!E110</f>
        <v>31</v>
      </c>
      <c r="E115" s="222">
        <f>DADOS2!H110</f>
        <v>12</v>
      </c>
      <c r="F115" s="76">
        <f>DADOS2!K110</f>
        <v>3.6666666666666665</v>
      </c>
      <c r="G115" s="210">
        <f>DADOS2!L110</f>
        <v>51</v>
      </c>
      <c r="H115" s="210">
        <f>DADOS2!O110</f>
        <v>16</v>
      </c>
      <c r="I115" s="210">
        <f>DADOS2!R110</f>
        <v>18</v>
      </c>
      <c r="J115" s="210">
        <f>DADOS2!U110</f>
        <v>30</v>
      </c>
      <c r="K115" s="76">
        <f>DADOS2!X110</f>
        <v>2.5</v>
      </c>
      <c r="L115" s="210">
        <f>DADOS2!Y110</f>
        <v>131</v>
      </c>
      <c r="M115" s="210">
        <f>DADOS2!AB110</f>
        <v>61</v>
      </c>
      <c r="N115" s="210">
        <f>DADOS2!AE110</f>
        <v>56</v>
      </c>
      <c r="O115" s="210">
        <f>DADOS2!AH110</f>
        <v>38</v>
      </c>
      <c r="P115" s="76">
        <f>DADOS2!AK110</f>
        <v>4.25</v>
      </c>
      <c r="Q115" s="76">
        <f>DADOS2!AM110</f>
        <v>3.4722222222222219</v>
      </c>
      <c r="R115" s="47"/>
      <c r="S115" s="36"/>
      <c r="T115" s="47"/>
      <c r="U115" s="36"/>
      <c r="V115" s="70"/>
      <c r="Y115" s="67"/>
    </row>
    <row r="116" spans="1:25" ht="15.75" hidden="1" x14ac:dyDescent="0.25">
      <c r="A116" s="130" t="str">
        <f>DADOS2!AN111</f>
        <v>NASF SC 2</v>
      </c>
      <c r="B116" s="130">
        <f>DADOS2!A111</f>
        <v>103</v>
      </c>
      <c r="C116" s="210">
        <f>DADOS2!B111</f>
        <v>110</v>
      </c>
      <c r="D116" s="210">
        <f>DADOS2!E111</f>
        <v>33</v>
      </c>
      <c r="E116" s="222">
        <f>DADOS2!H111</f>
        <v>30</v>
      </c>
      <c r="F116" s="76">
        <f>DADOS2!K111</f>
        <v>4.666666666666667</v>
      </c>
      <c r="G116" s="210">
        <f>DADOS2!L111</f>
        <v>130</v>
      </c>
      <c r="H116" s="210">
        <f>DADOS2!O111</f>
        <v>40</v>
      </c>
      <c r="I116" s="210">
        <f>DADOS2!R111</f>
        <v>30</v>
      </c>
      <c r="J116" s="210">
        <f>DADOS2!U111</f>
        <v>75</v>
      </c>
      <c r="K116" s="76">
        <f>DADOS2!X111</f>
        <v>4.75</v>
      </c>
      <c r="L116" s="210">
        <f>DADOS2!Y111</f>
        <v>207</v>
      </c>
      <c r="M116" s="210">
        <f>DADOS2!AB111</f>
        <v>80</v>
      </c>
      <c r="N116" s="210">
        <f>DADOS2!AE111</f>
        <v>74</v>
      </c>
      <c r="O116" s="210">
        <f>DADOS2!AH111</f>
        <v>40</v>
      </c>
      <c r="P116" s="76">
        <f>DADOS2!AK111</f>
        <v>5</v>
      </c>
      <c r="Q116" s="76">
        <f>DADOS2!AM111</f>
        <v>4.8055555555555562</v>
      </c>
      <c r="R116" s="47"/>
      <c r="S116" s="36"/>
      <c r="T116" s="47"/>
      <c r="U116" s="36"/>
      <c r="V116" s="70"/>
      <c r="Y116" s="67"/>
    </row>
    <row r="117" spans="1:25" ht="15.75" hidden="1" x14ac:dyDescent="0.25">
      <c r="A117" s="130" t="str">
        <f>DADOS2!AN112</f>
        <v>NASF SC 2</v>
      </c>
      <c r="B117" s="130">
        <f>DADOS2!A112</f>
        <v>104</v>
      </c>
      <c r="C117" s="210">
        <f>DADOS2!B112</f>
        <v>56</v>
      </c>
      <c r="D117" s="210">
        <f>DADOS2!E112</f>
        <v>23</v>
      </c>
      <c r="E117" s="222">
        <f>DADOS2!H112</f>
        <v>19</v>
      </c>
      <c r="F117" s="76">
        <f>DADOS2!K112</f>
        <v>3.3333333333333335</v>
      </c>
      <c r="G117" s="210">
        <f>DADOS2!L112</f>
        <v>31</v>
      </c>
      <c r="H117" s="210">
        <f>DADOS2!O112</f>
        <v>11</v>
      </c>
      <c r="I117" s="210">
        <f>DADOS2!R112</f>
        <v>11</v>
      </c>
      <c r="J117" s="210">
        <f>DADOS2!U112</f>
        <v>16</v>
      </c>
      <c r="K117" s="76">
        <f>DADOS2!X112</f>
        <v>2</v>
      </c>
      <c r="L117" s="210">
        <f>DADOS2!Y112</f>
        <v>63</v>
      </c>
      <c r="M117" s="210">
        <f>DADOS2!AB112</f>
        <v>7</v>
      </c>
      <c r="N117" s="210">
        <f>DADOS2!AE112</f>
        <v>23</v>
      </c>
      <c r="O117" s="210">
        <f>DADOS2!AH112</f>
        <v>18</v>
      </c>
      <c r="P117" s="76">
        <f>DADOS2!AK112</f>
        <v>2</v>
      </c>
      <c r="Q117" s="76">
        <f>DADOS2!AM112</f>
        <v>2.4444444444444446</v>
      </c>
      <c r="R117" s="47"/>
      <c r="S117" s="36"/>
      <c r="T117" s="47"/>
      <c r="U117" s="36"/>
      <c r="V117" s="70"/>
      <c r="Y117" s="67"/>
    </row>
    <row r="118" spans="1:25" ht="15.75" hidden="1" x14ac:dyDescent="0.25">
      <c r="A118" s="130" t="str">
        <f>DADOS2!AN113</f>
        <v>NASF SC 2</v>
      </c>
      <c r="B118" s="130">
        <f>DADOS2!A113</f>
        <v>105</v>
      </c>
      <c r="C118" s="210">
        <f>DADOS2!B113</f>
        <v>84</v>
      </c>
      <c r="D118" s="210">
        <f>DADOS2!E113</f>
        <v>22</v>
      </c>
      <c r="E118" s="222">
        <f>DADOS2!H113</f>
        <v>10</v>
      </c>
      <c r="F118" s="76">
        <f>DADOS2!K113</f>
        <v>3</v>
      </c>
      <c r="G118" s="210">
        <f>DADOS2!L113</f>
        <v>105</v>
      </c>
      <c r="H118" s="210">
        <f>DADOS2!O113</f>
        <v>23</v>
      </c>
      <c r="I118" s="210">
        <f>DADOS2!R113</f>
        <v>22</v>
      </c>
      <c r="J118" s="210">
        <f>DADOS2!U113</f>
        <v>37</v>
      </c>
      <c r="K118" s="76">
        <f>DADOS2!X113</f>
        <v>3.5</v>
      </c>
      <c r="L118" s="210">
        <f>DADOS2!Y113</f>
        <v>153</v>
      </c>
      <c r="M118" s="210">
        <f>DADOS2!AB113</f>
        <v>70</v>
      </c>
      <c r="N118" s="210">
        <f>DADOS2!AE113</f>
        <v>73</v>
      </c>
      <c r="O118" s="210">
        <f>DADOS2!AH113</f>
        <v>40</v>
      </c>
      <c r="P118" s="76">
        <f>DADOS2!AK113</f>
        <v>4.75</v>
      </c>
      <c r="Q118" s="76">
        <f>DADOS2!AM113</f>
        <v>3.75</v>
      </c>
      <c r="R118" s="47"/>
      <c r="S118" s="36"/>
      <c r="T118" s="47"/>
      <c r="U118" s="36"/>
      <c r="V118" s="70"/>
      <c r="Y118" s="67"/>
    </row>
    <row r="119" spans="1:25" ht="15.75" x14ac:dyDescent="0.25">
      <c r="A119" s="130" t="str">
        <f>DADOS2!AN114</f>
        <v>NASF Fed 1</v>
      </c>
      <c r="B119" s="130">
        <f>DADOS2!A114</f>
        <v>106</v>
      </c>
      <c r="C119" s="210">
        <f>DADOS2!B114</f>
        <v>101</v>
      </c>
      <c r="D119" s="210">
        <f>DADOS2!E114</f>
        <v>38</v>
      </c>
      <c r="E119" s="222">
        <f>DADOS2!H114</f>
        <v>30</v>
      </c>
      <c r="F119" s="76">
        <f>DADOS2!K114</f>
        <v>4.666666666666667</v>
      </c>
      <c r="G119" s="210">
        <f>DADOS2!L114</f>
        <v>122</v>
      </c>
      <c r="H119" s="210">
        <f>DADOS2!O114</f>
        <v>40</v>
      </c>
      <c r="I119" s="210">
        <f>DADOS2!R114</f>
        <v>30</v>
      </c>
      <c r="J119" s="210">
        <f>DADOS2!U114</f>
        <v>61</v>
      </c>
      <c r="K119" s="76">
        <f>DADOS2!X114</f>
        <v>4.5</v>
      </c>
      <c r="L119" s="210">
        <f>DADOS2!Y114</f>
        <v>177</v>
      </c>
      <c r="M119" s="210">
        <f>DADOS2!AB114</f>
        <v>33</v>
      </c>
      <c r="N119" s="210">
        <f>DADOS2!AE114</f>
        <v>61</v>
      </c>
      <c r="O119" s="210">
        <f>DADOS2!AH114</f>
        <v>40</v>
      </c>
      <c r="P119" s="76">
        <f>DADOS2!AK114</f>
        <v>4.25</v>
      </c>
      <c r="Q119" s="76">
        <f>DADOS2!AM114</f>
        <v>4.4722222222222223</v>
      </c>
      <c r="R119" s="47"/>
      <c r="S119" s="36"/>
      <c r="T119" s="47"/>
      <c r="U119" s="36"/>
      <c r="V119" s="70"/>
      <c r="Y119" s="67"/>
    </row>
    <row r="120" spans="1:25" ht="15.75" hidden="1" x14ac:dyDescent="0.25">
      <c r="A120" s="130" t="str">
        <f>DADOS2!AN115</f>
        <v>NASF SC 1</v>
      </c>
      <c r="B120" s="130">
        <f>DADOS2!A115</f>
        <v>107</v>
      </c>
      <c r="C120" s="210">
        <f>DADOS2!B115</f>
        <v>74</v>
      </c>
      <c r="D120" s="210">
        <f>DADOS2!E115</f>
        <v>30</v>
      </c>
      <c r="E120" s="222">
        <f>DADOS2!H115</f>
        <v>13</v>
      </c>
      <c r="F120" s="76">
        <f>DADOS2!K115</f>
        <v>3.6666666666666665</v>
      </c>
      <c r="G120" s="210">
        <f>DADOS2!L115</f>
        <v>87</v>
      </c>
      <c r="H120" s="210">
        <f>DADOS2!O115</f>
        <v>25</v>
      </c>
      <c r="I120" s="210">
        <f>DADOS2!R115</f>
        <v>10</v>
      </c>
      <c r="J120" s="210">
        <f>DADOS2!U115</f>
        <v>20</v>
      </c>
      <c r="K120" s="76">
        <f>DADOS2!X115</f>
        <v>3</v>
      </c>
      <c r="L120" s="210">
        <f>DADOS2!Y115</f>
        <v>97</v>
      </c>
      <c r="M120" s="210">
        <f>DADOS2!AB115</f>
        <v>28</v>
      </c>
      <c r="N120" s="210">
        <f>DADOS2!AE115</f>
        <v>37</v>
      </c>
      <c r="O120" s="210">
        <f>DADOS2!AH115</f>
        <v>21</v>
      </c>
      <c r="P120" s="76">
        <f>DADOS2!AK115</f>
        <v>2.75</v>
      </c>
      <c r="Q120" s="76">
        <f>DADOS2!AM115</f>
        <v>3.1388888888888888</v>
      </c>
      <c r="R120" s="47"/>
      <c r="S120" s="36"/>
      <c r="T120" s="47"/>
      <c r="U120" s="36"/>
      <c r="V120" s="70"/>
      <c r="Y120" s="67"/>
    </row>
    <row r="121" spans="1:25" ht="15.75" hidden="1" x14ac:dyDescent="0.25">
      <c r="A121" s="130" t="str">
        <f>DADOS2!AN116</f>
        <v>NASF SC 1</v>
      </c>
      <c r="B121" s="130">
        <f>DADOS2!A116</f>
        <v>108</v>
      </c>
      <c r="C121" s="210" t="str">
        <f>DADOS2!B116</f>
        <v>Não Respondeu</v>
      </c>
      <c r="D121" s="210" t="str">
        <f>DADOS2!E116</f>
        <v>Não Respondeu</v>
      </c>
      <c r="E121" s="222" t="str">
        <f>DADOS2!H116</f>
        <v>Não Respondeu</v>
      </c>
      <c r="F121" s="76" t="str">
        <f>DADOS2!K116</f>
        <v>Não Respondeu</v>
      </c>
      <c r="G121" s="210" t="str">
        <f>DADOS2!L116</f>
        <v>Não Respondeu</v>
      </c>
      <c r="H121" s="210" t="str">
        <f>DADOS2!O116</f>
        <v>Não Respondeu</v>
      </c>
      <c r="I121" s="210" t="str">
        <f>DADOS2!R116</f>
        <v>Não Respondeu</v>
      </c>
      <c r="J121" s="210" t="str">
        <f>DADOS2!U116</f>
        <v>Não Respondeu</v>
      </c>
      <c r="K121" s="76" t="str">
        <f>DADOS2!X116</f>
        <v>Não Respondeu</v>
      </c>
      <c r="L121" s="210" t="str">
        <f>DADOS2!Y116</f>
        <v>Não Respondeu</v>
      </c>
      <c r="M121" s="210" t="str">
        <f>DADOS2!AB116</f>
        <v>Não Respondeu</v>
      </c>
      <c r="N121" s="210" t="str">
        <f>DADOS2!AE116</f>
        <v>Não Respondeu</v>
      </c>
      <c r="O121" s="210" t="str">
        <f>DADOS2!AH116</f>
        <v>Não Respondeu</v>
      </c>
      <c r="P121" s="76" t="str">
        <f>DADOS2!AK116</f>
        <v>Não Respondeu</v>
      </c>
      <c r="Q121" s="76" t="str">
        <f>DADOS2!AM116</f>
        <v>Não Respondeu</v>
      </c>
      <c r="R121" s="47"/>
      <c r="S121" s="36"/>
      <c r="T121" s="47"/>
      <c r="U121" s="36"/>
      <c r="V121" s="70"/>
      <c r="Y121" s="67"/>
    </row>
    <row r="122" spans="1:25" ht="15.75" hidden="1" x14ac:dyDescent="0.25">
      <c r="A122" s="130" t="str">
        <f>DADOS2!AN117</f>
        <v>NASF SC 1</v>
      </c>
      <c r="B122" s="130">
        <f>DADOS2!A117</f>
        <v>109</v>
      </c>
      <c r="C122" s="210">
        <f>DADOS2!B117</f>
        <v>80</v>
      </c>
      <c r="D122" s="210">
        <f>DADOS2!E117</f>
        <v>21</v>
      </c>
      <c r="E122" s="222">
        <f>DADOS2!H117</f>
        <v>5</v>
      </c>
      <c r="F122" s="76">
        <f>DADOS2!K117</f>
        <v>2.6666666666666665</v>
      </c>
      <c r="G122" s="210">
        <f>DADOS2!L117</f>
        <v>96</v>
      </c>
      <c r="H122" s="210">
        <f>DADOS2!O117</f>
        <v>18</v>
      </c>
      <c r="I122" s="210">
        <f>DADOS2!R117</f>
        <v>17</v>
      </c>
      <c r="J122" s="210">
        <f>DADOS2!U117</f>
        <v>29</v>
      </c>
      <c r="K122" s="76">
        <f>DADOS2!X117</f>
        <v>3</v>
      </c>
      <c r="L122" s="210">
        <f>DADOS2!Y117</f>
        <v>117</v>
      </c>
      <c r="M122" s="210">
        <f>DADOS2!AB117</f>
        <v>25</v>
      </c>
      <c r="N122" s="210">
        <f>DADOS2!AE117</f>
        <v>51</v>
      </c>
      <c r="O122" s="210">
        <f>DADOS2!AH117</f>
        <v>30</v>
      </c>
      <c r="P122" s="76">
        <f>DADOS2!AK117</f>
        <v>3.25</v>
      </c>
      <c r="Q122" s="76">
        <f>DADOS2!AM117</f>
        <v>2.9722222222222219</v>
      </c>
      <c r="R122" s="47"/>
      <c r="S122" s="36"/>
      <c r="T122" s="47"/>
      <c r="U122" s="36"/>
      <c r="V122" s="70"/>
      <c r="Y122" s="67"/>
    </row>
    <row r="123" spans="1:25" ht="15.75" hidden="1" x14ac:dyDescent="0.25">
      <c r="A123" s="130" t="str">
        <f>DADOS2!AN118</f>
        <v>NASF SC 1</v>
      </c>
      <c r="B123" s="130">
        <f>DADOS2!A118</f>
        <v>110</v>
      </c>
      <c r="C123" s="210">
        <f>DADOS2!B118</f>
        <v>99</v>
      </c>
      <c r="D123" s="210">
        <f>DADOS2!E118</f>
        <v>38</v>
      </c>
      <c r="E123" s="222">
        <f>DADOS2!H118</f>
        <v>19</v>
      </c>
      <c r="F123" s="76">
        <f>DADOS2!K118</f>
        <v>4.333333333333333</v>
      </c>
      <c r="G123" s="210">
        <f>DADOS2!L118</f>
        <v>60</v>
      </c>
      <c r="H123" s="210">
        <f>DADOS2!O118</f>
        <v>28</v>
      </c>
      <c r="I123" s="210">
        <f>DADOS2!R118</f>
        <v>20</v>
      </c>
      <c r="J123" s="210">
        <f>DADOS2!U118</f>
        <v>36</v>
      </c>
      <c r="K123" s="76">
        <f>DADOS2!X118</f>
        <v>3.25</v>
      </c>
      <c r="L123" s="210">
        <f>DADOS2!Y118</f>
        <v>92</v>
      </c>
      <c r="M123" s="210">
        <f>DADOS2!AB118</f>
        <v>32</v>
      </c>
      <c r="N123" s="210">
        <f>DADOS2!AE118</f>
        <v>40</v>
      </c>
      <c r="O123" s="210">
        <f>DADOS2!AH118</f>
        <v>22</v>
      </c>
      <c r="P123" s="76">
        <f>DADOS2!AK118</f>
        <v>3</v>
      </c>
      <c r="Q123" s="76">
        <f>DADOS2!AM118</f>
        <v>3.5277777777777772</v>
      </c>
      <c r="R123" s="47"/>
      <c r="S123" s="36"/>
      <c r="T123" s="47"/>
      <c r="U123" s="36"/>
      <c r="V123" s="70"/>
      <c r="Y123" s="67"/>
    </row>
    <row r="124" spans="1:25" ht="15.75" hidden="1" x14ac:dyDescent="0.25">
      <c r="A124" s="130" t="str">
        <f>DADOS2!AN119</f>
        <v>NASF SC 2</v>
      </c>
      <c r="B124" s="130">
        <f>DADOS2!A119</f>
        <v>111</v>
      </c>
      <c r="C124" s="210">
        <f>DADOS2!B119</f>
        <v>86</v>
      </c>
      <c r="D124" s="210">
        <f>DADOS2!E119</f>
        <v>28</v>
      </c>
      <c r="E124" s="222">
        <f>DADOS2!H119</f>
        <v>21</v>
      </c>
      <c r="F124" s="76">
        <f>DADOS2!K119</f>
        <v>3.6666666666666665</v>
      </c>
      <c r="G124" s="210">
        <f>DADOS2!L119</f>
        <v>99</v>
      </c>
      <c r="H124" s="210">
        <f>DADOS2!O119</f>
        <v>36</v>
      </c>
      <c r="I124" s="210">
        <f>DADOS2!R119</f>
        <v>31</v>
      </c>
      <c r="J124" s="210">
        <f>DADOS2!U119</f>
        <v>69</v>
      </c>
      <c r="K124" s="76">
        <f>DADOS2!X119</f>
        <v>4.5</v>
      </c>
      <c r="L124" s="210">
        <f>DADOS2!Y119</f>
        <v>169</v>
      </c>
      <c r="M124" s="210">
        <f>DADOS2!AB119</f>
        <v>65</v>
      </c>
      <c r="N124" s="210">
        <f>DADOS2!AE119</f>
        <v>65</v>
      </c>
      <c r="O124" s="210">
        <f>DADOS2!AH119</f>
        <v>25</v>
      </c>
      <c r="P124" s="76">
        <f>DADOS2!AK119</f>
        <v>4.75</v>
      </c>
      <c r="Q124" s="76">
        <f>DADOS2!AM119</f>
        <v>4.3055555555555554</v>
      </c>
      <c r="R124" s="47"/>
      <c r="S124" s="36"/>
      <c r="T124" s="47"/>
      <c r="U124" s="36"/>
      <c r="V124" s="70"/>
      <c r="Y124" s="67"/>
    </row>
    <row r="125" spans="1:25" ht="15.75" hidden="1" x14ac:dyDescent="0.25">
      <c r="A125" s="130" t="str">
        <f>DADOS2!AN120</f>
        <v>NASF SC 1</v>
      </c>
      <c r="B125" s="130">
        <f>DADOS2!A120</f>
        <v>112</v>
      </c>
      <c r="C125" s="210">
        <f>DADOS2!B120</f>
        <v>69</v>
      </c>
      <c r="D125" s="210">
        <f>DADOS2!E120</f>
        <v>39</v>
      </c>
      <c r="E125" s="222">
        <f>DADOS2!H120</f>
        <v>18</v>
      </c>
      <c r="F125" s="76">
        <f>DADOS2!K120</f>
        <v>3.6666666666666665</v>
      </c>
      <c r="G125" s="210">
        <f>DADOS2!L120</f>
        <v>91</v>
      </c>
      <c r="H125" s="210">
        <f>DADOS2!O120</f>
        <v>28</v>
      </c>
      <c r="I125" s="210">
        <f>DADOS2!R120</f>
        <v>29</v>
      </c>
      <c r="J125" s="210">
        <f>DADOS2!U120</f>
        <v>52</v>
      </c>
      <c r="K125" s="76">
        <f>DADOS2!X120</f>
        <v>4</v>
      </c>
      <c r="L125" s="210">
        <f>DADOS2!Y120</f>
        <v>140</v>
      </c>
      <c r="M125" s="210">
        <f>DADOS2!AB120</f>
        <v>52</v>
      </c>
      <c r="N125" s="210">
        <f>DADOS2!AE120</f>
        <v>56</v>
      </c>
      <c r="O125" s="210">
        <f>DADOS2!AH120</f>
        <v>29</v>
      </c>
      <c r="P125" s="76">
        <f>DADOS2!AK120</f>
        <v>4</v>
      </c>
      <c r="Q125" s="76">
        <f>DADOS2!AM120</f>
        <v>3.8888888888888888</v>
      </c>
      <c r="R125" s="47"/>
      <c r="S125" s="36"/>
      <c r="T125" s="47"/>
      <c r="U125" s="36"/>
      <c r="V125" s="70"/>
      <c r="Y125" s="67"/>
    </row>
    <row r="126" spans="1:25" ht="15.75" hidden="1" x14ac:dyDescent="0.25">
      <c r="A126" s="130" t="str">
        <f>DADOS2!AN121</f>
        <v>NASF SC 2</v>
      </c>
      <c r="B126" s="130">
        <f>DADOS2!A121</f>
        <v>113</v>
      </c>
      <c r="C126" s="210">
        <f>DADOS2!B121</f>
        <v>84</v>
      </c>
      <c r="D126" s="210">
        <f>DADOS2!E121</f>
        <v>20</v>
      </c>
      <c r="E126" s="222">
        <f>DADOS2!H121</f>
        <v>12</v>
      </c>
      <c r="F126" s="76">
        <f>DADOS2!K121</f>
        <v>3.3333333333333335</v>
      </c>
      <c r="G126" s="210">
        <f>DADOS2!L121</f>
        <v>80</v>
      </c>
      <c r="H126" s="210">
        <f>DADOS2!O121</f>
        <v>26</v>
      </c>
      <c r="I126" s="210">
        <f>DADOS2!R121</f>
        <v>21</v>
      </c>
      <c r="J126" s="210">
        <f>DADOS2!U121</f>
        <v>56</v>
      </c>
      <c r="K126" s="76">
        <f>DADOS2!X121</f>
        <v>3.75</v>
      </c>
      <c r="L126" s="210">
        <f>DADOS2!Y121</f>
        <v>90</v>
      </c>
      <c r="M126" s="210">
        <f>DADOS2!AB121</f>
        <v>29</v>
      </c>
      <c r="N126" s="210">
        <f>DADOS2!AE121</f>
        <v>44</v>
      </c>
      <c r="O126" s="210">
        <f>DADOS2!AH121</f>
        <v>33</v>
      </c>
      <c r="P126" s="76">
        <f>DADOS2!AK121</f>
        <v>3.25</v>
      </c>
      <c r="Q126" s="76">
        <f>DADOS2!AM121</f>
        <v>3.4444444444444446</v>
      </c>
      <c r="R126" s="47"/>
      <c r="S126" s="36"/>
      <c r="T126" s="47"/>
      <c r="U126" s="36"/>
      <c r="V126" s="70"/>
      <c r="Y126" s="67"/>
    </row>
    <row r="127" spans="1:25" ht="15.75" hidden="1" x14ac:dyDescent="0.25">
      <c r="A127" s="130" t="str">
        <f>DADOS2!AN122</f>
        <v>NASF SC 2</v>
      </c>
      <c r="B127" s="130">
        <f>DADOS2!A122</f>
        <v>114</v>
      </c>
      <c r="C127" s="210">
        <f>DADOS2!B122</f>
        <v>83</v>
      </c>
      <c r="D127" s="210">
        <f>DADOS2!E122</f>
        <v>31</v>
      </c>
      <c r="E127" s="222">
        <f>DADOS2!H122</f>
        <v>18</v>
      </c>
      <c r="F127" s="76">
        <f>DADOS2!K122</f>
        <v>4</v>
      </c>
      <c r="G127" s="210">
        <f>DADOS2!L122</f>
        <v>96</v>
      </c>
      <c r="H127" s="210">
        <f>DADOS2!O122</f>
        <v>34</v>
      </c>
      <c r="I127" s="210">
        <f>DADOS2!R122</f>
        <v>27</v>
      </c>
      <c r="J127" s="210">
        <f>DADOS2!U122</f>
        <v>66</v>
      </c>
      <c r="K127" s="76">
        <f>DADOS2!X122</f>
        <v>4.5</v>
      </c>
      <c r="L127" s="210">
        <f>DADOS2!Y122</f>
        <v>153</v>
      </c>
      <c r="M127" s="210">
        <f>DADOS2!AB122</f>
        <v>66</v>
      </c>
      <c r="N127" s="210">
        <f>DADOS2!AE122</f>
        <v>60</v>
      </c>
      <c r="O127" s="210">
        <f>DADOS2!AH122</f>
        <v>27</v>
      </c>
      <c r="P127" s="76">
        <f>DADOS2!AK122</f>
        <v>4.25</v>
      </c>
      <c r="Q127" s="76">
        <f>DADOS2!AM122</f>
        <v>4.25</v>
      </c>
      <c r="R127" s="47"/>
      <c r="S127" s="36"/>
      <c r="T127" s="47"/>
      <c r="U127" s="36"/>
      <c r="V127" s="70"/>
      <c r="Y127" s="67"/>
    </row>
    <row r="128" spans="1:25" ht="15.75" hidden="1" x14ac:dyDescent="0.25">
      <c r="A128" s="130" t="str">
        <f>DADOS2!AN123</f>
        <v>NASF SC 2</v>
      </c>
      <c r="B128" s="130">
        <f>DADOS2!A123</f>
        <v>115</v>
      </c>
      <c r="C128" s="210" t="str">
        <f>DADOS2!B123</f>
        <v>Não Respondeu</v>
      </c>
      <c r="D128" s="210" t="str">
        <f>DADOS2!E123</f>
        <v>Não Respondeu</v>
      </c>
      <c r="E128" s="222" t="str">
        <f>DADOS2!H123</f>
        <v>Não Respondeu</v>
      </c>
      <c r="F128" s="76" t="str">
        <f>DADOS2!K123</f>
        <v>Não Respondeu</v>
      </c>
      <c r="G128" s="210" t="str">
        <f>DADOS2!L123</f>
        <v>Não Respondeu</v>
      </c>
      <c r="H128" s="210" t="str">
        <f>DADOS2!O123</f>
        <v>Não Respondeu</v>
      </c>
      <c r="I128" s="210" t="str">
        <f>DADOS2!R123</f>
        <v>Não Respondeu</v>
      </c>
      <c r="J128" s="210" t="str">
        <f>DADOS2!U123</f>
        <v>Não Respondeu</v>
      </c>
      <c r="K128" s="76" t="str">
        <f>DADOS2!X123</f>
        <v>Não Respondeu</v>
      </c>
      <c r="L128" s="210" t="str">
        <f>DADOS2!Y123</f>
        <v>Não Respondeu</v>
      </c>
      <c r="M128" s="210" t="str">
        <f>DADOS2!AB123</f>
        <v>Não Respondeu</v>
      </c>
      <c r="N128" s="210" t="str">
        <f>DADOS2!AE123</f>
        <v>Não Respondeu</v>
      </c>
      <c r="O128" s="210" t="str">
        <f>DADOS2!AH123</f>
        <v>Não Respondeu</v>
      </c>
      <c r="P128" s="76" t="str">
        <f>DADOS2!AK123</f>
        <v>Não Respondeu</v>
      </c>
      <c r="Q128" s="76" t="str">
        <f>DADOS2!AM123</f>
        <v>Não Respondeu</v>
      </c>
      <c r="R128" s="47"/>
      <c r="S128" s="36"/>
      <c r="T128" s="47"/>
      <c r="U128" s="36"/>
      <c r="V128" s="70"/>
      <c r="Y128" s="67"/>
    </row>
    <row r="129" spans="1:25" ht="15.75" x14ac:dyDescent="0.25">
      <c r="A129" s="130" t="str">
        <f>DADOS2!AN124</f>
        <v>NASF Fed 1</v>
      </c>
      <c r="B129" s="130">
        <f>DADOS2!A124</f>
        <v>116</v>
      </c>
      <c r="C129" s="210">
        <f>DADOS2!B124</f>
        <v>110</v>
      </c>
      <c r="D129" s="210">
        <f>DADOS2!E124</f>
        <v>41</v>
      </c>
      <c r="E129" s="222">
        <f>DADOS2!H124</f>
        <v>30</v>
      </c>
      <c r="F129" s="76">
        <f>DADOS2!K124</f>
        <v>5</v>
      </c>
      <c r="G129" s="210">
        <f>DADOS2!L124</f>
        <v>123</v>
      </c>
      <c r="H129" s="210">
        <f>DADOS2!O124</f>
        <v>40</v>
      </c>
      <c r="I129" s="210">
        <f>DADOS2!R124</f>
        <v>38</v>
      </c>
      <c r="J129" s="210">
        <f>DADOS2!U124</f>
        <v>77</v>
      </c>
      <c r="K129" s="76">
        <f>DADOS2!X124</f>
        <v>5</v>
      </c>
      <c r="L129" s="210">
        <f>DADOS2!Y124</f>
        <v>118</v>
      </c>
      <c r="M129" s="210">
        <f>DADOS2!AB124</f>
        <v>31</v>
      </c>
      <c r="N129" s="210">
        <f>DADOS2!AE124</f>
        <v>46</v>
      </c>
      <c r="O129" s="210">
        <f>DADOS2!AH124</f>
        <v>27</v>
      </c>
      <c r="P129" s="76">
        <f>DADOS2!AK124</f>
        <v>3</v>
      </c>
      <c r="Q129" s="76">
        <f>DADOS2!AM124</f>
        <v>4.333333333333333</v>
      </c>
      <c r="R129" s="47"/>
      <c r="S129" s="36"/>
      <c r="T129" s="47"/>
      <c r="U129" s="36"/>
      <c r="V129" s="70"/>
      <c r="Y129" s="67"/>
    </row>
    <row r="130" spans="1:25" ht="15.75" hidden="1" x14ac:dyDescent="0.25">
      <c r="A130" s="130" t="str">
        <f>DADOS2!AN125</f>
        <v>NASF SC 2</v>
      </c>
      <c r="B130" s="130">
        <f>DADOS2!A125</f>
        <v>117</v>
      </c>
      <c r="C130" s="210">
        <f>DADOS2!B125</f>
        <v>98</v>
      </c>
      <c r="D130" s="210">
        <f>DADOS2!E125</f>
        <v>37</v>
      </c>
      <c r="E130" s="222">
        <f>DADOS2!H125</f>
        <v>14</v>
      </c>
      <c r="F130" s="76">
        <f>DADOS2!K125</f>
        <v>4</v>
      </c>
      <c r="G130" s="210">
        <f>DADOS2!L125</f>
        <v>90</v>
      </c>
      <c r="H130" s="210">
        <f>DADOS2!O125</f>
        <v>28</v>
      </c>
      <c r="I130" s="210">
        <f>DADOS2!R125</f>
        <v>27</v>
      </c>
      <c r="J130" s="210">
        <f>DADOS2!U125</f>
        <v>43</v>
      </c>
      <c r="K130" s="76">
        <f>DADOS2!X125</f>
        <v>3.75</v>
      </c>
      <c r="L130" s="210">
        <f>DADOS2!Y125</f>
        <v>78</v>
      </c>
      <c r="M130" s="210">
        <f>DADOS2!AB125</f>
        <v>17</v>
      </c>
      <c r="N130" s="210">
        <f>DADOS2!AE125</f>
        <v>32</v>
      </c>
      <c r="O130" s="210">
        <f>DADOS2!AH125</f>
        <v>21</v>
      </c>
      <c r="P130" s="76">
        <f>DADOS2!AK125</f>
        <v>2.5</v>
      </c>
      <c r="Q130" s="76">
        <f>DADOS2!AM125</f>
        <v>3.4166666666666665</v>
      </c>
      <c r="R130" s="47"/>
      <c r="S130" s="36"/>
      <c r="T130" s="47"/>
      <c r="U130" s="36"/>
      <c r="V130" s="70"/>
      <c r="Y130" s="67"/>
    </row>
    <row r="131" spans="1:25" ht="15.75" hidden="1" x14ac:dyDescent="0.25">
      <c r="A131" s="130" t="str">
        <f>DADOS2!AN126</f>
        <v>NASF SC 2</v>
      </c>
      <c r="B131" s="130">
        <f>DADOS2!A126</f>
        <v>118</v>
      </c>
      <c r="C131" s="210">
        <f>DADOS2!B126</f>
        <v>100</v>
      </c>
      <c r="D131" s="210">
        <f>DADOS2!E126</f>
        <v>29</v>
      </c>
      <c r="E131" s="222">
        <f>DADOS2!H126</f>
        <v>25</v>
      </c>
      <c r="F131" s="76">
        <f>DADOS2!K126</f>
        <v>4.333333333333333</v>
      </c>
      <c r="G131" s="210">
        <f>DADOS2!L126</f>
        <v>112</v>
      </c>
      <c r="H131" s="210">
        <f>DADOS2!O126</f>
        <v>33</v>
      </c>
      <c r="I131" s="210">
        <f>DADOS2!R126</f>
        <v>30</v>
      </c>
      <c r="J131" s="210">
        <f>DADOS2!U126</f>
        <v>63</v>
      </c>
      <c r="K131" s="76">
        <f>DADOS2!X126</f>
        <v>4.5</v>
      </c>
      <c r="L131" s="210">
        <f>DADOS2!Y126</f>
        <v>169</v>
      </c>
      <c r="M131" s="210">
        <f>DADOS2!AB126</f>
        <v>67</v>
      </c>
      <c r="N131" s="210">
        <f>DADOS2!AE126</f>
        <v>71</v>
      </c>
      <c r="O131" s="210">
        <f>DADOS2!AH126</f>
        <v>32</v>
      </c>
      <c r="P131" s="76">
        <f>DADOS2!AK126</f>
        <v>5</v>
      </c>
      <c r="Q131" s="76">
        <f>DADOS2!AM126</f>
        <v>4.6111111111111107</v>
      </c>
      <c r="R131" s="47"/>
      <c r="S131" s="36"/>
      <c r="T131" s="47"/>
      <c r="U131" s="36"/>
      <c r="V131" s="70"/>
      <c r="Y131" s="67"/>
    </row>
    <row r="132" spans="1:25" ht="15.75" hidden="1" x14ac:dyDescent="0.25">
      <c r="A132" s="130" t="str">
        <f>DADOS2!AN127</f>
        <v>NASF SC 2</v>
      </c>
      <c r="B132" s="130">
        <f>DADOS2!A127</f>
        <v>119</v>
      </c>
      <c r="C132" s="210">
        <f>DADOS2!B127</f>
        <v>108</v>
      </c>
      <c r="D132" s="210">
        <f>DADOS2!E127</f>
        <v>37</v>
      </c>
      <c r="E132" s="222">
        <f>DADOS2!H127</f>
        <v>22</v>
      </c>
      <c r="F132" s="76">
        <f>DADOS2!K127</f>
        <v>4.333333333333333</v>
      </c>
      <c r="G132" s="210">
        <f>DADOS2!L127</f>
        <v>101</v>
      </c>
      <c r="H132" s="210">
        <f>DADOS2!O127</f>
        <v>31</v>
      </c>
      <c r="I132" s="210">
        <f>DADOS2!R127</f>
        <v>29</v>
      </c>
      <c r="J132" s="210">
        <f>DADOS2!U127</f>
        <v>57</v>
      </c>
      <c r="K132" s="76">
        <f>DADOS2!X127</f>
        <v>4</v>
      </c>
      <c r="L132" s="210">
        <f>DADOS2!Y127</f>
        <v>159</v>
      </c>
      <c r="M132" s="210">
        <f>DADOS2!AB127</f>
        <v>64</v>
      </c>
      <c r="N132" s="210">
        <f>DADOS2!AE127</f>
        <v>68</v>
      </c>
      <c r="O132" s="210">
        <f>DADOS2!AH127</f>
        <v>32</v>
      </c>
      <c r="P132" s="76">
        <f>DADOS2!AK127</f>
        <v>4.75</v>
      </c>
      <c r="Q132" s="76">
        <f>DADOS2!AM127</f>
        <v>4.3611111111111107</v>
      </c>
      <c r="R132" s="47"/>
      <c r="S132" s="36"/>
      <c r="T132" s="47"/>
      <c r="U132" s="36"/>
      <c r="V132" s="70"/>
      <c r="Y132" s="67"/>
    </row>
    <row r="133" spans="1:25" ht="15.75" hidden="1" x14ac:dyDescent="0.25">
      <c r="A133" s="130" t="str">
        <f>DADOS2!AN128</f>
        <v>NASF SC 2</v>
      </c>
      <c r="B133" s="130">
        <f>DADOS2!A128</f>
        <v>120</v>
      </c>
      <c r="C133" s="210">
        <f>DADOS2!B128</f>
        <v>92</v>
      </c>
      <c r="D133" s="210">
        <f>DADOS2!E128</f>
        <v>29</v>
      </c>
      <c r="E133" s="222">
        <f>DADOS2!H128</f>
        <v>20</v>
      </c>
      <c r="F133" s="76">
        <f>DADOS2!K128</f>
        <v>3.6666666666666665</v>
      </c>
      <c r="G133" s="210">
        <f>DADOS2!L128</f>
        <v>63</v>
      </c>
      <c r="H133" s="210">
        <f>DADOS2!O128</f>
        <v>28</v>
      </c>
      <c r="I133" s="210">
        <f>DADOS2!R128</f>
        <v>17</v>
      </c>
      <c r="J133" s="210">
        <f>DADOS2!U128</f>
        <v>32</v>
      </c>
      <c r="K133" s="76">
        <f>DADOS2!X128</f>
        <v>3.25</v>
      </c>
      <c r="L133" s="210">
        <f>DADOS2!Y128</f>
        <v>133</v>
      </c>
      <c r="M133" s="210">
        <f>DADOS2!AB128</f>
        <v>51</v>
      </c>
      <c r="N133" s="210">
        <f>DADOS2!AE128</f>
        <v>52</v>
      </c>
      <c r="O133" s="210">
        <f>DADOS2!AH128</f>
        <v>36</v>
      </c>
      <c r="P133" s="76">
        <f>DADOS2!AK128</f>
        <v>4.25</v>
      </c>
      <c r="Q133" s="76">
        <f>DADOS2!AM128</f>
        <v>3.7222222222222219</v>
      </c>
      <c r="R133" s="47"/>
      <c r="S133" s="36"/>
      <c r="T133" s="47"/>
      <c r="U133" s="36"/>
      <c r="V133" s="70"/>
      <c r="Y133" s="67"/>
    </row>
    <row r="134" spans="1:25" ht="15.75" hidden="1" x14ac:dyDescent="0.25">
      <c r="A134" s="130" t="str">
        <f>DADOS2!AN129</f>
        <v>NASF SC 2</v>
      </c>
      <c r="B134" s="130">
        <f>DADOS2!A129</f>
        <v>121</v>
      </c>
      <c r="C134" s="210" t="str">
        <f>DADOS2!B129</f>
        <v>Não Respondeu</v>
      </c>
      <c r="D134" s="210" t="str">
        <f>DADOS2!E129</f>
        <v>Não Respondeu</v>
      </c>
      <c r="E134" s="222" t="str">
        <f>DADOS2!H129</f>
        <v>Não Respondeu</v>
      </c>
      <c r="F134" s="76" t="str">
        <f>DADOS2!K129</f>
        <v>Não Respondeu</v>
      </c>
      <c r="G134" s="210" t="str">
        <f>DADOS2!L129</f>
        <v>Não Respondeu</v>
      </c>
      <c r="H134" s="210" t="str">
        <f>DADOS2!O129</f>
        <v>Não Respondeu</v>
      </c>
      <c r="I134" s="210" t="str">
        <f>DADOS2!R129</f>
        <v>Não Respondeu</v>
      </c>
      <c r="J134" s="210" t="str">
        <f>DADOS2!U129</f>
        <v>Não Respondeu</v>
      </c>
      <c r="K134" s="76" t="str">
        <f>DADOS2!X129</f>
        <v>Não Respondeu</v>
      </c>
      <c r="L134" s="210" t="str">
        <f>DADOS2!Y129</f>
        <v>Não Respondeu</v>
      </c>
      <c r="M134" s="210" t="str">
        <f>DADOS2!AB129</f>
        <v>Não Respondeu</v>
      </c>
      <c r="N134" s="210" t="str">
        <f>DADOS2!AE129</f>
        <v>Não Respondeu</v>
      </c>
      <c r="O134" s="210" t="str">
        <f>DADOS2!AH129</f>
        <v>Não Respondeu</v>
      </c>
      <c r="P134" s="76" t="str">
        <f>DADOS2!AK129</f>
        <v>Não Respondeu</v>
      </c>
      <c r="Q134" s="76" t="str">
        <f>DADOS2!AM129</f>
        <v>Não Respondeu</v>
      </c>
      <c r="R134" s="47"/>
      <c r="S134" s="36"/>
      <c r="T134" s="47"/>
      <c r="U134" s="36"/>
      <c r="V134" s="70"/>
      <c r="Y134" s="67"/>
    </row>
    <row r="135" spans="1:25" ht="15.75" hidden="1" x14ac:dyDescent="0.25">
      <c r="A135" s="130" t="str">
        <f>DADOS2!AN130</f>
        <v>NASF SC 2</v>
      </c>
      <c r="B135" s="130">
        <f>DADOS2!A130</f>
        <v>122</v>
      </c>
      <c r="C135" s="210">
        <f>DADOS2!B130</f>
        <v>71</v>
      </c>
      <c r="D135" s="210">
        <f>DADOS2!E130</f>
        <v>29</v>
      </c>
      <c r="E135" s="222">
        <f>DADOS2!H130</f>
        <v>17</v>
      </c>
      <c r="F135" s="76">
        <f>DADOS2!K130</f>
        <v>3</v>
      </c>
      <c r="G135" s="210">
        <f>DADOS2!L130</f>
        <v>90</v>
      </c>
      <c r="H135" s="210">
        <f>DADOS2!O130</f>
        <v>27</v>
      </c>
      <c r="I135" s="210">
        <f>DADOS2!R130</f>
        <v>28</v>
      </c>
      <c r="J135" s="210">
        <f>DADOS2!U130</f>
        <v>54</v>
      </c>
      <c r="K135" s="76">
        <f>DADOS2!X130</f>
        <v>4</v>
      </c>
      <c r="L135" s="210">
        <f>DADOS2!Y130</f>
        <v>122</v>
      </c>
      <c r="M135" s="210">
        <f>DADOS2!AB130</f>
        <v>47</v>
      </c>
      <c r="N135" s="210">
        <f>DADOS2!AE130</f>
        <v>50</v>
      </c>
      <c r="O135" s="210">
        <f>DADOS2!AH130</f>
        <v>26</v>
      </c>
      <c r="P135" s="76">
        <f>DADOS2!AK130</f>
        <v>3.5</v>
      </c>
      <c r="Q135" s="76">
        <f>DADOS2!AM130</f>
        <v>3.5</v>
      </c>
      <c r="R135" s="47"/>
      <c r="S135" s="36"/>
      <c r="T135" s="47"/>
      <c r="U135" s="36"/>
      <c r="V135" s="70"/>
      <c r="Y135" s="67"/>
    </row>
    <row r="136" spans="1:25" ht="15.75" hidden="1" x14ac:dyDescent="0.25">
      <c r="A136" s="130" t="str">
        <f>DADOS2!AN131</f>
        <v>NASF SC 1</v>
      </c>
      <c r="B136" s="130">
        <f>DADOS2!A131</f>
        <v>123</v>
      </c>
      <c r="C136" s="210" t="str">
        <f>DADOS2!B131</f>
        <v>Não Respondeu</v>
      </c>
      <c r="D136" s="210" t="str">
        <f>DADOS2!E131</f>
        <v>Não Respondeu</v>
      </c>
      <c r="E136" s="222" t="str">
        <f>DADOS2!H131</f>
        <v>Não Respondeu</v>
      </c>
      <c r="F136" s="76" t="str">
        <f>DADOS2!K131</f>
        <v>Não Respondeu</v>
      </c>
      <c r="G136" s="210">
        <f>DADOS2!L131</f>
        <v>109</v>
      </c>
      <c r="H136" s="210">
        <f>DADOS2!O131</f>
        <v>33</v>
      </c>
      <c r="I136" s="210">
        <f>DADOS2!R131</f>
        <v>33</v>
      </c>
      <c r="J136" s="210">
        <f>DADOS2!U131</f>
        <v>70</v>
      </c>
      <c r="K136" s="76">
        <f>DADOS2!X131</f>
        <v>5</v>
      </c>
      <c r="L136" s="210">
        <f>DADOS2!Y131</f>
        <v>163</v>
      </c>
      <c r="M136" s="210">
        <f>DADOS2!AB131</f>
        <v>75</v>
      </c>
      <c r="N136" s="210">
        <f>DADOS2!AE131</f>
        <v>75</v>
      </c>
      <c r="O136" s="210">
        <f>DADOS2!AH131</f>
        <v>40</v>
      </c>
      <c r="P136" s="76">
        <f>DADOS2!AK131</f>
        <v>4.75</v>
      </c>
      <c r="Q136" s="76">
        <f>DADOS2!AM131</f>
        <v>4.875</v>
      </c>
      <c r="R136" s="47"/>
      <c r="S136" s="36"/>
      <c r="T136" s="47"/>
      <c r="U136" s="36"/>
      <c r="V136" s="70"/>
      <c r="Y136" s="67"/>
    </row>
    <row r="137" spans="1:25" ht="15.75" hidden="1" x14ac:dyDescent="0.25">
      <c r="A137" s="130" t="str">
        <f>DADOS2!AN132</f>
        <v>NASF SC 2</v>
      </c>
      <c r="B137" s="130">
        <f>DADOS2!A132</f>
        <v>124</v>
      </c>
      <c r="C137" s="210">
        <f>DADOS2!B132</f>
        <v>85</v>
      </c>
      <c r="D137" s="210">
        <f>DADOS2!E132</f>
        <v>31</v>
      </c>
      <c r="E137" s="222">
        <f>DADOS2!H132</f>
        <v>11</v>
      </c>
      <c r="F137" s="76">
        <f>DADOS2!K132</f>
        <v>3.3333333333333335</v>
      </c>
      <c r="G137" s="210">
        <f>DADOS2!L132</f>
        <v>100</v>
      </c>
      <c r="H137" s="210">
        <f>DADOS2!O132</f>
        <v>26</v>
      </c>
      <c r="I137" s="210">
        <f>DADOS2!R132</f>
        <v>25</v>
      </c>
      <c r="J137" s="210">
        <f>DADOS2!U132</f>
        <v>53</v>
      </c>
      <c r="K137" s="76">
        <f>DADOS2!X132</f>
        <v>4</v>
      </c>
      <c r="L137" s="210">
        <f>DADOS2!Y132</f>
        <v>149</v>
      </c>
      <c r="M137" s="210">
        <f>DADOS2!AB132</f>
        <v>48</v>
      </c>
      <c r="N137" s="210">
        <f>DADOS2!AE132</f>
        <v>56</v>
      </c>
      <c r="O137" s="210">
        <f>DADOS2!AH132</f>
        <v>33</v>
      </c>
      <c r="P137" s="76">
        <f>DADOS2!AK132</f>
        <v>4.25</v>
      </c>
      <c r="Q137" s="76">
        <f>DADOS2!AM132</f>
        <v>3.8611111111111112</v>
      </c>
      <c r="R137" s="47"/>
      <c r="S137" s="36"/>
      <c r="T137" s="47"/>
      <c r="U137" s="36"/>
      <c r="V137" s="70"/>
      <c r="Y137" s="67"/>
    </row>
    <row r="138" spans="1:25" ht="15.75" hidden="1" x14ac:dyDescent="0.25">
      <c r="A138" s="130" t="str">
        <f>DADOS2!AN133</f>
        <v>NASF SC 2</v>
      </c>
      <c r="B138" s="130">
        <f>DADOS2!A133</f>
        <v>125</v>
      </c>
      <c r="C138" s="210">
        <f>DADOS2!B133</f>
        <v>81</v>
      </c>
      <c r="D138" s="210">
        <f>DADOS2!E133</f>
        <v>30</v>
      </c>
      <c r="E138" s="222">
        <f>DADOS2!H133</f>
        <v>10</v>
      </c>
      <c r="F138" s="76">
        <f>DADOS2!K133</f>
        <v>3.3333333333333335</v>
      </c>
      <c r="G138" s="210">
        <f>DADOS2!L133</f>
        <v>115</v>
      </c>
      <c r="H138" s="210">
        <f>DADOS2!O133</f>
        <v>17</v>
      </c>
      <c r="I138" s="210">
        <f>DADOS2!R133</f>
        <v>27</v>
      </c>
      <c r="J138" s="210">
        <f>DADOS2!U133</f>
        <v>59</v>
      </c>
      <c r="K138" s="76">
        <f>DADOS2!X133</f>
        <v>4</v>
      </c>
      <c r="L138" s="210">
        <f>DADOS2!Y133</f>
        <v>120</v>
      </c>
      <c r="M138" s="210">
        <f>DADOS2!AB133</f>
        <v>43</v>
      </c>
      <c r="N138" s="210">
        <f>DADOS2!AE133</f>
        <v>49</v>
      </c>
      <c r="O138" s="210">
        <f>DADOS2!AH133</f>
        <v>29</v>
      </c>
      <c r="P138" s="76">
        <f>DADOS2!AK133</f>
        <v>3.5</v>
      </c>
      <c r="Q138" s="76">
        <f>DADOS2!AM133</f>
        <v>3.6111111111111112</v>
      </c>
      <c r="R138" s="47"/>
      <c r="S138" s="36"/>
      <c r="T138" s="47"/>
      <c r="U138" s="36"/>
      <c r="V138" s="70"/>
      <c r="Y138" s="67"/>
    </row>
    <row r="139" spans="1:25" ht="15.75" hidden="1" x14ac:dyDescent="0.25">
      <c r="A139" s="130" t="str">
        <f>DADOS2!AN134</f>
        <v>NASF SC 2</v>
      </c>
      <c r="B139" s="130">
        <f>DADOS2!A134</f>
        <v>126</v>
      </c>
      <c r="C139" s="210">
        <f>DADOS2!B134</f>
        <v>58</v>
      </c>
      <c r="D139" s="210">
        <f>DADOS2!E134</f>
        <v>20</v>
      </c>
      <c r="E139" s="222">
        <f>DADOS2!H134</f>
        <v>6</v>
      </c>
      <c r="F139" s="76">
        <f>DADOS2!K134</f>
        <v>2.6666666666666665</v>
      </c>
      <c r="G139" s="210">
        <f>DADOS2!L134</f>
        <v>57</v>
      </c>
      <c r="H139" s="210">
        <f>DADOS2!O134</f>
        <v>15</v>
      </c>
      <c r="I139" s="210">
        <f>DADOS2!R134</f>
        <v>11</v>
      </c>
      <c r="J139" s="210">
        <f>DADOS2!U134</f>
        <v>27</v>
      </c>
      <c r="K139" s="76">
        <f>DADOS2!X134</f>
        <v>2.25</v>
      </c>
      <c r="L139" s="210">
        <f>DADOS2!Y134</f>
        <v>46</v>
      </c>
      <c r="M139" s="210">
        <f>DADOS2!AB134</f>
        <v>7</v>
      </c>
      <c r="N139" s="210">
        <f>DADOS2!AE134</f>
        <v>34</v>
      </c>
      <c r="O139" s="210">
        <f>DADOS2!AH134</f>
        <v>25</v>
      </c>
      <c r="P139" s="76">
        <f>DADOS2!AK134</f>
        <v>2.5</v>
      </c>
      <c r="Q139" s="76">
        <f>DADOS2!AM134</f>
        <v>2.4722222222222219</v>
      </c>
      <c r="R139" s="47"/>
      <c r="S139" s="36"/>
      <c r="T139" s="47"/>
      <c r="U139" s="36"/>
      <c r="V139" s="70"/>
      <c r="Y139" s="67"/>
    </row>
    <row r="140" spans="1:25" ht="15.75" hidden="1" x14ac:dyDescent="0.25">
      <c r="A140" s="130" t="str">
        <f>DADOS2!AN135</f>
        <v>NASF SC 2</v>
      </c>
      <c r="B140" s="130">
        <f>DADOS2!A135</f>
        <v>127</v>
      </c>
      <c r="C140" s="210">
        <f>DADOS2!B135</f>
        <v>108</v>
      </c>
      <c r="D140" s="210">
        <f>DADOS2!E135</f>
        <v>28</v>
      </c>
      <c r="E140" s="222">
        <f>DADOS2!H135</f>
        <v>25</v>
      </c>
      <c r="F140" s="76">
        <f>DADOS2!K135</f>
        <v>4.333333333333333</v>
      </c>
      <c r="G140" s="210">
        <f>DADOS2!L135</f>
        <v>121</v>
      </c>
      <c r="H140" s="210">
        <f>DADOS2!O135</f>
        <v>35</v>
      </c>
      <c r="I140" s="210">
        <f>DADOS2!R135</f>
        <v>30</v>
      </c>
      <c r="J140" s="210">
        <f>DADOS2!U135</f>
        <v>63</v>
      </c>
      <c r="K140" s="76">
        <f>DADOS2!X135</f>
        <v>4.5</v>
      </c>
      <c r="L140" s="210" t="str">
        <f>DADOS2!Y135</f>
        <v>Não Respondeu</v>
      </c>
      <c r="M140" s="210" t="str">
        <f>DADOS2!AB135</f>
        <v>Não Respondeu</v>
      </c>
      <c r="N140" s="210" t="str">
        <f>DADOS2!AE135</f>
        <v>Não Respondeu</v>
      </c>
      <c r="O140" s="210" t="str">
        <f>DADOS2!AH135</f>
        <v>Não Respondeu</v>
      </c>
      <c r="P140" s="76" t="str">
        <f>DADOS2!AK135</f>
        <v>Não Respondeu</v>
      </c>
      <c r="Q140" s="76">
        <f>DADOS2!AM135</f>
        <v>4.4166666666666661</v>
      </c>
      <c r="R140" s="47"/>
      <c r="S140" s="36"/>
      <c r="T140" s="47"/>
      <c r="U140" s="36"/>
      <c r="V140" s="70"/>
      <c r="Y140" s="67"/>
    </row>
    <row r="141" spans="1:25" ht="15.75" hidden="1" x14ac:dyDescent="0.25">
      <c r="A141" s="130" t="str">
        <f>DADOS2!AN136</f>
        <v>NASF SC 2</v>
      </c>
      <c r="B141" s="130">
        <f>DADOS2!A136</f>
        <v>128</v>
      </c>
      <c r="C141" s="210">
        <f>DADOS2!B136</f>
        <v>114</v>
      </c>
      <c r="D141" s="210">
        <f>DADOS2!E136</f>
        <v>39</v>
      </c>
      <c r="E141" s="222">
        <f>DADOS2!H136</f>
        <v>20</v>
      </c>
      <c r="F141" s="76">
        <f>DADOS2!K136</f>
        <v>4.333333333333333</v>
      </c>
      <c r="G141" s="210">
        <f>DADOS2!L136</f>
        <v>97</v>
      </c>
      <c r="H141" s="210">
        <f>DADOS2!O136</f>
        <v>32</v>
      </c>
      <c r="I141" s="210">
        <f>DADOS2!R136</f>
        <v>32</v>
      </c>
      <c r="J141" s="210">
        <f>DADOS2!U136</f>
        <v>60</v>
      </c>
      <c r="K141" s="76">
        <f>DADOS2!X136</f>
        <v>4.5</v>
      </c>
      <c r="L141" s="210">
        <f>DADOS2!Y136</f>
        <v>153</v>
      </c>
      <c r="M141" s="210">
        <f>DADOS2!AB136</f>
        <v>62</v>
      </c>
      <c r="N141" s="210">
        <f>DADOS2!AE136</f>
        <v>64</v>
      </c>
      <c r="O141" s="210">
        <f>DADOS2!AH136</f>
        <v>29</v>
      </c>
      <c r="P141" s="76">
        <f>DADOS2!AK136</f>
        <v>4.25</v>
      </c>
      <c r="Q141" s="76">
        <f>DADOS2!AM136</f>
        <v>4.3611111111111107</v>
      </c>
      <c r="R141" s="47"/>
      <c r="S141" s="36"/>
      <c r="T141" s="47"/>
      <c r="U141" s="36"/>
      <c r="V141" s="70"/>
      <c r="Y141" s="67"/>
    </row>
    <row r="142" spans="1:25" ht="15.75" hidden="1" x14ac:dyDescent="0.25">
      <c r="A142" s="130" t="str">
        <f>DADOS2!AN137</f>
        <v>NASF SC 2</v>
      </c>
      <c r="B142" s="130">
        <f>DADOS2!A137</f>
        <v>129</v>
      </c>
      <c r="C142" s="210">
        <f>DADOS2!B137</f>
        <v>114</v>
      </c>
      <c r="D142" s="210">
        <f>DADOS2!E137</f>
        <v>49</v>
      </c>
      <c r="E142" s="222">
        <f>DADOS2!H137</f>
        <v>28</v>
      </c>
      <c r="F142" s="76">
        <f>DADOS2!K137</f>
        <v>5</v>
      </c>
      <c r="G142" s="210">
        <f>DADOS2!L137</f>
        <v>124</v>
      </c>
      <c r="H142" s="210">
        <f>DADOS2!O137</f>
        <v>39</v>
      </c>
      <c r="I142" s="210">
        <f>DADOS2!R137</f>
        <v>36</v>
      </c>
      <c r="J142" s="210">
        <f>DADOS2!U137</f>
        <v>75</v>
      </c>
      <c r="K142" s="76">
        <f>DADOS2!X137</f>
        <v>5</v>
      </c>
      <c r="L142" s="210">
        <f>DADOS2!Y137</f>
        <v>194</v>
      </c>
      <c r="M142" s="210">
        <f>DADOS2!AB137</f>
        <v>72</v>
      </c>
      <c r="N142" s="210">
        <f>DADOS2!AE137</f>
        <v>73</v>
      </c>
      <c r="O142" s="210">
        <f>DADOS2!AH137</f>
        <v>38</v>
      </c>
      <c r="P142" s="76">
        <f>DADOS2!AK137</f>
        <v>4</v>
      </c>
      <c r="Q142" s="76">
        <f>DADOS2!AM137</f>
        <v>4.666666666666667</v>
      </c>
      <c r="R142" s="47"/>
      <c r="S142" s="36"/>
      <c r="T142" s="47"/>
      <c r="U142" s="36"/>
      <c r="V142" s="70"/>
      <c r="Y142" s="67"/>
    </row>
    <row r="143" spans="1:25" ht="15.75" hidden="1" x14ac:dyDescent="0.25">
      <c r="A143" s="130" t="str">
        <f>DADOS2!AN138</f>
        <v>NASF SC 2</v>
      </c>
      <c r="B143" s="130">
        <f>DADOS2!A138</f>
        <v>130</v>
      </c>
      <c r="C143" s="210">
        <f>DADOS2!B138</f>
        <v>77</v>
      </c>
      <c r="D143" s="210">
        <f>DADOS2!E138</f>
        <v>20</v>
      </c>
      <c r="E143" s="222">
        <f>DADOS2!H138</f>
        <v>16</v>
      </c>
      <c r="F143" s="76">
        <f>DADOS2!K138</f>
        <v>3.3333333333333335</v>
      </c>
      <c r="G143" s="210">
        <f>DADOS2!L138</f>
        <v>80</v>
      </c>
      <c r="H143" s="210">
        <f>DADOS2!O138</f>
        <v>12</v>
      </c>
      <c r="I143" s="210">
        <f>DADOS2!R138</f>
        <v>23</v>
      </c>
      <c r="J143" s="210">
        <f>DADOS2!U138</f>
        <v>38</v>
      </c>
      <c r="K143" s="76">
        <f>DADOS2!X138</f>
        <v>3</v>
      </c>
      <c r="L143" s="210">
        <f>DADOS2!Y138</f>
        <v>142</v>
      </c>
      <c r="M143" s="210">
        <f>DADOS2!AB138</f>
        <v>46</v>
      </c>
      <c r="N143" s="210">
        <f>DADOS2!AE138</f>
        <v>49</v>
      </c>
      <c r="O143" s="210">
        <f>DADOS2!AH138</f>
        <v>31</v>
      </c>
      <c r="P143" s="76">
        <f>DADOS2!AK138</f>
        <v>3.75</v>
      </c>
      <c r="Q143" s="76">
        <f>DADOS2!AM138</f>
        <v>3.3611111111111112</v>
      </c>
      <c r="R143" s="47"/>
      <c r="S143" s="36"/>
      <c r="T143" s="47"/>
      <c r="U143" s="36"/>
      <c r="V143" s="70"/>
      <c r="Y143" s="67"/>
    </row>
    <row r="144" spans="1:25" ht="15.75" hidden="1" x14ac:dyDescent="0.25">
      <c r="A144" s="130" t="str">
        <f>DADOS2!AN139</f>
        <v>NASF Fed 2</v>
      </c>
      <c r="B144" s="130">
        <f>DADOS2!A139</f>
        <v>131</v>
      </c>
      <c r="C144" s="210">
        <f>DADOS2!B139</f>
        <v>79</v>
      </c>
      <c r="D144" s="210">
        <f>DADOS2!E139</f>
        <v>29</v>
      </c>
      <c r="E144" s="222">
        <f>DADOS2!H139</f>
        <v>12</v>
      </c>
      <c r="F144" s="76">
        <f>DADOS2!K139</f>
        <v>3.3333333333333335</v>
      </c>
      <c r="G144" s="210">
        <f>DADOS2!L139</f>
        <v>53</v>
      </c>
      <c r="H144" s="210">
        <f>DADOS2!O139</f>
        <v>19</v>
      </c>
      <c r="I144" s="210">
        <f>DADOS2!R139</f>
        <v>18</v>
      </c>
      <c r="J144" s="210">
        <f>DADOS2!U139</f>
        <v>36</v>
      </c>
      <c r="K144" s="76">
        <f>DADOS2!X139</f>
        <v>3</v>
      </c>
      <c r="L144" s="210">
        <f>DADOS2!Y139</f>
        <v>111</v>
      </c>
      <c r="M144" s="210">
        <f>DADOS2!AB139</f>
        <v>36</v>
      </c>
      <c r="N144" s="210">
        <f>DADOS2!AE139</f>
        <v>36</v>
      </c>
      <c r="O144" s="210">
        <f>DADOS2!AH139</f>
        <v>22</v>
      </c>
      <c r="P144" s="76">
        <f>DADOS2!AK139</f>
        <v>3</v>
      </c>
      <c r="Q144" s="76">
        <f>DADOS2!AM139</f>
        <v>3.1111111111111112</v>
      </c>
      <c r="R144" s="47"/>
      <c r="S144" s="36"/>
      <c r="T144" s="47"/>
      <c r="U144" s="36"/>
      <c r="V144" s="70"/>
      <c r="Y144" s="67"/>
    </row>
    <row r="145" spans="1:25" ht="15.75" x14ac:dyDescent="0.25">
      <c r="A145" s="130" t="str">
        <f>DADOS2!AN140</f>
        <v>NASF Fed 1</v>
      </c>
      <c r="B145" s="130">
        <f>DADOS2!A140</f>
        <v>132</v>
      </c>
      <c r="C145" s="210" t="str">
        <f>DADOS2!B140</f>
        <v>Não Respondeu</v>
      </c>
      <c r="D145" s="210" t="str">
        <f>DADOS2!E140</f>
        <v>Não Respondeu</v>
      </c>
      <c r="E145" s="222" t="str">
        <f>DADOS2!H140</f>
        <v>Não Respondeu</v>
      </c>
      <c r="F145" s="76" t="str">
        <f>DADOS2!K140</f>
        <v>Não Respondeu</v>
      </c>
      <c r="G145" s="210" t="str">
        <f>DADOS2!L140</f>
        <v>Não Respondeu</v>
      </c>
      <c r="H145" s="210" t="str">
        <f>DADOS2!O140</f>
        <v>Não Respondeu</v>
      </c>
      <c r="I145" s="210" t="str">
        <f>DADOS2!R140</f>
        <v>Não Respondeu</v>
      </c>
      <c r="J145" s="210" t="str">
        <f>DADOS2!U140</f>
        <v>Não Respondeu</v>
      </c>
      <c r="K145" s="76" t="str">
        <f>DADOS2!X140</f>
        <v>Não Respondeu</v>
      </c>
      <c r="L145" s="210" t="str">
        <f>DADOS2!Y140</f>
        <v>Não Respondeu</v>
      </c>
      <c r="M145" s="210" t="str">
        <f>DADOS2!AB140</f>
        <v>Não Respondeu</v>
      </c>
      <c r="N145" s="210" t="str">
        <f>DADOS2!AE140</f>
        <v>Não Respondeu</v>
      </c>
      <c r="O145" s="210" t="str">
        <f>DADOS2!AH140</f>
        <v>Não Respondeu</v>
      </c>
      <c r="P145" s="76" t="str">
        <f>DADOS2!AK140</f>
        <v>Não Respondeu</v>
      </c>
      <c r="Q145" s="76" t="str">
        <f>DADOS2!AM140</f>
        <v>Não Respondeu</v>
      </c>
      <c r="R145" s="47"/>
      <c r="S145" s="36"/>
      <c r="T145" s="47"/>
      <c r="U145" s="36"/>
      <c r="V145" s="70"/>
      <c r="Y145" s="67"/>
    </row>
    <row r="146" spans="1:25" ht="15.75" hidden="1" x14ac:dyDescent="0.25">
      <c r="A146" s="130" t="str">
        <f>DADOS2!AN141</f>
        <v>NASF SC 2</v>
      </c>
      <c r="B146" s="130">
        <f>DADOS2!A141</f>
        <v>133</v>
      </c>
      <c r="C146" s="210">
        <f>DADOS2!B141</f>
        <v>83</v>
      </c>
      <c r="D146" s="210">
        <f>DADOS2!E141</f>
        <v>28</v>
      </c>
      <c r="E146" s="222">
        <f>DADOS2!H141</f>
        <v>14</v>
      </c>
      <c r="F146" s="76">
        <f>DADOS2!K141</f>
        <v>3.3333333333333335</v>
      </c>
      <c r="G146" s="210">
        <f>DADOS2!L141</f>
        <v>93</v>
      </c>
      <c r="H146" s="210">
        <f>DADOS2!O141</f>
        <v>25</v>
      </c>
      <c r="I146" s="210">
        <f>DADOS2!R141</f>
        <v>32</v>
      </c>
      <c r="J146" s="210">
        <f>DADOS2!U141</f>
        <v>48</v>
      </c>
      <c r="K146" s="76">
        <f>DADOS2!X141</f>
        <v>4.25</v>
      </c>
      <c r="L146" s="210">
        <f>DADOS2!Y141</f>
        <v>137</v>
      </c>
      <c r="M146" s="210">
        <f>DADOS2!AB141</f>
        <v>24</v>
      </c>
      <c r="N146" s="210">
        <f>DADOS2!AE141</f>
        <v>41</v>
      </c>
      <c r="O146" s="210">
        <f>DADOS2!AH141</f>
        <v>28</v>
      </c>
      <c r="P146" s="76">
        <f>DADOS2!AK141</f>
        <v>3.25</v>
      </c>
      <c r="Q146" s="76">
        <f>DADOS2!AM141</f>
        <v>3.6111111111111112</v>
      </c>
      <c r="R146" s="47"/>
      <c r="S146" s="36"/>
      <c r="T146" s="47"/>
      <c r="U146" s="36"/>
      <c r="V146" s="70"/>
      <c r="Y146" s="67"/>
    </row>
    <row r="147" spans="1:25" ht="15.75" hidden="1" x14ac:dyDescent="0.25">
      <c r="A147" s="130" t="str">
        <f>DADOS2!AN142</f>
        <v>NASF SC 2</v>
      </c>
      <c r="B147" s="130">
        <f>DADOS2!A142</f>
        <v>134</v>
      </c>
      <c r="C147" s="210" t="str">
        <f>DADOS2!B142</f>
        <v>Não Respondeu</v>
      </c>
      <c r="D147" s="210" t="str">
        <f>DADOS2!E142</f>
        <v>Não Respondeu</v>
      </c>
      <c r="E147" s="222" t="str">
        <f>DADOS2!H142</f>
        <v>Não Respondeu</v>
      </c>
      <c r="F147" s="76" t="str">
        <f>DADOS2!K142</f>
        <v>Não Respondeu</v>
      </c>
      <c r="G147" s="210" t="str">
        <f>DADOS2!L142</f>
        <v>Não Respondeu</v>
      </c>
      <c r="H147" s="210" t="str">
        <f>DADOS2!O142</f>
        <v>Não Respondeu</v>
      </c>
      <c r="I147" s="210" t="str">
        <f>DADOS2!R142</f>
        <v>Não Respondeu</v>
      </c>
      <c r="J147" s="210" t="str">
        <f>DADOS2!U142</f>
        <v>Não Respondeu</v>
      </c>
      <c r="K147" s="76" t="str">
        <f>DADOS2!X142</f>
        <v>Não Respondeu</v>
      </c>
      <c r="L147" s="210" t="str">
        <f>DADOS2!Y142</f>
        <v>Não Respondeu</v>
      </c>
      <c r="M147" s="210" t="str">
        <f>DADOS2!AB142</f>
        <v>Não Respondeu</v>
      </c>
      <c r="N147" s="210" t="str">
        <f>DADOS2!AE142</f>
        <v>Não Respondeu</v>
      </c>
      <c r="O147" s="210" t="str">
        <f>DADOS2!AH142</f>
        <v>Não Respondeu</v>
      </c>
      <c r="P147" s="76" t="str">
        <f>DADOS2!AK142</f>
        <v>Não Respondeu</v>
      </c>
      <c r="Q147" s="76" t="str">
        <f>DADOS2!AM142</f>
        <v>Não Respondeu</v>
      </c>
      <c r="R147" s="47"/>
      <c r="S147" s="36"/>
      <c r="T147" s="47"/>
      <c r="U147" s="36"/>
      <c r="V147" s="70"/>
      <c r="Y147" s="67"/>
    </row>
    <row r="148" spans="1:25" ht="15.75" hidden="1" x14ac:dyDescent="0.25">
      <c r="A148" s="130" t="str">
        <f>DADOS2!AN143</f>
        <v>NASF SC 1</v>
      </c>
      <c r="B148" s="130">
        <f>DADOS2!A143</f>
        <v>135</v>
      </c>
      <c r="C148" s="210">
        <f>DADOS2!B143</f>
        <v>112</v>
      </c>
      <c r="D148" s="210">
        <f>DADOS2!E143</f>
        <v>41</v>
      </c>
      <c r="E148" s="222">
        <f>DADOS2!H143</f>
        <v>28</v>
      </c>
      <c r="F148" s="76">
        <f>DADOS2!K143</f>
        <v>5</v>
      </c>
      <c r="G148" s="210">
        <f>DADOS2!L143</f>
        <v>122</v>
      </c>
      <c r="H148" s="210">
        <f>DADOS2!O143</f>
        <v>36</v>
      </c>
      <c r="I148" s="210">
        <f>DADOS2!R143</f>
        <v>37</v>
      </c>
      <c r="J148" s="210">
        <f>DADOS2!U143</f>
        <v>68</v>
      </c>
      <c r="K148" s="76">
        <f>DADOS2!X143</f>
        <v>5</v>
      </c>
      <c r="L148" s="210">
        <f>DADOS2!Y143</f>
        <v>168</v>
      </c>
      <c r="M148" s="210">
        <f>DADOS2!AB143</f>
        <v>57</v>
      </c>
      <c r="N148" s="210">
        <f>DADOS2!AE143</f>
        <v>67</v>
      </c>
      <c r="O148" s="210">
        <f>DADOS2!AH143</f>
        <v>36</v>
      </c>
      <c r="P148" s="76">
        <f>DADOS2!AK143</f>
        <v>4.75</v>
      </c>
      <c r="Q148" s="76">
        <f>DADOS2!AM143</f>
        <v>4.916666666666667</v>
      </c>
      <c r="R148" s="47"/>
      <c r="S148" s="36"/>
      <c r="T148" s="47"/>
      <c r="U148" s="36"/>
      <c r="V148" s="70"/>
      <c r="Y148" s="67"/>
    </row>
    <row r="149" spans="1:25" ht="15.75" hidden="1" x14ac:dyDescent="0.25">
      <c r="A149" s="130" t="str">
        <f>DADOS2!AN144</f>
        <v>NASF SC 2</v>
      </c>
      <c r="B149" s="130">
        <f>DADOS2!A144</f>
        <v>136</v>
      </c>
      <c r="C149" s="210">
        <f>DADOS2!B144</f>
        <v>107</v>
      </c>
      <c r="D149" s="210">
        <f>DADOS2!E144</f>
        <v>20</v>
      </c>
      <c r="E149" s="222">
        <f>DADOS2!H144</f>
        <v>28</v>
      </c>
      <c r="F149" s="76">
        <f>DADOS2!K144</f>
        <v>4.333333333333333</v>
      </c>
      <c r="G149" s="210">
        <f>DADOS2!L144</f>
        <v>113</v>
      </c>
      <c r="H149" s="210">
        <f>DADOS2!O144</f>
        <v>28</v>
      </c>
      <c r="I149" s="210">
        <f>DADOS2!R144</f>
        <v>36</v>
      </c>
      <c r="J149" s="210">
        <f>DADOS2!U144</f>
        <v>74</v>
      </c>
      <c r="K149" s="76">
        <f>DADOS2!X144</f>
        <v>4.75</v>
      </c>
      <c r="L149" s="210">
        <f>DADOS2!Y144</f>
        <v>178</v>
      </c>
      <c r="M149" s="210">
        <f>DADOS2!AB144</f>
        <v>50</v>
      </c>
      <c r="N149" s="210">
        <f>DADOS2!AE144</f>
        <v>67</v>
      </c>
      <c r="O149" s="210">
        <f>DADOS2!AH144</f>
        <v>40</v>
      </c>
      <c r="P149" s="76">
        <f>DADOS2!AK144</f>
        <v>4.75</v>
      </c>
      <c r="Q149" s="76">
        <f>DADOS2!AM144</f>
        <v>4.6111111111111107</v>
      </c>
      <c r="R149" s="47"/>
      <c r="S149" s="36"/>
      <c r="T149" s="47"/>
      <c r="U149" s="36"/>
      <c r="V149" s="70"/>
      <c r="Y149" s="67"/>
    </row>
    <row r="150" spans="1:25" ht="15.75" x14ac:dyDescent="0.25">
      <c r="A150" s="130" t="str">
        <f>DADOS2!AN145</f>
        <v>NASF Fed 1</v>
      </c>
      <c r="B150" s="130">
        <f>DADOS2!A145</f>
        <v>137</v>
      </c>
      <c r="C150" s="210">
        <f>DADOS2!B145</f>
        <v>73</v>
      </c>
      <c r="D150" s="210">
        <f>DADOS2!E145</f>
        <v>0</v>
      </c>
      <c r="E150" s="222">
        <f>DADOS2!H145</f>
        <v>16</v>
      </c>
      <c r="F150" s="76">
        <f>DADOS2!K145</f>
        <v>2.6666666666666665</v>
      </c>
      <c r="G150" s="210">
        <f>DADOS2!L145</f>
        <v>75</v>
      </c>
      <c r="H150" s="210">
        <f>DADOS2!O145</f>
        <v>5</v>
      </c>
      <c r="I150" s="210">
        <f>DADOS2!R145</f>
        <v>10</v>
      </c>
      <c r="J150" s="210">
        <f>DADOS2!U145</f>
        <v>40</v>
      </c>
      <c r="K150" s="76">
        <f>DADOS2!X145</f>
        <v>2.25</v>
      </c>
      <c r="L150" s="210">
        <f>DADOS2!Y145</f>
        <v>126</v>
      </c>
      <c r="M150" s="210">
        <f>DADOS2!AB145</f>
        <v>18</v>
      </c>
      <c r="N150" s="210">
        <f>DADOS2!AE145</f>
        <v>55</v>
      </c>
      <c r="O150" s="210">
        <f>DADOS2!AH145</f>
        <v>34</v>
      </c>
      <c r="P150" s="76">
        <f>DADOS2!AK145</f>
        <v>3.75</v>
      </c>
      <c r="Q150" s="76">
        <f>DADOS2!AM145</f>
        <v>2.8888888888888888</v>
      </c>
      <c r="R150" s="39"/>
      <c r="S150" s="40"/>
      <c r="T150" s="39"/>
      <c r="U150" s="40"/>
      <c r="V150" s="70"/>
      <c r="Y150" s="67"/>
    </row>
    <row r="151" spans="1:25" ht="15.75" hidden="1" x14ac:dyDescent="0.25">
      <c r="A151" s="130" t="str">
        <f>DADOS2!AN146</f>
        <v>NASF SC 2</v>
      </c>
      <c r="B151" s="130">
        <f>DADOS2!A146</f>
        <v>138</v>
      </c>
      <c r="C151" s="210">
        <f>DADOS2!B146</f>
        <v>75</v>
      </c>
      <c r="D151" s="210">
        <f>DADOS2!E146</f>
        <v>35</v>
      </c>
      <c r="E151" s="222">
        <f>DADOS2!H146</f>
        <v>15</v>
      </c>
      <c r="F151" s="76">
        <f>DADOS2!K146</f>
        <v>3.6666666666666665</v>
      </c>
      <c r="G151" s="210">
        <f>DADOS2!L146</f>
        <v>40</v>
      </c>
      <c r="H151" s="210">
        <f>DADOS2!O146</f>
        <v>28</v>
      </c>
      <c r="I151" s="210">
        <f>DADOS2!R146</f>
        <v>16</v>
      </c>
      <c r="J151" s="210">
        <f>DADOS2!U146</f>
        <v>24</v>
      </c>
      <c r="K151" s="76">
        <f>DADOS2!X146</f>
        <v>2.75</v>
      </c>
      <c r="L151" s="210">
        <f>DADOS2!Y146</f>
        <v>128</v>
      </c>
      <c r="M151" s="210">
        <f>DADOS2!AB146</f>
        <v>32</v>
      </c>
      <c r="N151" s="210">
        <f>DADOS2!AE146</f>
        <v>24</v>
      </c>
      <c r="O151" s="210">
        <f>DADOS2!AH146</f>
        <v>24</v>
      </c>
      <c r="P151" s="76">
        <f>DADOS2!AK146</f>
        <v>3.25</v>
      </c>
      <c r="Q151" s="76">
        <f>DADOS2!AM146</f>
        <v>3.2222222222222219</v>
      </c>
      <c r="R151" s="39"/>
      <c r="S151" s="40"/>
      <c r="T151" s="39"/>
      <c r="U151" s="40"/>
      <c r="V151" s="70"/>
      <c r="Y151" s="67"/>
    </row>
    <row r="152" spans="1:25" ht="15.75" hidden="1" x14ac:dyDescent="0.25">
      <c r="A152" s="130" t="str">
        <f>DADOS2!AN147</f>
        <v>NASF SC 1</v>
      </c>
      <c r="B152" s="130">
        <f>DADOS2!A147</f>
        <v>139</v>
      </c>
      <c r="C152" s="210">
        <f>DADOS2!B147</f>
        <v>96</v>
      </c>
      <c r="D152" s="210">
        <f>DADOS2!E147</f>
        <v>17</v>
      </c>
      <c r="E152" s="222">
        <f>DADOS2!H147</f>
        <v>18</v>
      </c>
      <c r="F152" s="76">
        <f>DADOS2!K147</f>
        <v>3.6666666666666665</v>
      </c>
      <c r="G152" s="210">
        <f>DADOS2!L147</f>
        <v>105</v>
      </c>
      <c r="H152" s="210">
        <f>DADOS2!O147</f>
        <v>31</v>
      </c>
      <c r="I152" s="210">
        <f>DADOS2!R147</f>
        <v>10</v>
      </c>
      <c r="J152" s="210">
        <f>DADOS2!U147</f>
        <v>32</v>
      </c>
      <c r="K152" s="76">
        <f>DADOS2!X147</f>
        <v>3.5</v>
      </c>
      <c r="L152" s="210">
        <f>DADOS2!Y147</f>
        <v>150</v>
      </c>
      <c r="M152" s="210">
        <f>DADOS2!AB147</f>
        <v>15</v>
      </c>
      <c r="N152" s="210">
        <f>DADOS2!AE147</f>
        <v>61</v>
      </c>
      <c r="O152" s="210">
        <f>DADOS2!AH147</f>
        <v>37</v>
      </c>
      <c r="P152" s="76">
        <f>DADOS2!AK147</f>
        <v>3.5</v>
      </c>
      <c r="Q152" s="76">
        <f>DADOS2!AM147</f>
        <v>3.5555555555555554</v>
      </c>
      <c r="R152" s="39"/>
      <c r="S152" s="40"/>
      <c r="T152" s="39"/>
      <c r="U152" s="40"/>
      <c r="V152" s="70"/>
      <c r="Y152" s="67"/>
    </row>
    <row r="153" spans="1:25" ht="15.75" hidden="1" x14ac:dyDescent="0.25">
      <c r="A153" s="130" t="str">
        <f>DADOS2!AN148</f>
        <v>NASF Fed 2</v>
      </c>
      <c r="B153" s="130">
        <f>DADOS2!A148</f>
        <v>140</v>
      </c>
      <c r="C153" s="210">
        <f>DADOS2!B148</f>
        <v>85</v>
      </c>
      <c r="D153" s="210">
        <f>DADOS2!E148</f>
        <v>38</v>
      </c>
      <c r="E153" s="222">
        <f>DADOS2!H148</f>
        <v>21</v>
      </c>
      <c r="F153" s="76">
        <f>DADOS2!K148</f>
        <v>4</v>
      </c>
      <c r="G153" s="210">
        <f>DADOS2!L148</f>
        <v>88</v>
      </c>
      <c r="H153" s="210">
        <f>DADOS2!O148</f>
        <v>28</v>
      </c>
      <c r="I153" s="210">
        <f>DADOS2!R148</f>
        <v>28</v>
      </c>
      <c r="J153" s="210">
        <f>DADOS2!U148</f>
        <v>52</v>
      </c>
      <c r="K153" s="76">
        <f>DADOS2!X148</f>
        <v>4</v>
      </c>
      <c r="L153" s="210">
        <f>DADOS2!Y148</f>
        <v>143</v>
      </c>
      <c r="M153" s="210">
        <f>DADOS2!AB148</f>
        <v>52</v>
      </c>
      <c r="N153" s="210">
        <f>DADOS2!AE148</f>
        <v>51</v>
      </c>
      <c r="O153" s="210">
        <f>DADOS2!AH148</f>
        <v>30</v>
      </c>
      <c r="P153" s="76">
        <f>DADOS2!AK148</f>
        <v>4</v>
      </c>
      <c r="Q153" s="76">
        <f>DADOS2!AM148</f>
        <v>4</v>
      </c>
      <c r="R153" s="39"/>
      <c r="S153" s="40"/>
      <c r="T153" s="39"/>
      <c r="U153" s="40"/>
      <c r="V153" s="70"/>
      <c r="Y153" s="67"/>
    </row>
    <row r="154" spans="1:25" ht="15.75" hidden="1" x14ac:dyDescent="0.25">
      <c r="A154" s="130" t="str">
        <f>DADOS2!AN149</f>
        <v>NASF SC 2</v>
      </c>
      <c r="B154" s="130">
        <f>DADOS2!A149</f>
        <v>141</v>
      </c>
      <c r="C154" s="210">
        <f>DADOS2!B149</f>
        <v>90</v>
      </c>
      <c r="D154" s="210">
        <f>DADOS2!E149</f>
        <v>24</v>
      </c>
      <c r="E154" s="222">
        <f>DADOS2!H149</f>
        <v>17</v>
      </c>
      <c r="F154" s="76">
        <f>DADOS2!K149</f>
        <v>3.3333333333333335</v>
      </c>
      <c r="G154" s="210">
        <f>DADOS2!L149</f>
        <v>93</v>
      </c>
      <c r="H154" s="210">
        <f>DADOS2!O149</f>
        <v>31</v>
      </c>
      <c r="I154" s="210">
        <f>DADOS2!R149</f>
        <v>23</v>
      </c>
      <c r="J154" s="210">
        <f>DADOS2!U149</f>
        <v>50</v>
      </c>
      <c r="K154" s="76">
        <f>DADOS2!X149</f>
        <v>3.75</v>
      </c>
      <c r="L154" s="210">
        <f>DADOS2!Y149</f>
        <v>112</v>
      </c>
      <c r="M154" s="210">
        <f>DADOS2!AB149</f>
        <v>59</v>
      </c>
      <c r="N154" s="210">
        <f>DADOS2!AE149</f>
        <v>52</v>
      </c>
      <c r="O154" s="210">
        <f>DADOS2!AH149</f>
        <v>20</v>
      </c>
      <c r="P154" s="76">
        <f>DADOS2!AK149</f>
        <v>3.5</v>
      </c>
      <c r="Q154" s="76">
        <f>DADOS2!AM149</f>
        <v>3.5277777777777781</v>
      </c>
      <c r="R154" s="39"/>
      <c r="S154" s="40"/>
      <c r="T154" s="39"/>
      <c r="U154" s="40"/>
      <c r="V154" s="70"/>
      <c r="Y154" s="67"/>
    </row>
    <row r="155" spans="1:25" ht="15.75" hidden="1" x14ac:dyDescent="0.25">
      <c r="A155" s="130" t="str">
        <f>DADOS2!AN150</f>
        <v>NASF SC 2</v>
      </c>
      <c r="B155" s="130">
        <f>DADOS2!A150</f>
        <v>142</v>
      </c>
      <c r="C155" s="210">
        <f>DADOS2!B150</f>
        <v>102</v>
      </c>
      <c r="D155" s="210">
        <f>DADOS2!E150</f>
        <v>25</v>
      </c>
      <c r="E155" s="222">
        <f>DADOS2!H150</f>
        <v>27</v>
      </c>
      <c r="F155" s="76">
        <f>DADOS2!K150</f>
        <v>4.333333333333333</v>
      </c>
      <c r="G155" s="210">
        <f>DADOS2!L150</f>
        <v>114</v>
      </c>
      <c r="H155" s="210">
        <f>DADOS2!O150</f>
        <v>36</v>
      </c>
      <c r="I155" s="210">
        <f>DADOS2!R150</f>
        <v>32</v>
      </c>
      <c r="J155" s="210">
        <f>DADOS2!U150</f>
        <v>71</v>
      </c>
      <c r="K155" s="76">
        <f>DADOS2!X150</f>
        <v>5</v>
      </c>
      <c r="L155" s="210">
        <f>DADOS2!Y150</f>
        <v>188</v>
      </c>
      <c r="M155" s="210">
        <f>DADOS2!AB150</f>
        <v>66</v>
      </c>
      <c r="N155" s="210">
        <f>DADOS2!AE150</f>
        <v>70</v>
      </c>
      <c r="O155" s="210">
        <f>DADOS2!AH150</f>
        <v>38</v>
      </c>
      <c r="P155" s="76">
        <f>DADOS2!AK150</f>
        <v>5</v>
      </c>
      <c r="Q155" s="76">
        <f>DADOS2!AM150</f>
        <v>4.7777777777777777</v>
      </c>
      <c r="R155" s="39"/>
      <c r="S155" s="40"/>
      <c r="T155" s="39"/>
      <c r="U155" s="40"/>
      <c r="V155" s="70"/>
      <c r="Y155" s="67"/>
    </row>
    <row r="156" spans="1:25" ht="15.75" x14ac:dyDescent="0.25">
      <c r="A156" s="130" t="str">
        <f>DADOS2!AN151</f>
        <v>NASF Fed 1</v>
      </c>
      <c r="B156" s="130">
        <f>DADOS2!A151</f>
        <v>143</v>
      </c>
      <c r="C156" s="210">
        <f>DADOS2!B151</f>
        <v>95</v>
      </c>
      <c r="D156" s="210">
        <f>DADOS2!E151</f>
        <v>37</v>
      </c>
      <c r="E156" s="222">
        <f>DADOS2!H151</f>
        <v>18</v>
      </c>
      <c r="F156" s="76">
        <f>DADOS2!K151</f>
        <v>4</v>
      </c>
      <c r="G156" s="210">
        <f>DADOS2!L151</f>
        <v>88</v>
      </c>
      <c r="H156" s="210">
        <f>DADOS2!O151</f>
        <v>30</v>
      </c>
      <c r="I156" s="210">
        <f>DADOS2!R151</f>
        <v>29</v>
      </c>
      <c r="J156" s="210">
        <f>DADOS2!U151</f>
        <v>59</v>
      </c>
      <c r="K156" s="76">
        <f>DADOS2!X151</f>
        <v>4</v>
      </c>
      <c r="L156" s="210">
        <f>DADOS2!Y151</f>
        <v>149</v>
      </c>
      <c r="M156" s="210">
        <f>DADOS2!AB151</f>
        <v>45</v>
      </c>
      <c r="N156" s="210">
        <f>DADOS2!AE151</f>
        <v>57</v>
      </c>
      <c r="O156" s="210">
        <f>DADOS2!AH151</f>
        <v>33</v>
      </c>
      <c r="P156" s="76">
        <f>DADOS2!AK151</f>
        <v>4</v>
      </c>
      <c r="Q156" s="76">
        <f>DADOS2!AM151</f>
        <v>4</v>
      </c>
      <c r="R156" s="39"/>
      <c r="S156" s="40"/>
      <c r="T156" s="39"/>
      <c r="U156" s="40"/>
      <c r="V156" s="70"/>
      <c r="Y156" s="67"/>
    </row>
    <row r="157" spans="1:25" ht="15.75" x14ac:dyDescent="0.25">
      <c r="A157" s="130" t="str">
        <f>DADOS2!AN152</f>
        <v>NASF Fed 1</v>
      </c>
      <c r="B157" s="130">
        <f>DADOS2!A152</f>
        <v>144</v>
      </c>
      <c r="C157" s="210">
        <f>DADOS2!B152</f>
        <v>63</v>
      </c>
      <c r="D157" s="210">
        <f>DADOS2!E152</f>
        <v>26</v>
      </c>
      <c r="E157" s="222">
        <f>DADOS2!H152</f>
        <v>22</v>
      </c>
      <c r="F157" s="76">
        <f>DADOS2!K152</f>
        <v>3.3333333333333335</v>
      </c>
      <c r="G157" s="210">
        <f>DADOS2!L152</f>
        <v>93</v>
      </c>
      <c r="H157" s="210">
        <f>DADOS2!O152</f>
        <v>27</v>
      </c>
      <c r="I157" s="210">
        <f>DADOS2!R152</f>
        <v>23</v>
      </c>
      <c r="J157" s="210">
        <f>DADOS2!U152</f>
        <v>44</v>
      </c>
      <c r="K157" s="76">
        <f>DADOS2!X152</f>
        <v>3.5</v>
      </c>
      <c r="L157" s="210">
        <f>DADOS2!Y152</f>
        <v>126</v>
      </c>
      <c r="M157" s="210">
        <f>DADOS2!AB152</f>
        <v>59</v>
      </c>
      <c r="N157" s="210">
        <f>DADOS2!AE152</f>
        <v>63</v>
      </c>
      <c r="O157" s="210">
        <f>DADOS2!AH152</f>
        <v>37</v>
      </c>
      <c r="P157" s="76">
        <f>DADOS2!AK152</f>
        <v>4.25</v>
      </c>
      <c r="Q157" s="76">
        <f>DADOS2!AM152</f>
        <v>3.6944444444444446</v>
      </c>
      <c r="R157" s="39"/>
      <c r="S157" s="40"/>
      <c r="T157" s="39"/>
      <c r="U157" s="40"/>
      <c r="V157" s="70"/>
      <c r="Y157" s="67"/>
    </row>
    <row r="158" spans="1:25" ht="15.75" hidden="1" x14ac:dyDescent="0.25">
      <c r="A158" s="130" t="str">
        <f>DADOS2!AN153</f>
        <v>NASF SC 2</v>
      </c>
      <c r="B158" s="130">
        <f>DADOS2!A153</f>
        <v>145</v>
      </c>
      <c r="C158" s="210" t="str">
        <f>DADOS2!B153</f>
        <v>Não Respondeu</v>
      </c>
      <c r="D158" s="210" t="str">
        <f>DADOS2!E153</f>
        <v>Não Respondeu</v>
      </c>
      <c r="E158" s="222" t="str">
        <f>DADOS2!H153</f>
        <v>Não Respondeu</v>
      </c>
      <c r="F158" s="76" t="str">
        <f>DADOS2!K153</f>
        <v>Não Respondeu</v>
      </c>
      <c r="G158" s="210" t="str">
        <f>DADOS2!L153</f>
        <v>Não Respondeu</v>
      </c>
      <c r="H158" s="210" t="str">
        <f>DADOS2!O153</f>
        <v>Não Respondeu</v>
      </c>
      <c r="I158" s="210" t="str">
        <f>DADOS2!R153</f>
        <v>Não Respondeu</v>
      </c>
      <c r="J158" s="210" t="str">
        <f>DADOS2!U153</f>
        <v>Não Respondeu</v>
      </c>
      <c r="K158" s="76" t="str">
        <f>DADOS2!X153</f>
        <v>Não Respondeu</v>
      </c>
      <c r="L158" s="210" t="str">
        <f>DADOS2!Y153</f>
        <v>Não Respondeu</v>
      </c>
      <c r="M158" s="210" t="str">
        <f>DADOS2!AB153</f>
        <v>Não Respondeu</v>
      </c>
      <c r="N158" s="210" t="str">
        <f>DADOS2!AE153</f>
        <v>Não Respondeu</v>
      </c>
      <c r="O158" s="210" t="str">
        <f>DADOS2!AH153</f>
        <v>Não Respondeu</v>
      </c>
      <c r="P158" s="76" t="str">
        <f>DADOS2!AK153</f>
        <v>Não Respondeu</v>
      </c>
      <c r="Q158" s="76" t="str">
        <f>DADOS2!AM153</f>
        <v>Não Respondeu</v>
      </c>
      <c r="R158" s="39"/>
      <c r="S158" s="40"/>
      <c r="T158" s="39"/>
      <c r="U158" s="40"/>
      <c r="V158" s="70"/>
      <c r="Y158" s="67"/>
    </row>
    <row r="159" spans="1:25" ht="15.75" x14ac:dyDescent="0.25">
      <c r="A159" s="130" t="str">
        <f>DADOS2!AN154</f>
        <v>NASF Fed 1</v>
      </c>
      <c r="B159" s="130">
        <f>DADOS2!A154</f>
        <v>146</v>
      </c>
      <c r="C159" s="210">
        <f>DADOS2!B154</f>
        <v>62</v>
      </c>
      <c r="D159" s="210">
        <f>DADOS2!E154</f>
        <v>26</v>
      </c>
      <c r="E159" s="222">
        <f>DADOS2!H154</f>
        <v>16</v>
      </c>
      <c r="F159" s="76">
        <f>DADOS2!K154</f>
        <v>3</v>
      </c>
      <c r="G159" s="210">
        <f>DADOS2!L154</f>
        <v>40</v>
      </c>
      <c r="H159" s="210">
        <f>DADOS2!O154</f>
        <v>12</v>
      </c>
      <c r="I159" s="210">
        <f>DADOS2!R154</f>
        <v>15</v>
      </c>
      <c r="J159" s="210">
        <f>DADOS2!U154</f>
        <v>0</v>
      </c>
      <c r="K159" s="76">
        <f>DADOS2!X154</f>
        <v>1.75</v>
      </c>
      <c r="L159" s="210">
        <f>DADOS2!Y154</f>
        <v>114</v>
      </c>
      <c r="M159" s="210">
        <f>DADOS2!AB154</f>
        <v>42</v>
      </c>
      <c r="N159" s="210">
        <f>DADOS2!AE154</f>
        <v>50</v>
      </c>
      <c r="O159" s="210">
        <f>DADOS2!AH154</f>
        <v>38</v>
      </c>
      <c r="P159" s="76">
        <f>DADOS2!AK154</f>
        <v>3.75</v>
      </c>
      <c r="Q159" s="76">
        <f>DADOS2!AM154</f>
        <v>2.8333333333333335</v>
      </c>
      <c r="R159" s="39"/>
      <c r="S159" s="40"/>
      <c r="T159" s="39"/>
      <c r="U159" s="40"/>
      <c r="V159" s="70"/>
      <c r="Y159" s="67"/>
    </row>
    <row r="160" spans="1:25" ht="15.75" hidden="1" x14ac:dyDescent="0.25">
      <c r="A160" s="130" t="str">
        <f>DADOS2!AN155</f>
        <v>NASF SC 2</v>
      </c>
      <c r="B160" s="130">
        <f>DADOS2!A155</f>
        <v>147</v>
      </c>
      <c r="C160" s="210">
        <f>DADOS2!B155</f>
        <v>98</v>
      </c>
      <c r="D160" s="210">
        <f>DADOS2!E155</f>
        <v>25</v>
      </c>
      <c r="E160" s="222">
        <f>DADOS2!H155</f>
        <v>12</v>
      </c>
      <c r="F160" s="76">
        <f>DADOS2!K155</f>
        <v>3.6666666666666665</v>
      </c>
      <c r="G160" s="210">
        <f>DADOS2!L155</f>
        <v>100</v>
      </c>
      <c r="H160" s="210">
        <f>DADOS2!O155</f>
        <v>22</v>
      </c>
      <c r="I160" s="210">
        <f>DADOS2!R155</f>
        <v>11</v>
      </c>
      <c r="J160" s="210">
        <f>DADOS2!U155</f>
        <v>47</v>
      </c>
      <c r="K160" s="76">
        <f>DADOS2!X155</f>
        <v>3</v>
      </c>
      <c r="L160" s="210">
        <f>DADOS2!Y155</f>
        <v>115</v>
      </c>
      <c r="M160" s="210">
        <f>DADOS2!AB155</f>
        <v>50</v>
      </c>
      <c r="N160" s="210">
        <f>DADOS2!AE155</f>
        <v>56</v>
      </c>
      <c r="O160" s="210">
        <f>DADOS2!AH155</f>
        <v>29</v>
      </c>
      <c r="P160" s="76">
        <f>DADOS2!AK155</f>
        <v>3.75</v>
      </c>
      <c r="Q160" s="76">
        <f>DADOS2!AM155</f>
        <v>3.4722222222222219</v>
      </c>
      <c r="R160" s="39"/>
      <c r="S160" s="40"/>
      <c r="T160" s="39"/>
      <c r="U160" s="40"/>
      <c r="V160" s="70"/>
      <c r="Y160" s="67"/>
    </row>
    <row r="161" spans="1:25" ht="15.75" hidden="1" x14ac:dyDescent="0.25">
      <c r="A161" s="130" t="str">
        <f>DADOS2!AN156</f>
        <v>NASF SC 2</v>
      </c>
      <c r="B161" s="130">
        <f>DADOS2!A156</f>
        <v>148</v>
      </c>
      <c r="C161" s="210">
        <f>DADOS2!B156</f>
        <v>93</v>
      </c>
      <c r="D161" s="210">
        <f>DADOS2!E156</f>
        <v>34</v>
      </c>
      <c r="E161" s="222">
        <f>DADOS2!H156</f>
        <v>20</v>
      </c>
      <c r="F161" s="76">
        <f>DADOS2!K156</f>
        <v>4</v>
      </c>
      <c r="G161" s="210">
        <f>DADOS2!L156</f>
        <v>105</v>
      </c>
      <c r="H161" s="210">
        <f>DADOS2!O156</f>
        <v>32</v>
      </c>
      <c r="I161" s="210">
        <f>DADOS2!R156</f>
        <v>28</v>
      </c>
      <c r="J161" s="210">
        <f>DADOS2!U156</f>
        <v>60</v>
      </c>
      <c r="K161" s="76">
        <f>DADOS2!X156</f>
        <v>4.25</v>
      </c>
      <c r="L161" s="210">
        <f>DADOS2!Y156</f>
        <v>152</v>
      </c>
      <c r="M161" s="210">
        <f>DADOS2!AB156</f>
        <v>58</v>
      </c>
      <c r="N161" s="210">
        <f>DADOS2!AE156</f>
        <v>57</v>
      </c>
      <c r="O161" s="210">
        <f>DADOS2!AH156</f>
        <v>32</v>
      </c>
      <c r="P161" s="76">
        <f>DADOS2!AK156</f>
        <v>4.25</v>
      </c>
      <c r="Q161" s="76">
        <f>DADOS2!AM156</f>
        <v>4.166666666666667</v>
      </c>
      <c r="R161" s="39"/>
      <c r="S161" s="40"/>
      <c r="T161" s="39"/>
      <c r="U161" s="40"/>
      <c r="V161" s="70"/>
      <c r="Y161" s="67"/>
    </row>
    <row r="162" spans="1:25" ht="15.75" hidden="1" x14ac:dyDescent="0.25">
      <c r="A162" s="130" t="str">
        <f>DADOS2!AN157</f>
        <v>NASF SC 2</v>
      </c>
      <c r="B162" s="130">
        <f>DADOS2!A157</f>
        <v>149</v>
      </c>
      <c r="C162" s="210">
        <f>DADOS2!B157</f>
        <v>103</v>
      </c>
      <c r="D162" s="210">
        <f>DADOS2!E157</f>
        <v>26</v>
      </c>
      <c r="E162" s="222">
        <f>DADOS2!H157</f>
        <v>16</v>
      </c>
      <c r="F162" s="76">
        <f>DADOS2!K157</f>
        <v>4</v>
      </c>
      <c r="G162" s="210">
        <f>DADOS2!L157</f>
        <v>69</v>
      </c>
      <c r="H162" s="210">
        <f>DADOS2!O157</f>
        <v>21</v>
      </c>
      <c r="I162" s="210">
        <f>DADOS2!R157</f>
        <v>19</v>
      </c>
      <c r="J162" s="210">
        <f>DADOS2!U157</f>
        <v>40</v>
      </c>
      <c r="K162" s="76">
        <f>DADOS2!X157</f>
        <v>3</v>
      </c>
      <c r="L162" s="210">
        <f>DADOS2!Y157</f>
        <v>108</v>
      </c>
      <c r="M162" s="210">
        <f>DADOS2!AB157</f>
        <v>39</v>
      </c>
      <c r="N162" s="210">
        <f>DADOS2!AE157</f>
        <v>44</v>
      </c>
      <c r="O162" s="210">
        <f>DADOS2!AH157</f>
        <v>26</v>
      </c>
      <c r="P162" s="76">
        <f>DADOS2!AK157</f>
        <v>3.25</v>
      </c>
      <c r="Q162" s="76">
        <f>DADOS2!AM157</f>
        <v>3.4166666666666665</v>
      </c>
      <c r="R162" s="39"/>
      <c r="S162" s="40"/>
      <c r="T162" s="39"/>
      <c r="U162" s="40"/>
      <c r="V162" s="70"/>
      <c r="Y162" s="67"/>
    </row>
    <row r="163" spans="1:25" ht="15.75" x14ac:dyDescent="0.25">
      <c r="A163" s="130" t="str">
        <f>DADOS2!AN158</f>
        <v>NASF Fed 1</v>
      </c>
      <c r="B163" s="130">
        <f>DADOS2!A158</f>
        <v>150</v>
      </c>
      <c r="C163" s="210">
        <f>DADOS2!B158</f>
        <v>78</v>
      </c>
      <c r="D163" s="210">
        <f>DADOS2!E158</f>
        <v>41</v>
      </c>
      <c r="E163" s="222">
        <f>DADOS2!H158</f>
        <v>12</v>
      </c>
      <c r="F163" s="76">
        <f>DADOS2!K158</f>
        <v>4</v>
      </c>
      <c r="G163" s="210">
        <f>DADOS2!L158</f>
        <v>70</v>
      </c>
      <c r="H163" s="210">
        <f>DADOS2!O158</f>
        <v>30</v>
      </c>
      <c r="I163" s="210">
        <f>DADOS2!R158</f>
        <v>15</v>
      </c>
      <c r="J163" s="210">
        <f>DADOS2!U158</f>
        <v>18</v>
      </c>
      <c r="K163" s="76">
        <f>DADOS2!X158</f>
        <v>2.75</v>
      </c>
      <c r="L163" s="210">
        <f>DADOS2!Y158</f>
        <v>163.66</v>
      </c>
      <c r="M163" s="210">
        <f>DADOS2!AB158</f>
        <v>53.66</v>
      </c>
      <c r="N163" s="210">
        <f>DADOS2!AE158</f>
        <v>44.33</v>
      </c>
      <c r="O163" s="210">
        <f>DADOS2!AH158</f>
        <v>35.33</v>
      </c>
      <c r="P163" s="76">
        <f>DADOS2!AK158</f>
        <v>4</v>
      </c>
      <c r="Q163" s="76">
        <f>DADOS2!AM158</f>
        <v>3.5833333333333335</v>
      </c>
      <c r="R163" s="39"/>
      <c r="S163" s="40"/>
      <c r="T163" s="39"/>
      <c r="U163" s="40"/>
      <c r="V163" s="70"/>
      <c r="Y163" s="67"/>
    </row>
    <row r="164" spans="1:25" ht="15.75" hidden="1" x14ac:dyDescent="0.25">
      <c r="A164" s="130" t="str">
        <f>DADOS2!AN159</f>
        <v>NASF SC 2</v>
      </c>
      <c r="B164" s="130">
        <f>DADOS2!A159</f>
        <v>151</v>
      </c>
      <c r="C164" s="210">
        <f>DADOS2!B159</f>
        <v>50</v>
      </c>
      <c r="D164" s="210">
        <f>DADOS2!E159</f>
        <v>26</v>
      </c>
      <c r="E164" s="222">
        <f>DADOS2!H159</f>
        <v>9</v>
      </c>
      <c r="F164" s="76">
        <f>DADOS2!K159</f>
        <v>2.6666666666666665</v>
      </c>
      <c r="G164" s="210">
        <f>DADOS2!L159</f>
        <v>58</v>
      </c>
      <c r="H164" s="210">
        <f>DADOS2!O159</f>
        <v>18</v>
      </c>
      <c r="I164" s="210">
        <f>DADOS2!R159</f>
        <v>18</v>
      </c>
      <c r="J164" s="210">
        <f>DADOS2!U159</f>
        <v>21</v>
      </c>
      <c r="K164" s="76">
        <f>DADOS2!X159</f>
        <v>2.75</v>
      </c>
      <c r="L164" s="210">
        <f>DADOS2!Y159</f>
        <v>56</v>
      </c>
      <c r="M164" s="210">
        <f>DADOS2!AB159</f>
        <v>26</v>
      </c>
      <c r="N164" s="210">
        <f>DADOS2!AE159</f>
        <v>31</v>
      </c>
      <c r="O164" s="210">
        <f>DADOS2!AH159</f>
        <v>18</v>
      </c>
      <c r="P164" s="76">
        <f>DADOS2!AK159</f>
        <v>2.25</v>
      </c>
      <c r="Q164" s="76">
        <f>DADOS2!AM159</f>
        <v>2.5555555555555554</v>
      </c>
      <c r="R164" s="39"/>
      <c r="S164" s="40"/>
      <c r="T164" s="39"/>
      <c r="U164" s="40"/>
      <c r="V164" s="70"/>
      <c r="Y164" s="67"/>
    </row>
    <row r="165" spans="1:25" ht="15.75" hidden="1" x14ac:dyDescent="0.25">
      <c r="A165" s="130" t="str">
        <f>DADOS2!AN160</f>
        <v>NASF SC 1</v>
      </c>
      <c r="B165" s="130">
        <f>DADOS2!A160</f>
        <v>152</v>
      </c>
      <c r="C165" s="210">
        <f>DADOS2!B160</f>
        <v>102</v>
      </c>
      <c r="D165" s="210">
        <f>DADOS2!E160</f>
        <v>35</v>
      </c>
      <c r="E165" s="222">
        <f>DADOS2!H160</f>
        <v>24</v>
      </c>
      <c r="F165" s="76">
        <f>DADOS2!K160</f>
        <v>4.666666666666667</v>
      </c>
      <c r="G165" s="210">
        <f>DADOS2!L160</f>
        <v>48</v>
      </c>
      <c r="H165" s="210">
        <f>DADOS2!O160</f>
        <v>8</v>
      </c>
      <c r="I165" s="210">
        <f>DADOS2!R160</f>
        <v>12</v>
      </c>
      <c r="J165" s="210">
        <f>DADOS2!U160</f>
        <v>20</v>
      </c>
      <c r="K165" s="76">
        <f>DADOS2!X160</f>
        <v>2</v>
      </c>
      <c r="L165" s="210">
        <f>DADOS2!Y160</f>
        <v>125</v>
      </c>
      <c r="M165" s="210">
        <f>DADOS2!AB160</f>
        <v>50</v>
      </c>
      <c r="N165" s="210">
        <f>DADOS2!AE160</f>
        <v>51</v>
      </c>
      <c r="O165" s="210">
        <f>DADOS2!AH160</f>
        <v>24</v>
      </c>
      <c r="P165" s="76">
        <f>DADOS2!AK160</f>
        <v>3.75</v>
      </c>
      <c r="Q165" s="76">
        <f>DADOS2!AM160</f>
        <v>3.4722222222222228</v>
      </c>
      <c r="R165" s="39"/>
      <c r="S165" s="40"/>
      <c r="T165" s="39"/>
      <c r="U165" s="40"/>
      <c r="V165" s="70"/>
      <c r="Y165" s="67"/>
    </row>
    <row r="166" spans="1:25" ht="15.75" hidden="1" x14ac:dyDescent="0.25">
      <c r="A166" s="130" t="str">
        <f>DADOS2!AN161</f>
        <v>NASF SC 2</v>
      </c>
      <c r="B166" s="130">
        <f>DADOS2!A161</f>
        <v>153</v>
      </c>
      <c r="C166" s="210">
        <f>DADOS2!B161</f>
        <v>87</v>
      </c>
      <c r="D166" s="210">
        <f>DADOS2!E161</f>
        <v>35</v>
      </c>
      <c r="E166" s="222">
        <f>DADOS2!H161</f>
        <v>19</v>
      </c>
      <c r="F166" s="76">
        <f>DADOS2!K161</f>
        <v>4</v>
      </c>
      <c r="G166" s="210">
        <f>DADOS2!L161</f>
        <v>94</v>
      </c>
      <c r="H166" s="210">
        <f>DADOS2!O161</f>
        <v>24</v>
      </c>
      <c r="I166" s="210">
        <f>DADOS2!R161</f>
        <v>23</v>
      </c>
      <c r="J166" s="210">
        <f>DADOS2!U161</f>
        <v>57</v>
      </c>
      <c r="K166" s="76">
        <f>DADOS2!X161</f>
        <v>3.75</v>
      </c>
      <c r="L166" s="210">
        <f>DADOS2!Y161</f>
        <v>174</v>
      </c>
      <c r="M166" s="210">
        <f>DADOS2!AB161</f>
        <v>63</v>
      </c>
      <c r="N166" s="210">
        <f>DADOS2!AE161</f>
        <v>60</v>
      </c>
      <c r="O166" s="210">
        <f>DADOS2!AH161</f>
        <v>34</v>
      </c>
      <c r="P166" s="76">
        <f>DADOS2!AK161</f>
        <v>4.25</v>
      </c>
      <c r="Q166" s="76">
        <f>DADOS2!AM161</f>
        <v>4</v>
      </c>
      <c r="R166" s="39"/>
      <c r="S166" s="40"/>
      <c r="T166" s="39"/>
      <c r="U166" s="40"/>
      <c r="V166" s="70"/>
      <c r="Y166" s="67"/>
    </row>
    <row r="167" spans="1:25" ht="15.75" x14ac:dyDescent="0.25">
      <c r="A167" s="130" t="str">
        <f>DADOS2!AN162</f>
        <v>NASF Fed 1</v>
      </c>
      <c r="B167" s="130">
        <f>DADOS2!A162</f>
        <v>154</v>
      </c>
      <c r="C167" s="210">
        <f>DADOS2!B162</f>
        <v>75</v>
      </c>
      <c r="D167" s="210">
        <f>DADOS2!E162</f>
        <v>21</v>
      </c>
      <c r="E167" s="222">
        <f>DADOS2!H162</f>
        <v>8</v>
      </c>
      <c r="F167" s="76">
        <f>DADOS2!K162</f>
        <v>3</v>
      </c>
      <c r="G167" s="210">
        <f>DADOS2!L162</f>
        <v>47</v>
      </c>
      <c r="H167" s="210">
        <f>DADOS2!O162</f>
        <v>17</v>
      </c>
      <c r="I167" s="210">
        <f>DADOS2!R162</f>
        <v>1</v>
      </c>
      <c r="J167" s="210">
        <f>DADOS2!U162</f>
        <v>0</v>
      </c>
      <c r="K167" s="76">
        <f>DADOS2!X162</f>
        <v>1.75</v>
      </c>
      <c r="L167" s="210">
        <f>DADOS2!Y162</f>
        <v>58</v>
      </c>
      <c r="M167" s="210">
        <f>DADOS2!AB162</f>
        <v>3</v>
      </c>
      <c r="N167" s="210">
        <f>DADOS2!AE162</f>
        <v>36</v>
      </c>
      <c r="O167" s="210">
        <f>DADOS2!AH162</f>
        <v>23</v>
      </c>
      <c r="P167" s="76">
        <f>DADOS2!AK162</f>
        <v>2.25</v>
      </c>
      <c r="Q167" s="76">
        <f>DADOS2!AM162</f>
        <v>2.3333333333333335</v>
      </c>
      <c r="R167" s="39"/>
      <c r="S167" s="40"/>
      <c r="T167" s="39"/>
      <c r="U167" s="40"/>
      <c r="V167" s="70"/>
      <c r="Y167" s="67"/>
    </row>
    <row r="168" spans="1:25" ht="15.75" hidden="1" x14ac:dyDescent="0.25">
      <c r="A168" s="130" t="str">
        <f>DADOS2!AN163</f>
        <v>NASF SC 2</v>
      </c>
      <c r="B168" s="130">
        <f>DADOS2!A163</f>
        <v>155</v>
      </c>
      <c r="C168" s="210">
        <f>DADOS2!B163</f>
        <v>92</v>
      </c>
      <c r="D168" s="210">
        <f>DADOS2!E163</f>
        <v>34</v>
      </c>
      <c r="E168" s="222">
        <f>DADOS2!H163</f>
        <v>17</v>
      </c>
      <c r="F168" s="76">
        <f>DADOS2!K163</f>
        <v>3.6666666666666665</v>
      </c>
      <c r="G168" s="210">
        <f>DADOS2!L163</f>
        <v>95</v>
      </c>
      <c r="H168" s="210">
        <f>DADOS2!O163</f>
        <v>31</v>
      </c>
      <c r="I168" s="210">
        <f>DADOS2!R163</f>
        <v>19</v>
      </c>
      <c r="J168" s="210">
        <f>DADOS2!U163</f>
        <v>54</v>
      </c>
      <c r="K168" s="76">
        <f>DADOS2!X163</f>
        <v>3.75</v>
      </c>
      <c r="L168" s="210">
        <f>DADOS2!Y163</f>
        <v>171</v>
      </c>
      <c r="M168" s="210">
        <f>DADOS2!AB163</f>
        <v>65</v>
      </c>
      <c r="N168" s="210">
        <f>DADOS2!AE163</f>
        <v>68</v>
      </c>
      <c r="O168" s="210">
        <f>DADOS2!AH163</f>
        <v>34</v>
      </c>
      <c r="P168" s="76">
        <f>DADOS2!AK163</f>
        <v>5</v>
      </c>
      <c r="Q168" s="76">
        <f>DADOS2!AM163</f>
        <v>4.1388888888888884</v>
      </c>
      <c r="R168" s="39"/>
      <c r="S168" s="40"/>
      <c r="T168" s="39"/>
      <c r="U168" s="40"/>
      <c r="V168" s="70"/>
      <c r="Y168" s="67"/>
    </row>
    <row r="169" spans="1:25" ht="15.75" hidden="1" x14ac:dyDescent="0.25">
      <c r="A169" s="130" t="str">
        <f>DADOS2!AN164</f>
        <v>NASF SC 2</v>
      </c>
      <c r="B169" s="130">
        <f>DADOS2!A164</f>
        <v>156</v>
      </c>
      <c r="C169" s="210">
        <f>DADOS2!B164</f>
        <v>95</v>
      </c>
      <c r="D169" s="210">
        <f>DADOS2!E164</f>
        <v>23</v>
      </c>
      <c r="E169" s="222">
        <f>DADOS2!H164</f>
        <v>18</v>
      </c>
      <c r="F169" s="76">
        <f>DADOS2!K164</f>
        <v>3.6666666666666665</v>
      </c>
      <c r="G169" s="210">
        <f>DADOS2!L164</f>
        <v>106</v>
      </c>
      <c r="H169" s="210">
        <f>DADOS2!O164</f>
        <v>30</v>
      </c>
      <c r="I169" s="210">
        <f>DADOS2!R164</f>
        <v>27</v>
      </c>
      <c r="J169" s="210">
        <f>DADOS2!U164</f>
        <v>44</v>
      </c>
      <c r="K169" s="76">
        <f>DADOS2!X164</f>
        <v>4</v>
      </c>
      <c r="L169" s="210">
        <f>DADOS2!Y164</f>
        <v>132</v>
      </c>
      <c r="M169" s="210">
        <f>DADOS2!AB164</f>
        <v>37</v>
      </c>
      <c r="N169" s="210">
        <f>DADOS2!AE164</f>
        <v>63</v>
      </c>
      <c r="O169" s="210">
        <f>DADOS2!AH164</f>
        <v>33</v>
      </c>
      <c r="P169" s="76">
        <f>DADOS2!AK164</f>
        <v>4</v>
      </c>
      <c r="Q169" s="76">
        <f>DADOS2!AM164</f>
        <v>3.8888888888888888</v>
      </c>
      <c r="R169" s="39"/>
      <c r="S169" s="40"/>
      <c r="T169" s="39"/>
      <c r="U169" s="40"/>
      <c r="V169" s="70"/>
      <c r="Y169" s="67"/>
    </row>
    <row r="170" spans="1:25" ht="15.75" hidden="1" x14ac:dyDescent="0.25">
      <c r="A170" s="130" t="str">
        <f>DADOS2!AN165</f>
        <v>NASF SC 2</v>
      </c>
      <c r="B170" s="130">
        <f>DADOS2!A165</f>
        <v>157</v>
      </c>
      <c r="C170" s="210">
        <f>DADOS2!B165</f>
        <v>54</v>
      </c>
      <c r="D170" s="210">
        <f>DADOS2!E165</f>
        <v>30</v>
      </c>
      <c r="E170" s="222">
        <f>DADOS2!H165</f>
        <v>6</v>
      </c>
      <c r="F170" s="76">
        <f>DADOS2!K165</f>
        <v>3</v>
      </c>
      <c r="G170" s="210">
        <f>DADOS2!L165</f>
        <v>13</v>
      </c>
      <c r="H170" s="210">
        <f>DADOS2!O165</f>
        <v>4</v>
      </c>
      <c r="I170" s="210">
        <f>DADOS2!R165</f>
        <v>4</v>
      </c>
      <c r="J170" s="210">
        <f>DADOS2!U165</f>
        <v>8</v>
      </c>
      <c r="K170" s="76">
        <f>DADOS2!X165</f>
        <v>1</v>
      </c>
      <c r="L170" s="210">
        <f>DADOS2!Y165</f>
        <v>82</v>
      </c>
      <c r="M170" s="210">
        <f>DADOS2!AB165</f>
        <v>8</v>
      </c>
      <c r="N170" s="210">
        <f>DADOS2!AE165</f>
        <v>53</v>
      </c>
      <c r="O170" s="210">
        <f>DADOS2!AH165</f>
        <v>26</v>
      </c>
      <c r="P170" s="76">
        <f>DADOS2!AK165</f>
        <v>2.75</v>
      </c>
      <c r="Q170" s="76">
        <f>DADOS2!AM165</f>
        <v>2.25</v>
      </c>
      <c r="R170" s="39"/>
      <c r="S170" s="40"/>
      <c r="T170" s="39"/>
      <c r="U170" s="40"/>
      <c r="V170" s="70"/>
      <c r="Y170" s="67"/>
    </row>
    <row r="171" spans="1:25" ht="15.75" hidden="1" x14ac:dyDescent="0.25">
      <c r="A171" s="130" t="str">
        <f>DADOS2!AN166</f>
        <v>NASF SC 2</v>
      </c>
      <c r="B171" s="130">
        <f>DADOS2!A166</f>
        <v>158</v>
      </c>
      <c r="C171" s="210">
        <f>DADOS2!B166</f>
        <v>58</v>
      </c>
      <c r="D171" s="210">
        <f>DADOS2!E166</f>
        <v>28</v>
      </c>
      <c r="E171" s="222">
        <f>DADOS2!H166</f>
        <v>8</v>
      </c>
      <c r="F171" s="76">
        <f>DADOS2!K166</f>
        <v>2.6666666666666665</v>
      </c>
      <c r="G171" s="210">
        <f>DADOS2!L166</f>
        <v>31</v>
      </c>
      <c r="H171" s="210">
        <f>DADOS2!O166</f>
        <v>8</v>
      </c>
      <c r="I171" s="210">
        <f>DADOS2!R166</f>
        <v>12</v>
      </c>
      <c r="J171" s="210">
        <f>DADOS2!U166</f>
        <v>15</v>
      </c>
      <c r="K171" s="76">
        <f>DADOS2!X166</f>
        <v>1.75</v>
      </c>
      <c r="L171" s="210">
        <f>DADOS2!Y166</f>
        <v>87</v>
      </c>
      <c r="M171" s="210">
        <f>DADOS2!AB166</f>
        <v>11</v>
      </c>
      <c r="N171" s="210">
        <f>DADOS2!AE166</f>
        <v>10</v>
      </c>
      <c r="O171" s="210">
        <f>DADOS2!AH166</f>
        <v>21</v>
      </c>
      <c r="P171" s="76">
        <f>DADOS2!AK166</f>
        <v>2</v>
      </c>
      <c r="Q171" s="76">
        <f>DADOS2!AM166</f>
        <v>2.1388888888888888</v>
      </c>
      <c r="R171" s="39"/>
      <c r="S171" s="40"/>
      <c r="T171" s="39"/>
      <c r="U171" s="40"/>
      <c r="V171" s="70"/>
      <c r="Y171" s="67"/>
    </row>
    <row r="172" spans="1:25" ht="15.75" hidden="1" x14ac:dyDescent="0.25">
      <c r="A172" s="130" t="str">
        <f>DADOS2!AN167</f>
        <v>NASF SC 2</v>
      </c>
      <c r="B172" s="130">
        <f>DADOS2!A167</f>
        <v>159</v>
      </c>
      <c r="C172" s="210">
        <f>DADOS2!B167</f>
        <v>5</v>
      </c>
      <c r="D172" s="210">
        <f>DADOS2!E167</f>
        <v>6</v>
      </c>
      <c r="E172" s="222">
        <f>DADOS2!H167</f>
        <v>0</v>
      </c>
      <c r="F172" s="76">
        <f>DADOS2!K167</f>
        <v>1</v>
      </c>
      <c r="G172" s="210">
        <f>DADOS2!L167</f>
        <v>0</v>
      </c>
      <c r="H172" s="210">
        <f>DADOS2!O167</f>
        <v>0</v>
      </c>
      <c r="I172" s="210">
        <f>DADOS2!R167</f>
        <v>0</v>
      </c>
      <c r="J172" s="210">
        <f>DADOS2!U167</f>
        <v>0</v>
      </c>
      <c r="K172" s="76">
        <f>DADOS2!X167</f>
        <v>1</v>
      </c>
      <c r="L172" s="210" t="str">
        <f>DADOS2!Y167</f>
        <v>Não Respondeu</v>
      </c>
      <c r="M172" s="210" t="str">
        <f>DADOS2!AB167</f>
        <v>Não Respondeu</v>
      </c>
      <c r="N172" s="210" t="str">
        <f>DADOS2!AE167</f>
        <v>Não Respondeu</v>
      </c>
      <c r="O172" s="210" t="str">
        <f>DADOS2!AH167</f>
        <v>Não Respondeu</v>
      </c>
      <c r="P172" s="76" t="str">
        <f>DADOS2!AK167</f>
        <v>Não Respondeu</v>
      </c>
      <c r="Q172" s="76">
        <f>DADOS2!AM167</f>
        <v>1</v>
      </c>
      <c r="R172" s="39"/>
      <c r="S172" s="40"/>
      <c r="T172" s="39"/>
      <c r="U172" s="40"/>
      <c r="V172" s="70"/>
      <c r="Y172" s="67"/>
    </row>
    <row r="173" spans="1:25" ht="15.75" x14ac:dyDescent="0.25">
      <c r="A173" s="130" t="str">
        <f>DADOS2!AN168</f>
        <v>NASF Fed 1</v>
      </c>
      <c r="B173" s="130">
        <f>DADOS2!A168</f>
        <v>160</v>
      </c>
      <c r="C173" s="210">
        <f>DADOS2!B168</f>
        <v>105</v>
      </c>
      <c r="D173" s="210">
        <f>DADOS2!E168</f>
        <v>30</v>
      </c>
      <c r="E173" s="222">
        <f>DADOS2!H168</f>
        <v>22</v>
      </c>
      <c r="F173" s="76">
        <f>DADOS2!K168</f>
        <v>4.333333333333333</v>
      </c>
      <c r="G173" s="210">
        <f>DADOS2!L168</f>
        <v>62</v>
      </c>
      <c r="H173" s="210">
        <f>DADOS2!O168</f>
        <v>10</v>
      </c>
      <c r="I173" s="210">
        <f>DADOS2!R168</f>
        <v>0</v>
      </c>
      <c r="J173" s="210">
        <f>DADOS2!U168</f>
        <v>17</v>
      </c>
      <c r="K173" s="76">
        <f>DADOS2!X168</f>
        <v>2</v>
      </c>
      <c r="L173" s="210">
        <f>DADOS2!Y168</f>
        <v>83</v>
      </c>
      <c r="M173" s="210">
        <f>DADOS2!AB168</f>
        <v>6</v>
      </c>
      <c r="N173" s="210">
        <f>DADOS2!AE168</f>
        <v>6</v>
      </c>
      <c r="O173" s="210">
        <f>DADOS2!AH168</f>
        <v>26</v>
      </c>
      <c r="P173" s="76">
        <f>DADOS2!AK168</f>
        <v>2</v>
      </c>
      <c r="Q173" s="76">
        <f>DADOS2!AM168</f>
        <v>2.7777777777777772</v>
      </c>
      <c r="R173" s="39"/>
      <c r="S173" s="40"/>
      <c r="T173" s="39"/>
      <c r="U173" s="40"/>
      <c r="V173" s="70"/>
      <c r="Y173" s="67"/>
    </row>
    <row r="174" spans="1:25" ht="15.75" hidden="1" x14ac:dyDescent="0.25">
      <c r="A174" s="130" t="str">
        <f>DADOS2!AN169</f>
        <v>NASF SC 2</v>
      </c>
      <c r="B174" s="130">
        <f>DADOS2!A169</f>
        <v>161</v>
      </c>
      <c r="C174" s="210" t="str">
        <f>DADOS2!B169</f>
        <v>Não Respondeu</v>
      </c>
      <c r="D174" s="210" t="str">
        <f>DADOS2!E169</f>
        <v>Não Respondeu</v>
      </c>
      <c r="E174" s="222" t="str">
        <f>DADOS2!H169</f>
        <v>Não Respondeu</v>
      </c>
      <c r="F174" s="76" t="str">
        <f>DADOS2!K169</f>
        <v>Não Respondeu</v>
      </c>
      <c r="G174" s="210" t="str">
        <f>DADOS2!L169</f>
        <v>Não Respondeu</v>
      </c>
      <c r="H174" s="210" t="str">
        <f>DADOS2!O169</f>
        <v>Não Respondeu</v>
      </c>
      <c r="I174" s="210" t="str">
        <f>DADOS2!R169</f>
        <v>Não Respondeu</v>
      </c>
      <c r="J174" s="210" t="str">
        <f>DADOS2!U169</f>
        <v>Não Respondeu</v>
      </c>
      <c r="K174" s="76" t="str">
        <f>DADOS2!X169</f>
        <v>Não Respondeu</v>
      </c>
      <c r="L174" s="210" t="str">
        <f>DADOS2!Y169</f>
        <v>Não Respondeu</v>
      </c>
      <c r="M174" s="210" t="str">
        <f>DADOS2!AB169</f>
        <v>Não Respondeu</v>
      </c>
      <c r="N174" s="210" t="str">
        <f>DADOS2!AE169</f>
        <v>Não Respondeu</v>
      </c>
      <c r="O174" s="210" t="str">
        <f>DADOS2!AH169</f>
        <v>Não Respondeu</v>
      </c>
      <c r="P174" s="76" t="str">
        <f>DADOS2!AK169</f>
        <v>Não Respondeu</v>
      </c>
      <c r="Q174" s="76" t="str">
        <f>DADOS2!AM169</f>
        <v>Não Respondeu</v>
      </c>
      <c r="R174" s="39"/>
      <c r="S174" s="40"/>
      <c r="T174" s="39"/>
      <c r="U174" s="40"/>
      <c r="V174" s="70"/>
      <c r="Y174" s="67"/>
    </row>
    <row r="175" spans="1:25" ht="15.75" x14ac:dyDescent="0.25">
      <c r="A175" s="130" t="str">
        <f>DADOS2!AN170</f>
        <v>NASF Fed 1</v>
      </c>
      <c r="B175" s="130">
        <f>DADOS2!A170</f>
        <v>162</v>
      </c>
      <c r="C175" s="210">
        <f>DADOS2!B170</f>
        <v>72</v>
      </c>
      <c r="D175" s="210">
        <f>DADOS2!E170</f>
        <v>19</v>
      </c>
      <c r="E175" s="222">
        <f>DADOS2!H170</f>
        <v>16</v>
      </c>
      <c r="F175" s="76">
        <f>DADOS2!K170</f>
        <v>3</v>
      </c>
      <c r="G175" s="210">
        <f>DADOS2!L170</f>
        <v>108</v>
      </c>
      <c r="H175" s="210">
        <f>DADOS2!O170</f>
        <v>29</v>
      </c>
      <c r="I175" s="210">
        <f>DADOS2!R170</f>
        <v>30</v>
      </c>
      <c r="J175" s="210">
        <f>DADOS2!U170</f>
        <v>28</v>
      </c>
      <c r="K175" s="76">
        <f>DADOS2!X170</f>
        <v>3.75</v>
      </c>
      <c r="L175" s="210">
        <f>DADOS2!Y170</f>
        <v>64</v>
      </c>
      <c r="M175" s="210">
        <f>DADOS2!AB170</f>
        <v>20</v>
      </c>
      <c r="N175" s="210">
        <f>DADOS2!AE170</f>
        <v>28</v>
      </c>
      <c r="O175" s="210">
        <f>DADOS2!AH170</f>
        <v>27</v>
      </c>
      <c r="P175" s="76">
        <f>DADOS2!AK170</f>
        <v>2.5</v>
      </c>
      <c r="Q175" s="76">
        <f>DADOS2!AM170</f>
        <v>3.0833333333333335</v>
      </c>
      <c r="R175" s="39"/>
      <c r="S175" s="40"/>
      <c r="T175" s="39"/>
      <c r="U175" s="40"/>
      <c r="V175" s="70"/>
      <c r="Y175" s="67"/>
    </row>
    <row r="176" spans="1:25" ht="15.75" hidden="1" x14ac:dyDescent="0.25">
      <c r="A176" s="130" t="str">
        <f>DADOS2!AN171</f>
        <v>NASF SC 2</v>
      </c>
      <c r="B176" s="130">
        <f>DADOS2!A171</f>
        <v>163</v>
      </c>
      <c r="C176" s="210">
        <f>DADOS2!B171</f>
        <v>55</v>
      </c>
      <c r="D176" s="210">
        <f>DADOS2!E171</f>
        <v>8</v>
      </c>
      <c r="E176" s="222">
        <f>DADOS2!H171</f>
        <v>8</v>
      </c>
      <c r="F176" s="76">
        <f>DADOS2!K171</f>
        <v>2</v>
      </c>
      <c r="G176" s="210">
        <f>DADOS2!L171</f>
        <v>35</v>
      </c>
      <c r="H176" s="210">
        <f>DADOS2!O171</f>
        <v>4</v>
      </c>
      <c r="I176" s="210">
        <f>DADOS2!R171</f>
        <v>5</v>
      </c>
      <c r="J176" s="210">
        <f>DADOS2!U171</f>
        <v>7</v>
      </c>
      <c r="K176" s="76">
        <f>DADOS2!X171</f>
        <v>1.25</v>
      </c>
      <c r="L176" s="210">
        <f>DADOS2!Y171</f>
        <v>107</v>
      </c>
      <c r="M176" s="210">
        <f>DADOS2!AB171</f>
        <v>10</v>
      </c>
      <c r="N176" s="210">
        <f>DADOS2!AE171</f>
        <v>50</v>
      </c>
      <c r="O176" s="210">
        <f>DADOS2!AH171</f>
        <v>23</v>
      </c>
      <c r="P176" s="76">
        <f>DADOS2!AK171</f>
        <v>2.75</v>
      </c>
      <c r="Q176" s="76">
        <f>DADOS2!AM171</f>
        <v>2</v>
      </c>
      <c r="R176" s="39"/>
      <c r="S176" s="40"/>
      <c r="T176" s="39"/>
      <c r="U176" s="40"/>
      <c r="V176" s="70"/>
      <c r="Y176" s="67"/>
    </row>
    <row r="177" spans="1:25" ht="13.5" thickBot="1" x14ac:dyDescent="0.25">
      <c r="A177" s="169" t="s">
        <v>110</v>
      </c>
      <c r="B177" s="170"/>
      <c r="C177" s="211"/>
      <c r="D177" s="211"/>
      <c r="E177" s="212"/>
      <c r="F177" s="218"/>
      <c r="G177" s="223"/>
      <c r="H177" s="223"/>
      <c r="I177" s="214"/>
      <c r="J177" s="223"/>
      <c r="K177" s="60"/>
      <c r="L177" s="223"/>
      <c r="M177" s="267" t="s">
        <v>110</v>
      </c>
      <c r="N177" s="268"/>
      <c r="O177" s="268"/>
      <c r="P177" s="268"/>
      <c r="Q177" s="269"/>
      <c r="R177" s="39"/>
      <c r="S177" s="40"/>
      <c r="T177" s="39"/>
      <c r="U177" s="40"/>
      <c r="V177" s="70"/>
      <c r="Y177" s="67"/>
    </row>
    <row r="178" spans="1:25" ht="12.75" x14ac:dyDescent="0.2">
      <c r="A178" s="40"/>
      <c r="B178" s="40"/>
      <c r="C178" s="213"/>
      <c r="D178" s="214"/>
      <c r="E178" s="215"/>
      <c r="F178" s="218"/>
      <c r="G178" s="223"/>
      <c r="H178" s="223"/>
      <c r="I178" s="214"/>
      <c r="J178" s="223"/>
      <c r="K178" s="60"/>
      <c r="L178" s="223"/>
      <c r="M178" s="223"/>
      <c r="N178" s="214"/>
      <c r="O178" s="223"/>
      <c r="P178" s="60"/>
      <c r="Q178" s="61"/>
      <c r="R178" s="39"/>
      <c r="S178" s="40"/>
      <c r="T178" s="39"/>
      <c r="U178" s="40"/>
      <c r="V178" s="70"/>
      <c r="Y178" s="67"/>
    </row>
    <row r="179" spans="1:25" ht="12.75" x14ac:dyDescent="0.2">
      <c r="A179" s="101"/>
      <c r="B179" s="101"/>
      <c r="C179" s="214"/>
      <c r="D179" s="214"/>
      <c r="E179" s="215"/>
      <c r="F179" s="218"/>
      <c r="G179" s="223"/>
      <c r="H179" s="223"/>
      <c r="I179" s="214"/>
      <c r="J179" s="223"/>
      <c r="K179" s="60"/>
      <c r="L179" s="223"/>
      <c r="M179" s="223"/>
      <c r="N179" s="214"/>
      <c r="O179" s="223"/>
      <c r="P179" s="60"/>
      <c r="Q179" s="61"/>
      <c r="R179" s="39"/>
      <c r="S179" s="40"/>
      <c r="T179" s="39"/>
      <c r="U179" s="40"/>
      <c r="V179" s="70"/>
      <c r="Y179" s="67"/>
    </row>
    <row r="180" spans="1:25" ht="15.75" x14ac:dyDescent="0.25">
      <c r="A180" s="101"/>
      <c r="C180" s="216" t="s">
        <v>83</v>
      </c>
      <c r="D180" s="214"/>
      <c r="E180" s="215"/>
      <c r="F180" s="218"/>
      <c r="G180" s="223"/>
      <c r="H180" s="223"/>
      <c r="I180" s="214"/>
      <c r="J180" s="223"/>
      <c r="K180" s="60"/>
      <c r="L180" s="223"/>
      <c r="M180" s="223"/>
      <c r="N180" s="214"/>
      <c r="O180" s="223"/>
      <c r="P180" s="60"/>
      <c r="Q180" s="61"/>
      <c r="R180" s="39"/>
      <c r="S180" s="40"/>
      <c r="T180" s="39"/>
      <c r="U180" s="40"/>
      <c r="V180" s="70"/>
      <c r="Y180" s="67"/>
    </row>
    <row r="181" spans="1:25" ht="12.75" x14ac:dyDescent="0.2">
      <c r="A181" s="101"/>
      <c r="B181" s="101"/>
      <c r="C181" s="214"/>
      <c r="D181" s="214"/>
      <c r="E181" s="215"/>
      <c r="F181" s="218"/>
      <c r="G181" s="223"/>
      <c r="H181" s="223"/>
      <c r="I181" s="214"/>
      <c r="J181" s="223"/>
      <c r="K181" s="60"/>
      <c r="L181" s="223"/>
      <c r="M181" s="223"/>
      <c r="N181" s="214"/>
      <c r="O181" s="223"/>
      <c r="P181" s="60"/>
      <c r="Q181" s="61"/>
      <c r="R181" s="39"/>
      <c r="S181" s="40"/>
      <c r="T181" s="39"/>
      <c r="U181" s="40"/>
      <c r="V181" s="70"/>
      <c r="Y181" s="67"/>
    </row>
    <row r="182" spans="1:25" ht="12.75" x14ac:dyDescent="0.2">
      <c r="A182" s="38"/>
      <c r="B182" s="38"/>
      <c r="C182" s="214"/>
      <c r="D182" s="214"/>
      <c r="E182" s="215"/>
      <c r="F182" s="218"/>
      <c r="G182" s="223"/>
      <c r="H182" s="223"/>
      <c r="I182" s="214"/>
      <c r="J182" s="223"/>
      <c r="K182" s="60"/>
      <c r="L182" s="223"/>
      <c r="M182" s="223"/>
      <c r="N182" s="214"/>
      <c r="O182" s="223"/>
      <c r="P182" s="60"/>
      <c r="Q182" s="61"/>
      <c r="R182" s="39"/>
      <c r="S182" s="40"/>
      <c r="T182" s="39"/>
      <c r="U182" s="40"/>
      <c r="V182" s="70"/>
      <c r="Y182" s="67"/>
    </row>
    <row r="183" spans="1:25" ht="12.75" x14ac:dyDescent="0.2">
      <c r="A183" s="38"/>
      <c r="B183" s="38"/>
      <c r="C183" s="214"/>
      <c r="D183" s="214"/>
      <c r="E183" s="215"/>
      <c r="F183" s="218"/>
      <c r="G183" s="223"/>
      <c r="H183" s="223"/>
      <c r="I183" s="214"/>
      <c r="J183" s="223"/>
      <c r="K183" s="60"/>
      <c r="L183" s="223"/>
      <c r="M183" s="223"/>
      <c r="N183" s="214"/>
      <c r="O183" s="223"/>
      <c r="P183" s="60"/>
      <c r="Q183" s="61"/>
      <c r="R183" s="39"/>
      <c r="S183" s="40"/>
      <c r="T183" s="39"/>
      <c r="U183" s="40"/>
      <c r="V183" s="70"/>
      <c r="Y183" s="67"/>
    </row>
    <row r="184" spans="1:25" ht="12.75" x14ac:dyDescent="0.2">
      <c r="A184" s="38"/>
      <c r="B184" s="38"/>
      <c r="C184" s="214"/>
      <c r="D184" s="214"/>
      <c r="E184" s="215"/>
      <c r="F184" s="218"/>
      <c r="G184" s="223"/>
      <c r="H184" s="223"/>
      <c r="I184" s="214"/>
      <c r="J184" s="223"/>
      <c r="K184" s="60"/>
      <c r="L184" s="223"/>
      <c r="M184" s="223"/>
      <c r="N184" s="214"/>
      <c r="O184" s="223"/>
      <c r="P184" s="60"/>
      <c r="Q184" s="61"/>
      <c r="R184" s="39"/>
      <c r="S184" s="40"/>
      <c r="T184" s="39"/>
      <c r="U184" s="40"/>
      <c r="V184" s="70"/>
      <c r="Y184" s="67"/>
    </row>
    <row r="185" spans="1:25" ht="12.75" x14ac:dyDescent="0.2">
      <c r="A185" s="38"/>
      <c r="B185" s="38"/>
      <c r="C185" s="214"/>
      <c r="D185" s="214"/>
      <c r="E185" s="215"/>
      <c r="F185" s="218"/>
      <c r="G185" s="223"/>
      <c r="H185" s="223"/>
      <c r="I185" s="214"/>
      <c r="J185" s="223"/>
      <c r="K185" s="60"/>
      <c r="L185" s="223"/>
      <c r="M185" s="223"/>
      <c r="N185" s="214"/>
      <c r="O185" s="223"/>
      <c r="P185" s="60"/>
      <c r="Q185" s="61"/>
      <c r="R185" s="39"/>
      <c r="S185" s="40"/>
      <c r="T185" s="39"/>
      <c r="U185" s="40"/>
      <c r="V185" s="70"/>
      <c r="Y185" s="67"/>
    </row>
    <row r="186" spans="1:25" ht="12.75" x14ac:dyDescent="0.2">
      <c r="A186" s="38"/>
      <c r="B186" s="38"/>
      <c r="C186" s="214"/>
      <c r="D186" s="214"/>
      <c r="E186" s="215"/>
      <c r="F186" s="218"/>
      <c r="G186" s="223"/>
      <c r="H186" s="223"/>
      <c r="I186" s="214"/>
      <c r="J186" s="223"/>
      <c r="K186" s="60"/>
      <c r="L186" s="223"/>
      <c r="M186" s="223"/>
      <c r="N186" s="214"/>
      <c r="O186" s="223"/>
      <c r="P186" s="60"/>
      <c r="Q186" s="61"/>
      <c r="R186" s="39"/>
      <c r="S186" s="40"/>
      <c r="T186" s="39"/>
      <c r="U186" s="40"/>
      <c r="V186" s="70"/>
      <c r="Y186" s="67"/>
    </row>
    <row r="187" spans="1:25" ht="12.75" x14ac:dyDescent="0.2">
      <c r="A187" s="38"/>
      <c r="B187" s="38"/>
      <c r="C187" s="214"/>
      <c r="D187" s="214"/>
      <c r="E187" s="215"/>
      <c r="F187" s="218"/>
      <c r="G187" s="223"/>
      <c r="H187" s="223"/>
      <c r="I187" s="214"/>
      <c r="J187" s="223"/>
      <c r="K187" s="60"/>
      <c r="L187" s="223"/>
      <c r="M187" s="223"/>
      <c r="N187" s="214"/>
      <c r="O187" s="223"/>
      <c r="P187" s="60"/>
      <c r="Q187" s="61"/>
      <c r="R187" s="39"/>
      <c r="S187" s="40"/>
      <c r="T187" s="39"/>
      <c r="U187" s="40"/>
      <c r="V187" s="70"/>
      <c r="Y187" s="67"/>
    </row>
    <row r="188" spans="1:25" ht="12.75" x14ac:dyDescent="0.2">
      <c r="A188" s="38"/>
      <c r="B188" s="38"/>
      <c r="C188" s="214"/>
      <c r="D188" s="214"/>
      <c r="E188" s="215"/>
      <c r="F188" s="218"/>
      <c r="G188" s="223"/>
      <c r="H188" s="223"/>
      <c r="I188" s="214"/>
      <c r="J188" s="223"/>
      <c r="K188" s="60"/>
      <c r="L188" s="223"/>
      <c r="M188" s="223"/>
      <c r="N188" s="214"/>
      <c r="O188" s="223"/>
      <c r="P188" s="60"/>
      <c r="Q188" s="61"/>
      <c r="R188" s="39"/>
      <c r="S188" s="40"/>
      <c r="T188" s="39"/>
      <c r="U188" s="40"/>
      <c r="V188" s="70"/>
      <c r="Y188" s="67"/>
    </row>
    <row r="189" spans="1:25" ht="12.75" x14ac:dyDescent="0.2">
      <c r="A189" s="38"/>
      <c r="B189" s="38"/>
      <c r="C189" s="214"/>
      <c r="D189" s="214"/>
      <c r="E189" s="215"/>
      <c r="F189" s="218"/>
      <c r="G189" s="223"/>
      <c r="H189" s="223"/>
      <c r="I189" s="214"/>
      <c r="J189" s="223"/>
      <c r="K189" s="60"/>
      <c r="L189" s="223"/>
      <c r="M189" s="223"/>
      <c r="N189" s="214"/>
      <c r="O189" s="223"/>
      <c r="P189" s="60"/>
      <c r="Q189" s="61"/>
      <c r="R189" s="39"/>
      <c r="S189" s="40"/>
      <c r="T189" s="39"/>
      <c r="U189" s="40"/>
      <c r="V189" s="70"/>
      <c r="Y189" s="67"/>
    </row>
    <row r="190" spans="1:25" ht="12.75" x14ac:dyDescent="0.2">
      <c r="A190" s="38"/>
      <c r="B190" s="38"/>
      <c r="C190" s="214"/>
      <c r="D190" s="214"/>
      <c r="E190" s="215"/>
      <c r="F190" s="218"/>
      <c r="G190" s="223"/>
      <c r="H190" s="223"/>
      <c r="I190" s="214"/>
      <c r="J190" s="223"/>
      <c r="K190" s="60"/>
      <c r="L190" s="223"/>
      <c r="M190" s="223"/>
      <c r="N190" s="214"/>
      <c r="O190" s="223"/>
      <c r="P190" s="60"/>
      <c r="Q190" s="61"/>
      <c r="R190" s="39"/>
      <c r="S190" s="40"/>
      <c r="T190" s="39"/>
      <c r="U190" s="40"/>
      <c r="V190" s="70"/>
      <c r="Y190" s="67"/>
    </row>
    <row r="191" spans="1:25" ht="12.75" x14ac:dyDescent="0.2">
      <c r="A191" s="38"/>
      <c r="B191" s="38"/>
      <c r="C191" s="214"/>
      <c r="D191" s="214"/>
      <c r="E191" s="215"/>
      <c r="F191" s="218"/>
      <c r="G191" s="223"/>
      <c r="H191" s="223"/>
      <c r="I191" s="214"/>
      <c r="J191" s="223"/>
      <c r="K191" s="60"/>
      <c r="L191" s="223"/>
      <c r="M191" s="223"/>
      <c r="N191" s="214"/>
      <c r="O191" s="223"/>
      <c r="P191" s="60"/>
      <c r="Q191" s="61"/>
      <c r="R191" s="39"/>
      <c r="S191" s="40"/>
      <c r="T191" s="39"/>
      <c r="U191" s="40"/>
      <c r="V191" s="70"/>
      <c r="Y191" s="67"/>
    </row>
    <row r="192" spans="1:25" ht="12.75" x14ac:dyDescent="0.2">
      <c r="A192" s="38"/>
      <c r="B192" s="38"/>
      <c r="C192" s="214"/>
      <c r="D192" s="214"/>
      <c r="E192" s="215"/>
      <c r="F192" s="218"/>
      <c r="G192" s="223"/>
      <c r="H192" s="223"/>
      <c r="I192" s="214"/>
      <c r="J192" s="223"/>
      <c r="K192" s="60"/>
      <c r="L192" s="223"/>
      <c r="M192" s="223"/>
      <c r="N192" s="214"/>
      <c r="O192" s="223"/>
      <c r="P192" s="60"/>
      <c r="Q192" s="61"/>
      <c r="R192" s="39"/>
      <c r="S192" s="40"/>
      <c r="T192" s="39"/>
      <c r="U192" s="40"/>
      <c r="V192" s="70"/>
      <c r="Y192" s="67"/>
    </row>
    <row r="193" spans="1:25" ht="12.75" x14ac:dyDescent="0.2">
      <c r="A193" s="38"/>
      <c r="B193" s="38"/>
      <c r="C193" s="214"/>
      <c r="D193" s="214"/>
      <c r="E193" s="215"/>
      <c r="F193" s="218"/>
      <c r="G193" s="223"/>
      <c r="H193" s="223"/>
      <c r="I193" s="214"/>
      <c r="J193" s="223"/>
      <c r="K193" s="60"/>
      <c r="L193" s="223"/>
      <c r="M193" s="223"/>
      <c r="N193" s="214"/>
      <c r="O193" s="223"/>
      <c r="P193" s="60"/>
      <c r="Q193" s="61"/>
      <c r="R193" s="39"/>
      <c r="S193" s="40"/>
      <c r="T193" s="39"/>
      <c r="U193" s="40"/>
      <c r="V193" s="70"/>
      <c r="Y193" s="67"/>
    </row>
    <row r="194" spans="1:25" ht="12.75" x14ac:dyDescent="0.2">
      <c r="A194" s="38"/>
      <c r="B194" s="38"/>
      <c r="C194" s="214"/>
      <c r="D194" s="214"/>
      <c r="E194" s="215"/>
      <c r="F194" s="218"/>
      <c r="G194" s="223"/>
      <c r="H194" s="223"/>
      <c r="I194" s="214"/>
      <c r="J194" s="223"/>
      <c r="K194" s="60"/>
      <c r="L194" s="223"/>
      <c r="M194" s="223"/>
      <c r="N194" s="214"/>
      <c r="O194" s="223"/>
      <c r="P194" s="60"/>
      <c r="Q194" s="61"/>
      <c r="R194" s="39"/>
      <c r="S194" s="40"/>
      <c r="T194" s="39"/>
      <c r="U194" s="40"/>
      <c r="V194" s="70"/>
      <c r="Y194" s="67"/>
    </row>
    <row r="195" spans="1:25" ht="12.75" x14ac:dyDescent="0.2">
      <c r="A195" s="38"/>
      <c r="B195" s="38"/>
      <c r="C195" s="214"/>
      <c r="D195" s="214"/>
      <c r="E195" s="215"/>
      <c r="F195" s="218"/>
      <c r="G195" s="223"/>
      <c r="H195" s="223"/>
      <c r="I195" s="214"/>
      <c r="J195" s="223"/>
      <c r="K195" s="60"/>
      <c r="L195" s="223"/>
      <c r="M195" s="223"/>
      <c r="N195" s="214"/>
      <c r="O195" s="223"/>
      <c r="P195" s="60"/>
      <c r="Q195" s="61"/>
      <c r="R195" s="39"/>
      <c r="S195" s="40"/>
      <c r="T195" s="39"/>
      <c r="U195" s="40"/>
      <c r="V195" s="70"/>
      <c r="Y195" s="67"/>
    </row>
    <row r="196" spans="1:25" ht="12.75" x14ac:dyDescent="0.2">
      <c r="A196" s="38"/>
      <c r="B196" s="38"/>
      <c r="C196" s="214"/>
      <c r="D196" s="214"/>
      <c r="E196" s="215"/>
      <c r="F196" s="218"/>
      <c r="G196" s="223"/>
      <c r="H196" s="223"/>
      <c r="I196" s="214"/>
      <c r="J196" s="223"/>
      <c r="K196" s="60"/>
      <c r="L196" s="223"/>
      <c r="M196" s="223"/>
      <c r="N196" s="214"/>
      <c r="O196" s="223"/>
      <c r="P196" s="60"/>
      <c r="Q196" s="61"/>
      <c r="R196" s="39"/>
      <c r="S196" s="40"/>
      <c r="T196" s="39"/>
      <c r="U196" s="40"/>
      <c r="V196" s="70"/>
      <c r="Y196" s="67"/>
    </row>
    <row r="197" spans="1:25" ht="12.75" x14ac:dyDescent="0.2">
      <c r="A197" s="38"/>
      <c r="B197" s="38"/>
      <c r="C197" s="214"/>
      <c r="D197" s="214"/>
      <c r="E197" s="215"/>
      <c r="F197" s="218"/>
      <c r="G197" s="223"/>
      <c r="H197" s="223"/>
      <c r="I197" s="214"/>
      <c r="J197" s="223"/>
      <c r="K197" s="60"/>
      <c r="L197" s="223"/>
      <c r="M197" s="223"/>
      <c r="N197" s="214"/>
      <c r="O197" s="223"/>
      <c r="P197" s="60"/>
      <c r="Q197" s="61"/>
      <c r="R197" s="39"/>
      <c r="S197" s="40"/>
      <c r="T197" s="39"/>
      <c r="U197" s="40"/>
      <c r="V197" s="70"/>
      <c r="Y197" s="67"/>
    </row>
    <row r="198" spans="1:25" ht="12.75" x14ac:dyDescent="0.2">
      <c r="A198" s="38"/>
      <c r="B198" s="38"/>
      <c r="C198" s="214"/>
      <c r="D198" s="214"/>
      <c r="E198" s="215"/>
      <c r="F198" s="218"/>
      <c r="G198" s="223"/>
      <c r="H198" s="223"/>
      <c r="I198" s="214"/>
      <c r="J198" s="223"/>
      <c r="K198" s="60"/>
      <c r="L198" s="223"/>
      <c r="M198" s="223"/>
      <c r="N198" s="214"/>
      <c r="O198" s="223"/>
      <c r="P198" s="60"/>
      <c r="Q198" s="61"/>
      <c r="R198" s="39"/>
      <c r="S198" s="40"/>
      <c r="T198" s="39"/>
      <c r="U198" s="40"/>
      <c r="V198" s="70"/>
      <c r="Y198" s="67"/>
    </row>
    <row r="199" spans="1:25" ht="12.75" x14ac:dyDescent="0.2">
      <c r="A199" s="38"/>
      <c r="B199" s="38"/>
      <c r="C199" s="214"/>
      <c r="D199" s="214"/>
      <c r="E199" s="215"/>
      <c r="F199" s="218"/>
      <c r="G199" s="223"/>
      <c r="H199" s="223"/>
      <c r="I199" s="214"/>
      <c r="J199" s="223"/>
      <c r="K199" s="60"/>
      <c r="L199" s="223"/>
      <c r="M199" s="223"/>
      <c r="N199" s="214"/>
      <c r="O199" s="223"/>
      <c r="P199" s="60"/>
      <c r="Q199" s="61"/>
      <c r="R199" s="39"/>
      <c r="S199" s="40"/>
      <c r="T199" s="39"/>
      <c r="U199" s="40"/>
      <c r="V199" s="70"/>
      <c r="Y199" s="67"/>
    </row>
    <row r="200" spans="1:25" ht="12.75" x14ac:dyDescent="0.2">
      <c r="A200" s="38"/>
      <c r="B200" s="38"/>
      <c r="C200" s="214"/>
      <c r="D200" s="214"/>
      <c r="E200" s="215"/>
      <c r="F200" s="218"/>
      <c r="G200" s="223"/>
      <c r="H200" s="223"/>
      <c r="I200" s="214"/>
      <c r="J200" s="223"/>
      <c r="K200" s="60"/>
      <c r="L200" s="223"/>
      <c r="M200" s="223"/>
      <c r="N200" s="214"/>
      <c r="O200" s="223"/>
      <c r="P200" s="60"/>
      <c r="Q200" s="61"/>
      <c r="R200" s="39"/>
      <c r="S200" s="40"/>
      <c r="T200" s="39"/>
      <c r="U200" s="40"/>
      <c r="V200" s="70"/>
      <c r="Y200" s="67"/>
    </row>
    <row r="201" spans="1:25" ht="12.75" x14ac:dyDescent="0.2">
      <c r="A201" s="38"/>
      <c r="B201" s="38"/>
      <c r="C201" s="214"/>
      <c r="D201" s="214"/>
      <c r="E201" s="215"/>
      <c r="F201" s="218"/>
      <c r="G201" s="223"/>
      <c r="H201" s="223"/>
      <c r="I201" s="214"/>
      <c r="J201" s="223"/>
      <c r="K201" s="60"/>
      <c r="L201" s="223"/>
      <c r="M201" s="223"/>
      <c r="N201" s="214"/>
      <c r="O201" s="223"/>
      <c r="P201" s="60"/>
      <c r="Q201" s="61"/>
      <c r="R201" s="39"/>
      <c r="S201" s="40"/>
      <c r="T201" s="39"/>
      <c r="U201" s="40"/>
      <c r="V201" s="70"/>
      <c r="Y201" s="67"/>
    </row>
    <row r="202" spans="1:25" ht="12.75" x14ac:dyDescent="0.2">
      <c r="A202" s="38"/>
      <c r="B202" s="38"/>
      <c r="C202" s="214"/>
      <c r="D202" s="214"/>
      <c r="E202" s="215"/>
      <c r="F202" s="218"/>
      <c r="G202" s="223"/>
      <c r="H202" s="223"/>
      <c r="I202" s="214"/>
      <c r="J202" s="223"/>
      <c r="K202" s="60"/>
      <c r="L202" s="223"/>
      <c r="M202" s="223"/>
      <c r="N202" s="214"/>
      <c r="O202" s="223"/>
      <c r="P202" s="60"/>
      <c r="Q202" s="61"/>
      <c r="R202" s="39"/>
      <c r="S202" s="40"/>
      <c r="T202" s="39"/>
      <c r="U202" s="40"/>
      <c r="V202" s="70"/>
      <c r="Y202" s="67"/>
    </row>
    <row r="203" spans="1:25" ht="12.75" x14ac:dyDescent="0.2">
      <c r="A203" s="38"/>
      <c r="B203" s="38"/>
      <c r="C203" s="214"/>
      <c r="D203" s="214"/>
      <c r="E203" s="215"/>
      <c r="F203" s="218"/>
      <c r="G203" s="223"/>
      <c r="H203" s="223"/>
      <c r="I203" s="214"/>
      <c r="J203" s="223"/>
      <c r="K203" s="60"/>
      <c r="L203" s="223"/>
      <c r="M203" s="223"/>
      <c r="N203" s="214"/>
      <c r="O203" s="223"/>
      <c r="P203" s="60"/>
      <c r="Q203" s="61"/>
      <c r="R203" s="39"/>
      <c r="S203" s="40"/>
      <c r="T203" s="39"/>
      <c r="U203" s="40"/>
      <c r="V203" s="70"/>
      <c r="Y203" s="67"/>
    </row>
    <row r="204" spans="1:25" ht="12.75" x14ac:dyDescent="0.2">
      <c r="A204" s="38"/>
      <c r="B204" s="38"/>
      <c r="C204" s="214"/>
      <c r="D204" s="214"/>
      <c r="E204" s="215"/>
      <c r="F204" s="218"/>
      <c r="G204" s="223"/>
      <c r="H204" s="223"/>
      <c r="I204" s="214"/>
      <c r="J204" s="223"/>
      <c r="K204" s="60"/>
      <c r="L204" s="223"/>
      <c r="M204" s="223"/>
      <c r="N204" s="214"/>
      <c r="O204" s="223"/>
      <c r="P204" s="60"/>
      <c r="Q204" s="61"/>
      <c r="R204" s="39"/>
      <c r="S204" s="40"/>
      <c r="T204" s="39"/>
      <c r="U204" s="40"/>
      <c r="V204" s="70"/>
      <c r="Y204" s="67"/>
    </row>
    <row r="205" spans="1:25" ht="12.75" x14ac:dyDescent="0.2">
      <c r="A205" s="38"/>
      <c r="B205" s="38"/>
      <c r="C205" s="214"/>
      <c r="D205" s="214"/>
      <c r="E205" s="215"/>
      <c r="F205" s="218"/>
      <c r="G205" s="223"/>
      <c r="H205" s="223"/>
      <c r="I205" s="214"/>
      <c r="J205" s="223"/>
      <c r="K205" s="60"/>
      <c r="L205" s="223"/>
      <c r="M205" s="223"/>
      <c r="N205" s="214"/>
      <c r="O205" s="223"/>
      <c r="P205" s="60"/>
      <c r="Q205" s="61"/>
      <c r="R205" s="39"/>
      <c r="S205" s="40"/>
      <c r="T205" s="39"/>
      <c r="U205" s="40"/>
      <c r="V205" s="70"/>
      <c r="Y205" s="67"/>
    </row>
    <row r="206" spans="1:25" ht="12.75" x14ac:dyDescent="0.2">
      <c r="A206" s="38"/>
      <c r="B206" s="38"/>
      <c r="C206" s="214"/>
      <c r="D206" s="214"/>
      <c r="E206" s="215"/>
      <c r="F206" s="218"/>
      <c r="G206" s="223"/>
      <c r="H206" s="223"/>
      <c r="I206" s="214"/>
      <c r="J206" s="223"/>
      <c r="K206" s="60"/>
      <c r="L206" s="223"/>
      <c r="M206" s="223"/>
      <c r="N206" s="214"/>
      <c r="O206" s="223"/>
      <c r="P206" s="60"/>
      <c r="Q206" s="61"/>
      <c r="R206" s="39"/>
      <c r="S206" s="40"/>
      <c r="T206" s="39"/>
      <c r="U206" s="40"/>
      <c r="V206" s="70"/>
      <c r="Y206" s="67"/>
    </row>
    <row r="207" spans="1:25" ht="12.75" x14ac:dyDescent="0.2">
      <c r="A207" s="38"/>
      <c r="B207" s="38"/>
      <c r="C207" s="214"/>
      <c r="D207" s="214"/>
      <c r="E207" s="215"/>
      <c r="F207" s="218"/>
      <c r="G207" s="223"/>
      <c r="H207" s="223"/>
      <c r="I207" s="214"/>
      <c r="J207" s="223"/>
      <c r="K207" s="60"/>
      <c r="L207" s="223"/>
      <c r="M207" s="223"/>
      <c r="N207" s="214"/>
      <c r="O207" s="223"/>
      <c r="P207" s="60"/>
      <c r="Q207" s="61"/>
      <c r="R207" s="39"/>
      <c r="S207" s="40"/>
      <c r="T207" s="39"/>
      <c r="U207" s="40"/>
      <c r="V207" s="70"/>
      <c r="Y207" s="67"/>
    </row>
    <row r="208" spans="1:25" ht="12.75" x14ac:dyDescent="0.2">
      <c r="A208" s="38"/>
      <c r="B208" s="38"/>
      <c r="C208" s="214"/>
      <c r="D208" s="214"/>
      <c r="E208" s="215"/>
      <c r="F208" s="218"/>
      <c r="G208" s="223"/>
      <c r="H208" s="223"/>
      <c r="I208" s="214"/>
      <c r="J208" s="223"/>
      <c r="K208" s="60"/>
      <c r="L208" s="223"/>
      <c r="M208" s="223"/>
      <c r="N208" s="214"/>
      <c r="O208" s="223"/>
      <c r="P208" s="60"/>
      <c r="Q208" s="61"/>
      <c r="R208" s="39"/>
      <c r="S208" s="40"/>
      <c r="T208" s="39"/>
      <c r="U208" s="40"/>
      <c r="V208" s="70"/>
      <c r="Y208" s="67"/>
    </row>
    <row r="209" spans="1:25" ht="12.75" x14ac:dyDescent="0.2">
      <c r="A209" s="38"/>
      <c r="B209" s="38"/>
      <c r="C209" s="214"/>
      <c r="D209" s="214"/>
      <c r="E209" s="215"/>
      <c r="F209" s="218"/>
      <c r="G209" s="223"/>
      <c r="H209" s="223"/>
      <c r="I209" s="214"/>
      <c r="J209" s="223"/>
      <c r="K209" s="60"/>
      <c r="L209" s="223"/>
      <c r="M209" s="223"/>
      <c r="N209" s="214"/>
      <c r="O209" s="223"/>
      <c r="P209" s="60"/>
      <c r="Q209" s="61"/>
      <c r="R209" s="39"/>
      <c r="S209" s="40"/>
      <c r="T209" s="39"/>
      <c r="U209" s="40"/>
      <c r="V209" s="70"/>
      <c r="Y209" s="67"/>
    </row>
    <row r="210" spans="1:25" ht="12.75" x14ac:dyDescent="0.2">
      <c r="A210" s="38"/>
      <c r="B210" s="38"/>
      <c r="C210" s="214"/>
      <c r="D210" s="214"/>
      <c r="E210" s="215"/>
      <c r="F210" s="218"/>
      <c r="G210" s="223"/>
      <c r="H210" s="223"/>
      <c r="I210" s="214"/>
      <c r="J210" s="223"/>
      <c r="K210" s="60"/>
      <c r="L210" s="223"/>
      <c r="M210" s="223"/>
      <c r="N210" s="214"/>
      <c r="O210" s="223"/>
      <c r="P210" s="60"/>
      <c r="Q210" s="61"/>
      <c r="R210" s="39"/>
      <c r="S210" s="40"/>
      <c r="T210" s="39"/>
      <c r="U210" s="40"/>
      <c r="V210" s="70"/>
      <c r="Y210" s="67"/>
    </row>
    <row r="211" spans="1:25" ht="12.75" x14ac:dyDescent="0.2">
      <c r="A211" s="38"/>
      <c r="B211" s="38"/>
      <c r="C211" s="214"/>
      <c r="D211" s="214"/>
      <c r="E211" s="215"/>
      <c r="F211" s="218"/>
      <c r="G211" s="223"/>
      <c r="H211" s="223"/>
      <c r="I211" s="214"/>
      <c r="J211" s="223"/>
      <c r="K211" s="60"/>
      <c r="L211" s="223"/>
      <c r="M211" s="223"/>
      <c r="N211" s="214"/>
      <c r="O211" s="223"/>
      <c r="P211" s="60"/>
      <c r="Q211" s="61"/>
      <c r="R211" s="39"/>
      <c r="S211" s="40"/>
      <c r="T211" s="39"/>
      <c r="U211" s="40"/>
      <c r="V211" s="70"/>
      <c r="Y211" s="67"/>
    </row>
    <row r="212" spans="1:25" ht="12.75" x14ac:dyDescent="0.2">
      <c r="A212" s="38"/>
      <c r="B212" s="38"/>
      <c r="C212" s="214"/>
      <c r="D212" s="214"/>
      <c r="E212" s="215"/>
      <c r="F212" s="218"/>
      <c r="G212" s="223"/>
      <c r="H212" s="223"/>
      <c r="I212" s="214"/>
      <c r="J212" s="223"/>
      <c r="K212" s="60"/>
      <c r="L212" s="223"/>
      <c r="M212" s="223"/>
      <c r="N212" s="214"/>
      <c r="O212" s="223"/>
      <c r="P212" s="60"/>
      <c r="Q212" s="61"/>
      <c r="R212" s="39"/>
      <c r="S212" s="40"/>
      <c r="T212" s="39"/>
      <c r="U212" s="40"/>
      <c r="V212" s="70"/>
      <c r="Y212" s="67"/>
    </row>
    <row r="213" spans="1:25" ht="12.75" x14ac:dyDescent="0.2">
      <c r="A213" s="38"/>
      <c r="B213" s="38"/>
      <c r="C213" s="214"/>
      <c r="D213" s="214"/>
      <c r="E213" s="215"/>
      <c r="F213" s="218"/>
      <c r="G213" s="223"/>
      <c r="H213" s="223"/>
      <c r="I213" s="214"/>
      <c r="J213" s="223"/>
      <c r="K213" s="60"/>
      <c r="L213" s="223"/>
      <c r="M213" s="223"/>
      <c r="N213" s="214"/>
      <c r="O213" s="223"/>
      <c r="P213" s="60"/>
      <c r="Q213" s="61"/>
      <c r="R213" s="39"/>
      <c r="S213" s="40"/>
      <c r="T213" s="39"/>
      <c r="U213" s="40"/>
      <c r="V213" s="70"/>
      <c r="Y213" s="67"/>
    </row>
    <row r="214" spans="1:25" ht="12.75" x14ac:dyDescent="0.2">
      <c r="A214" s="38"/>
      <c r="B214" s="38"/>
      <c r="C214" s="214"/>
      <c r="D214" s="214"/>
      <c r="E214" s="215"/>
      <c r="F214" s="218"/>
      <c r="G214" s="223"/>
      <c r="H214" s="223"/>
      <c r="I214" s="214"/>
      <c r="J214" s="223"/>
      <c r="K214" s="60"/>
      <c r="L214" s="223"/>
      <c r="M214" s="223"/>
      <c r="N214" s="214"/>
      <c r="O214" s="223"/>
      <c r="P214" s="60"/>
      <c r="Q214" s="61"/>
      <c r="R214" s="39"/>
      <c r="S214" s="40"/>
      <c r="T214" s="39"/>
      <c r="U214" s="40"/>
      <c r="V214" s="70"/>
      <c r="Y214" s="67"/>
    </row>
    <row r="215" spans="1:25" ht="12.75" x14ac:dyDescent="0.2">
      <c r="A215" s="38"/>
      <c r="B215" s="38"/>
      <c r="C215" s="214"/>
      <c r="D215" s="214"/>
      <c r="E215" s="215"/>
      <c r="F215" s="218"/>
      <c r="G215" s="223"/>
      <c r="H215" s="223"/>
      <c r="I215" s="214"/>
      <c r="J215" s="223"/>
      <c r="K215" s="60"/>
      <c r="L215" s="223"/>
      <c r="M215" s="223"/>
      <c r="N215" s="214"/>
      <c r="O215" s="223"/>
      <c r="P215" s="60"/>
      <c r="Q215" s="61"/>
      <c r="R215" s="39"/>
      <c r="S215" s="40"/>
      <c r="T215" s="39"/>
      <c r="U215" s="40"/>
      <c r="V215" s="70"/>
      <c r="Y215" s="67"/>
    </row>
    <row r="216" spans="1:25" ht="12.75" x14ac:dyDescent="0.2">
      <c r="A216" s="38"/>
      <c r="B216" s="38"/>
      <c r="C216" s="214"/>
      <c r="D216" s="214"/>
      <c r="E216" s="215"/>
      <c r="F216" s="218"/>
      <c r="G216" s="223"/>
      <c r="H216" s="223"/>
      <c r="I216" s="214"/>
      <c r="J216" s="223"/>
      <c r="K216" s="60"/>
      <c r="L216" s="223"/>
      <c r="M216" s="223"/>
      <c r="N216" s="214"/>
      <c r="O216" s="223"/>
      <c r="P216" s="60"/>
      <c r="Q216" s="61"/>
      <c r="R216" s="39"/>
      <c r="S216" s="40"/>
      <c r="T216" s="39"/>
      <c r="U216" s="40"/>
      <c r="V216" s="70"/>
      <c r="Y216" s="67"/>
    </row>
    <row r="217" spans="1:25" ht="12.75" x14ac:dyDescent="0.2">
      <c r="A217" s="38"/>
      <c r="B217" s="38"/>
      <c r="C217" s="214"/>
      <c r="D217" s="214"/>
      <c r="E217" s="215"/>
      <c r="F217" s="218"/>
      <c r="G217" s="223"/>
      <c r="H217" s="223"/>
      <c r="I217" s="214"/>
      <c r="J217" s="223"/>
      <c r="K217" s="60"/>
      <c r="L217" s="223"/>
      <c r="M217" s="223"/>
      <c r="N217" s="214"/>
      <c r="O217" s="223"/>
      <c r="P217" s="60"/>
      <c r="Q217" s="61"/>
      <c r="R217" s="39"/>
      <c r="S217" s="40"/>
      <c r="T217" s="39"/>
      <c r="U217" s="40"/>
      <c r="V217" s="70"/>
      <c r="Y217" s="67"/>
    </row>
    <row r="218" spans="1:25" ht="12.75" x14ac:dyDescent="0.2">
      <c r="A218" s="38"/>
      <c r="B218" s="38"/>
      <c r="C218" s="214"/>
      <c r="D218" s="214"/>
      <c r="E218" s="215"/>
      <c r="F218" s="218"/>
      <c r="G218" s="223"/>
      <c r="H218" s="223"/>
      <c r="I218" s="214"/>
      <c r="J218" s="223"/>
      <c r="K218" s="60"/>
      <c r="L218" s="223"/>
      <c r="M218" s="223"/>
      <c r="N218" s="214"/>
      <c r="O218" s="223"/>
      <c r="P218" s="60"/>
      <c r="Q218" s="61"/>
      <c r="R218" s="39"/>
      <c r="S218" s="40"/>
      <c r="T218" s="39"/>
      <c r="U218" s="40"/>
      <c r="V218" s="70"/>
      <c r="Y218" s="67"/>
    </row>
    <row r="219" spans="1:25" ht="12.75" x14ac:dyDescent="0.2">
      <c r="A219" s="38"/>
      <c r="B219" s="38"/>
      <c r="C219" s="214"/>
      <c r="D219" s="214"/>
      <c r="E219" s="215"/>
      <c r="F219" s="218"/>
      <c r="G219" s="223"/>
      <c r="H219" s="223"/>
      <c r="I219" s="214"/>
      <c r="J219" s="223"/>
      <c r="K219" s="60"/>
      <c r="L219" s="223"/>
      <c r="M219" s="223"/>
      <c r="N219" s="214"/>
      <c r="O219" s="223"/>
      <c r="P219" s="60"/>
      <c r="Q219" s="61"/>
      <c r="R219" s="39"/>
      <c r="S219" s="40"/>
      <c r="T219" s="39"/>
      <c r="U219" s="40"/>
      <c r="V219" s="70"/>
      <c r="Y219" s="67"/>
    </row>
    <row r="220" spans="1:25" ht="12.75" x14ac:dyDescent="0.2">
      <c r="A220" s="38"/>
      <c r="B220" s="38"/>
      <c r="C220" s="214"/>
      <c r="D220" s="214"/>
      <c r="E220" s="215"/>
      <c r="F220" s="218"/>
      <c r="G220" s="223"/>
      <c r="H220" s="223"/>
      <c r="I220" s="214"/>
      <c r="J220" s="223"/>
      <c r="K220" s="60"/>
      <c r="L220" s="223"/>
      <c r="M220" s="223"/>
      <c r="N220" s="214"/>
      <c r="O220" s="223"/>
      <c r="P220" s="60"/>
      <c r="Q220" s="61"/>
      <c r="R220" s="39"/>
      <c r="S220" s="40"/>
      <c r="T220" s="39"/>
      <c r="U220" s="40"/>
      <c r="V220" s="70"/>
      <c r="Y220" s="67"/>
    </row>
    <row r="221" spans="1:25" ht="12.75" x14ac:dyDescent="0.2">
      <c r="A221" s="38"/>
      <c r="B221" s="38"/>
      <c r="C221" s="214"/>
      <c r="D221" s="214"/>
      <c r="E221" s="215"/>
      <c r="F221" s="218"/>
      <c r="G221" s="223"/>
      <c r="H221" s="223"/>
      <c r="I221" s="214"/>
      <c r="J221" s="223"/>
      <c r="K221" s="60"/>
      <c r="L221" s="223"/>
      <c r="M221" s="223"/>
      <c r="N221" s="214"/>
      <c r="O221" s="223"/>
      <c r="P221" s="60"/>
      <c r="Q221" s="61"/>
      <c r="R221" s="39"/>
      <c r="S221" s="40"/>
      <c r="T221" s="39"/>
      <c r="U221" s="40"/>
      <c r="V221" s="70"/>
      <c r="Y221" s="67"/>
    </row>
    <row r="222" spans="1:25" ht="12.75" x14ac:dyDescent="0.2">
      <c r="A222" s="38"/>
      <c r="B222" s="38"/>
      <c r="C222" s="214"/>
      <c r="D222" s="214"/>
      <c r="E222" s="215"/>
      <c r="F222" s="218"/>
      <c r="G222" s="223"/>
      <c r="H222" s="223"/>
      <c r="I222" s="214"/>
      <c r="J222" s="223"/>
      <c r="K222" s="60"/>
      <c r="L222" s="223"/>
      <c r="M222" s="223"/>
      <c r="N222" s="214"/>
      <c r="O222" s="223"/>
      <c r="P222" s="60"/>
      <c r="Q222" s="61"/>
      <c r="R222" s="39"/>
      <c r="S222" s="40"/>
      <c r="T222" s="39"/>
      <c r="U222" s="40"/>
      <c r="V222" s="70"/>
      <c r="Y222" s="67"/>
    </row>
    <row r="223" spans="1:25" ht="12.75" x14ac:dyDescent="0.2">
      <c r="A223" s="38"/>
      <c r="B223" s="38"/>
      <c r="C223" s="214"/>
      <c r="D223" s="214"/>
      <c r="E223" s="215"/>
      <c r="F223" s="218"/>
      <c r="G223" s="223"/>
      <c r="H223" s="223"/>
      <c r="I223" s="214"/>
      <c r="J223" s="223"/>
      <c r="K223" s="60"/>
      <c r="L223" s="223"/>
      <c r="M223" s="223"/>
      <c r="N223" s="214"/>
      <c r="O223" s="223"/>
      <c r="P223" s="60"/>
      <c r="Q223" s="61"/>
      <c r="R223" s="39"/>
      <c r="S223" s="40"/>
      <c r="T223" s="39"/>
      <c r="U223" s="40"/>
      <c r="V223" s="70"/>
      <c r="Y223" s="67"/>
    </row>
    <row r="224" spans="1:25" ht="12.75" x14ac:dyDescent="0.2">
      <c r="A224" s="38"/>
      <c r="B224" s="38"/>
      <c r="C224" s="214"/>
      <c r="D224" s="214"/>
      <c r="E224" s="215"/>
      <c r="F224" s="218"/>
      <c r="G224" s="223"/>
      <c r="H224" s="223"/>
      <c r="I224" s="214"/>
      <c r="J224" s="223"/>
      <c r="K224" s="60"/>
      <c r="L224" s="223"/>
      <c r="M224" s="223"/>
      <c r="N224" s="214"/>
      <c r="O224" s="223"/>
      <c r="P224" s="60"/>
      <c r="Q224" s="61"/>
      <c r="R224" s="39"/>
      <c r="S224" s="40"/>
      <c r="T224" s="39"/>
      <c r="U224" s="40"/>
      <c r="V224" s="70"/>
      <c r="Y224" s="67"/>
    </row>
    <row r="225" spans="1:25" ht="12.75" x14ac:dyDescent="0.2">
      <c r="A225" s="38"/>
      <c r="B225" s="38"/>
      <c r="C225" s="214"/>
      <c r="D225" s="214"/>
      <c r="E225" s="215"/>
      <c r="F225" s="218"/>
      <c r="G225" s="223"/>
      <c r="H225" s="223"/>
      <c r="I225" s="214"/>
      <c r="J225" s="223"/>
      <c r="K225" s="60"/>
      <c r="L225" s="223"/>
      <c r="M225" s="223"/>
      <c r="N225" s="214"/>
      <c r="O225" s="223"/>
      <c r="P225" s="60"/>
      <c r="Q225" s="61"/>
      <c r="R225" s="39"/>
      <c r="S225" s="40"/>
      <c r="T225" s="39"/>
      <c r="U225" s="40"/>
      <c r="V225" s="70"/>
      <c r="Y225" s="67"/>
    </row>
    <row r="226" spans="1:25" ht="12.75" x14ac:dyDescent="0.2">
      <c r="A226" s="38"/>
      <c r="B226" s="38"/>
      <c r="C226" s="214"/>
      <c r="D226" s="214"/>
      <c r="E226" s="215"/>
      <c r="F226" s="218"/>
      <c r="G226" s="223"/>
      <c r="H226" s="223"/>
      <c r="I226" s="214"/>
      <c r="J226" s="223"/>
      <c r="K226" s="60"/>
      <c r="L226" s="223"/>
      <c r="M226" s="223"/>
      <c r="N226" s="214"/>
      <c r="O226" s="223"/>
      <c r="P226" s="60"/>
      <c r="Q226" s="61"/>
      <c r="R226" s="39"/>
      <c r="S226" s="40"/>
      <c r="T226" s="39"/>
      <c r="U226" s="40"/>
      <c r="V226" s="70"/>
      <c r="Y226" s="67"/>
    </row>
    <row r="227" spans="1:25" ht="12.75" x14ac:dyDescent="0.2">
      <c r="A227" s="38"/>
      <c r="B227" s="38"/>
      <c r="C227" s="214"/>
      <c r="D227" s="214"/>
      <c r="E227" s="215"/>
      <c r="F227" s="218"/>
      <c r="G227" s="223"/>
      <c r="H227" s="223"/>
      <c r="I227" s="214"/>
      <c r="J227" s="223"/>
      <c r="K227" s="60"/>
      <c r="L227" s="223"/>
      <c r="M227" s="223"/>
      <c r="N227" s="214"/>
      <c r="O227" s="223"/>
      <c r="P227" s="60"/>
      <c r="Q227" s="61"/>
      <c r="R227" s="39"/>
      <c r="S227" s="40"/>
      <c r="T227" s="39"/>
      <c r="U227" s="40"/>
      <c r="V227" s="70"/>
      <c r="Y227" s="67"/>
    </row>
    <row r="228" spans="1:25" ht="12.75" x14ac:dyDescent="0.2">
      <c r="A228" s="38"/>
      <c r="B228" s="38"/>
      <c r="C228" s="214"/>
      <c r="D228" s="214"/>
      <c r="E228" s="215"/>
      <c r="F228" s="218"/>
      <c r="G228" s="223"/>
      <c r="H228" s="223"/>
      <c r="I228" s="214"/>
      <c r="J228" s="223"/>
      <c r="K228" s="60"/>
      <c r="L228" s="223"/>
      <c r="M228" s="223"/>
      <c r="N228" s="214"/>
      <c r="O228" s="223"/>
      <c r="P228" s="60"/>
      <c r="Q228" s="61"/>
      <c r="R228" s="39"/>
      <c r="S228" s="40"/>
      <c r="T228" s="39"/>
      <c r="U228" s="40"/>
      <c r="V228" s="70"/>
      <c r="Y228" s="67"/>
    </row>
    <row r="229" spans="1:25" ht="12.75" x14ac:dyDescent="0.2">
      <c r="A229" s="38"/>
      <c r="B229" s="38"/>
      <c r="C229" s="214"/>
      <c r="D229" s="214"/>
      <c r="E229" s="215"/>
      <c r="F229" s="218"/>
      <c r="G229" s="223"/>
      <c r="H229" s="223"/>
      <c r="I229" s="214"/>
      <c r="J229" s="223"/>
      <c r="K229" s="60"/>
      <c r="L229" s="223"/>
      <c r="M229" s="223"/>
      <c r="N229" s="214"/>
      <c r="O229" s="223"/>
      <c r="P229" s="60"/>
      <c r="Q229" s="61"/>
      <c r="R229" s="39"/>
      <c r="S229" s="40"/>
      <c r="T229" s="39"/>
      <c r="U229" s="40"/>
      <c r="V229" s="70"/>
      <c r="Y229" s="67"/>
    </row>
    <row r="230" spans="1:25" ht="12.75" x14ac:dyDescent="0.2">
      <c r="A230" s="38"/>
      <c r="B230" s="38"/>
      <c r="C230" s="214"/>
      <c r="D230" s="214"/>
      <c r="E230" s="215"/>
      <c r="F230" s="218"/>
      <c r="G230" s="223"/>
      <c r="H230" s="223"/>
      <c r="I230" s="214"/>
      <c r="J230" s="223"/>
      <c r="K230" s="60"/>
      <c r="L230" s="223"/>
      <c r="M230" s="223"/>
      <c r="N230" s="214"/>
      <c r="O230" s="223"/>
      <c r="P230" s="60"/>
      <c r="Q230" s="61"/>
      <c r="R230" s="39"/>
      <c r="S230" s="40"/>
      <c r="T230" s="39"/>
      <c r="U230" s="40"/>
      <c r="V230" s="70"/>
      <c r="Y230" s="67"/>
    </row>
    <row r="231" spans="1:25" ht="12.75" x14ac:dyDescent="0.2">
      <c r="A231" s="38"/>
      <c r="B231" s="38"/>
      <c r="C231" s="214"/>
      <c r="D231" s="214"/>
      <c r="E231" s="215"/>
      <c r="F231" s="218"/>
      <c r="G231" s="223"/>
      <c r="H231" s="223"/>
      <c r="I231" s="214"/>
      <c r="J231" s="223"/>
      <c r="K231" s="60"/>
      <c r="L231" s="223"/>
      <c r="M231" s="223"/>
      <c r="N231" s="214"/>
      <c r="O231" s="223"/>
      <c r="P231" s="60"/>
      <c r="Q231" s="61"/>
      <c r="R231" s="39"/>
      <c r="S231" s="40"/>
      <c r="T231" s="39"/>
      <c r="U231" s="40"/>
      <c r="V231" s="70"/>
      <c r="Y231" s="67"/>
    </row>
    <row r="232" spans="1:25" ht="12.75" x14ac:dyDescent="0.2">
      <c r="A232" s="38"/>
      <c r="B232" s="38"/>
      <c r="C232" s="214"/>
      <c r="D232" s="214"/>
      <c r="E232" s="215"/>
      <c r="F232" s="218"/>
      <c r="G232" s="223"/>
      <c r="H232" s="223"/>
      <c r="I232" s="214"/>
      <c r="J232" s="223"/>
      <c r="K232" s="60"/>
      <c r="L232" s="223"/>
      <c r="M232" s="223"/>
      <c r="N232" s="214"/>
      <c r="O232" s="223"/>
      <c r="P232" s="60"/>
      <c r="Q232" s="61"/>
      <c r="R232" s="39"/>
      <c r="S232" s="40"/>
      <c r="T232" s="39"/>
      <c r="U232" s="40"/>
      <c r="V232" s="70"/>
      <c r="Y232" s="67"/>
    </row>
    <row r="233" spans="1:25" ht="12.75" x14ac:dyDescent="0.2">
      <c r="A233" s="38"/>
      <c r="B233" s="38"/>
      <c r="C233" s="214"/>
      <c r="D233" s="214"/>
      <c r="E233" s="215"/>
      <c r="F233" s="218"/>
      <c r="G233" s="223"/>
      <c r="H233" s="223"/>
      <c r="I233" s="214"/>
      <c r="J233" s="223"/>
      <c r="K233" s="60"/>
      <c r="L233" s="223"/>
      <c r="M233" s="223"/>
      <c r="N233" s="214"/>
      <c r="O233" s="223"/>
      <c r="P233" s="60"/>
      <c r="Q233" s="61"/>
      <c r="R233" s="39"/>
      <c r="S233" s="40"/>
      <c r="T233" s="39"/>
      <c r="U233" s="40"/>
      <c r="V233" s="70"/>
      <c r="Y233" s="67"/>
    </row>
    <row r="234" spans="1:25" ht="12.75" x14ac:dyDescent="0.2">
      <c r="A234" s="38"/>
      <c r="B234" s="38"/>
      <c r="C234" s="214"/>
      <c r="D234" s="214"/>
      <c r="E234" s="215"/>
      <c r="F234" s="218"/>
      <c r="G234" s="223"/>
      <c r="H234" s="223"/>
      <c r="I234" s="214"/>
      <c r="J234" s="223"/>
      <c r="K234" s="60"/>
      <c r="L234" s="223"/>
      <c r="M234" s="223"/>
      <c r="N234" s="214"/>
      <c r="O234" s="223"/>
      <c r="P234" s="60"/>
      <c r="Q234" s="61"/>
      <c r="R234" s="39"/>
      <c r="S234" s="40"/>
      <c r="T234" s="39"/>
      <c r="U234" s="40"/>
      <c r="V234" s="70"/>
      <c r="Y234" s="67"/>
    </row>
    <row r="235" spans="1:25" ht="12.75" x14ac:dyDescent="0.2">
      <c r="A235" s="38"/>
      <c r="B235" s="38"/>
      <c r="C235" s="214"/>
      <c r="D235" s="214"/>
      <c r="E235" s="215"/>
      <c r="F235" s="218"/>
      <c r="G235" s="223"/>
      <c r="H235" s="223"/>
      <c r="I235" s="214"/>
      <c r="J235" s="223"/>
      <c r="K235" s="60"/>
      <c r="L235" s="223"/>
      <c r="M235" s="223"/>
      <c r="N235" s="214"/>
      <c r="O235" s="223"/>
      <c r="P235" s="60"/>
      <c r="Q235" s="61"/>
      <c r="R235" s="39"/>
      <c r="S235" s="40"/>
      <c r="T235" s="39"/>
      <c r="U235" s="40"/>
      <c r="V235" s="70"/>
      <c r="Y235" s="67"/>
    </row>
    <row r="236" spans="1:25" ht="12.75" x14ac:dyDescent="0.2">
      <c r="A236" s="38"/>
      <c r="B236" s="38"/>
      <c r="C236" s="214"/>
      <c r="D236" s="214"/>
      <c r="E236" s="215"/>
      <c r="F236" s="218"/>
      <c r="G236" s="223"/>
      <c r="H236" s="223"/>
      <c r="I236" s="214"/>
      <c r="J236" s="223"/>
      <c r="K236" s="60"/>
      <c r="L236" s="223"/>
      <c r="M236" s="223"/>
      <c r="N236" s="214"/>
      <c r="O236" s="223"/>
      <c r="P236" s="60"/>
      <c r="Q236" s="61"/>
      <c r="R236" s="39"/>
      <c r="S236" s="40"/>
      <c r="T236" s="39"/>
      <c r="U236" s="40"/>
      <c r="V236" s="70"/>
      <c r="Y236" s="67"/>
    </row>
    <row r="237" spans="1:25" ht="12.75" x14ac:dyDescent="0.2">
      <c r="A237" s="38"/>
      <c r="B237" s="38"/>
      <c r="C237" s="214"/>
      <c r="D237" s="214"/>
      <c r="E237" s="215"/>
      <c r="F237" s="218"/>
      <c r="G237" s="223"/>
      <c r="H237" s="223"/>
      <c r="I237" s="214"/>
      <c r="J237" s="223"/>
      <c r="K237" s="60"/>
      <c r="L237" s="223"/>
      <c r="M237" s="223"/>
      <c r="N237" s="214"/>
      <c r="O237" s="223"/>
      <c r="P237" s="60"/>
      <c r="Q237" s="61"/>
      <c r="R237" s="39"/>
      <c r="S237" s="40"/>
      <c r="T237" s="39"/>
      <c r="U237" s="40"/>
      <c r="V237" s="70"/>
      <c r="Y237" s="67"/>
    </row>
    <row r="238" spans="1:25" ht="12.75" x14ac:dyDescent="0.2">
      <c r="A238" s="38"/>
      <c r="B238" s="38"/>
      <c r="C238" s="214"/>
      <c r="D238" s="214"/>
      <c r="E238" s="215"/>
      <c r="F238" s="218"/>
      <c r="G238" s="223"/>
      <c r="H238" s="223"/>
      <c r="I238" s="214"/>
      <c r="J238" s="223"/>
      <c r="K238" s="60"/>
      <c r="L238" s="223"/>
      <c r="M238" s="223"/>
      <c r="N238" s="214"/>
      <c r="O238" s="223"/>
      <c r="P238" s="60"/>
      <c r="Q238" s="61"/>
      <c r="R238" s="39"/>
      <c r="S238" s="40"/>
      <c r="T238" s="39"/>
      <c r="U238" s="40"/>
      <c r="V238" s="70"/>
      <c r="Y238" s="67"/>
    </row>
    <row r="239" spans="1:25" ht="12.75" x14ac:dyDescent="0.2">
      <c r="A239" s="38"/>
      <c r="B239" s="38"/>
      <c r="C239" s="214"/>
      <c r="D239" s="214"/>
      <c r="E239" s="215"/>
      <c r="F239" s="218"/>
      <c r="G239" s="223"/>
      <c r="H239" s="223"/>
      <c r="I239" s="214"/>
      <c r="J239" s="223"/>
      <c r="K239" s="60"/>
      <c r="L239" s="223"/>
      <c r="M239" s="223"/>
      <c r="N239" s="214"/>
      <c r="O239" s="223"/>
      <c r="P239" s="60"/>
      <c r="Q239" s="61"/>
      <c r="R239" s="39"/>
      <c r="S239" s="40"/>
      <c r="T239" s="39"/>
      <c r="U239" s="40"/>
      <c r="V239" s="70"/>
      <c r="Y239" s="67"/>
    </row>
    <row r="240" spans="1:25" ht="12.75" x14ac:dyDescent="0.2">
      <c r="A240" s="38"/>
      <c r="B240" s="38"/>
      <c r="C240" s="214"/>
      <c r="D240" s="214"/>
      <c r="E240" s="215"/>
      <c r="F240" s="218"/>
      <c r="G240" s="223"/>
      <c r="H240" s="223"/>
      <c r="I240" s="214"/>
      <c r="J240" s="223"/>
      <c r="K240" s="60"/>
      <c r="L240" s="223"/>
      <c r="M240" s="223"/>
      <c r="N240" s="214"/>
      <c r="O240" s="223"/>
      <c r="P240" s="60"/>
      <c r="Q240" s="61"/>
      <c r="R240" s="39"/>
      <c r="S240" s="40"/>
      <c r="T240" s="39"/>
      <c r="U240" s="40"/>
      <c r="V240" s="70"/>
      <c r="Y240" s="67"/>
    </row>
    <row r="241" spans="1:25" ht="12.75" x14ac:dyDescent="0.2">
      <c r="A241" s="38"/>
      <c r="B241" s="38"/>
      <c r="C241" s="214"/>
      <c r="D241" s="214"/>
      <c r="E241" s="215"/>
      <c r="F241" s="218"/>
      <c r="G241" s="223"/>
      <c r="H241" s="223"/>
      <c r="I241" s="214"/>
      <c r="J241" s="223"/>
      <c r="K241" s="60"/>
      <c r="L241" s="223"/>
      <c r="M241" s="223"/>
      <c r="N241" s="214"/>
      <c r="O241" s="223"/>
      <c r="P241" s="60"/>
      <c r="Q241" s="61"/>
      <c r="R241" s="39"/>
      <c r="S241" s="40"/>
      <c r="T241" s="39"/>
      <c r="U241" s="40"/>
      <c r="V241" s="70"/>
      <c r="Y241" s="67"/>
    </row>
    <row r="242" spans="1:25" ht="12.75" x14ac:dyDescent="0.2">
      <c r="A242" s="38"/>
      <c r="B242" s="38"/>
      <c r="C242" s="214"/>
      <c r="D242" s="214"/>
      <c r="E242" s="215"/>
      <c r="F242" s="218"/>
      <c r="G242" s="223"/>
      <c r="H242" s="223"/>
      <c r="I242" s="214"/>
      <c r="J242" s="223"/>
      <c r="K242" s="60"/>
      <c r="L242" s="223"/>
      <c r="M242" s="223"/>
      <c r="N242" s="214"/>
      <c r="O242" s="223"/>
      <c r="P242" s="60"/>
      <c r="Q242" s="61"/>
      <c r="R242" s="39"/>
      <c r="S242" s="40"/>
      <c r="T242" s="39"/>
      <c r="U242" s="40"/>
      <c r="V242" s="70"/>
      <c r="Y242" s="67"/>
    </row>
    <row r="243" spans="1:25" ht="12.75" x14ac:dyDescent="0.2">
      <c r="A243" s="38"/>
      <c r="B243" s="38"/>
      <c r="C243" s="214"/>
      <c r="D243" s="214"/>
      <c r="E243" s="215"/>
      <c r="F243" s="218"/>
      <c r="G243" s="223"/>
      <c r="H243" s="223"/>
      <c r="I243" s="214"/>
      <c r="J243" s="223"/>
      <c r="K243" s="60"/>
      <c r="L243" s="223"/>
      <c r="M243" s="223"/>
      <c r="N243" s="214"/>
      <c r="O243" s="223"/>
      <c r="P243" s="60"/>
      <c r="Q243" s="61"/>
      <c r="R243" s="39"/>
      <c r="S243" s="40"/>
      <c r="T243" s="39"/>
      <c r="U243" s="40"/>
      <c r="V243" s="70"/>
      <c r="Y243" s="67"/>
    </row>
    <row r="244" spans="1:25" ht="12.75" x14ac:dyDescent="0.2">
      <c r="A244" s="38"/>
      <c r="B244" s="38"/>
      <c r="C244" s="214"/>
      <c r="D244" s="214"/>
      <c r="E244" s="215"/>
      <c r="F244" s="218"/>
      <c r="G244" s="223"/>
      <c r="H244" s="223"/>
      <c r="I244" s="214"/>
      <c r="J244" s="223"/>
      <c r="K244" s="60"/>
      <c r="L244" s="223"/>
      <c r="M244" s="223"/>
      <c r="N244" s="214"/>
      <c r="O244" s="223"/>
      <c r="P244" s="60"/>
      <c r="Q244" s="61"/>
      <c r="R244" s="39"/>
      <c r="S244" s="40"/>
      <c r="T244" s="39"/>
      <c r="U244" s="40"/>
      <c r="V244" s="70"/>
      <c r="Y244" s="67"/>
    </row>
    <row r="245" spans="1:25" ht="12.75" x14ac:dyDescent="0.2">
      <c r="A245" s="38"/>
      <c r="B245" s="38"/>
      <c r="C245" s="214"/>
      <c r="D245" s="214"/>
      <c r="E245" s="215"/>
      <c r="F245" s="218"/>
      <c r="G245" s="223"/>
      <c r="H245" s="223"/>
      <c r="I245" s="214"/>
      <c r="J245" s="223"/>
      <c r="K245" s="60"/>
      <c r="L245" s="223"/>
      <c r="M245" s="223"/>
      <c r="N245" s="214"/>
      <c r="O245" s="223"/>
      <c r="P245" s="60"/>
      <c r="Q245" s="61"/>
      <c r="R245" s="39"/>
      <c r="S245" s="40"/>
      <c r="T245" s="39"/>
      <c r="U245" s="40"/>
      <c r="V245" s="70"/>
      <c r="Y245" s="67"/>
    </row>
    <row r="246" spans="1:25" ht="12.75" x14ac:dyDescent="0.2">
      <c r="A246" s="38"/>
      <c r="B246" s="38"/>
      <c r="C246" s="214"/>
      <c r="D246" s="214"/>
      <c r="E246" s="215"/>
      <c r="F246" s="218"/>
      <c r="G246" s="223"/>
      <c r="H246" s="223"/>
      <c r="I246" s="214"/>
      <c r="J246" s="223"/>
      <c r="K246" s="60"/>
      <c r="L246" s="223"/>
      <c r="M246" s="223"/>
      <c r="N246" s="214"/>
      <c r="O246" s="223"/>
      <c r="P246" s="60"/>
      <c r="Q246" s="61"/>
      <c r="R246" s="39"/>
      <c r="S246" s="40"/>
      <c r="T246" s="39"/>
      <c r="U246" s="40"/>
      <c r="V246" s="70"/>
      <c r="Y246" s="67"/>
    </row>
    <row r="247" spans="1:25" ht="12.75" x14ac:dyDescent="0.2">
      <c r="A247" s="38"/>
      <c r="B247" s="38"/>
      <c r="C247" s="214"/>
      <c r="D247" s="214"/>
      <c r="E247" s="215"/>
      <c r="F247" s="218"/>
      <c r="G247" s="223"/>
      <c r="H247" s="223"/>
      <c r="I247" s="214"/>
      <c r="J247" s="223"/>
      <c r="K247" s="60"/>
      <c r="L247" s="223"/>
      <c r="M247" s="223"/>
      <c r="N247" s="214"/>
      <c r="O247" s="223"/>
      <c r="P247" s="60"/>
      <c r="Q247" s="61"/>
      <c r="R247" s="39"/>
      <c r="S247" s="40"/>
      <c r="T247" s="39"/>
      <c r="U247" s="40"/>
      <c r="V247" s="70"/>
      <c r="Y247" s="67"/>
    </row>
    <row r="248" spans="1:25" ht="12.75" x14ac:dyDescent="0.2">
      <c r="A248" s="38"/>
      <c r="B248" s="38"/>
      <c r="C248" s="214"/>
      <c r="D248" s="214"/>
      <c r="E248" s="215"/>
      <c r="F248" s="218"/>
      <c r="G248" s="223"/>
      <c r="H248" s="223"/>
      <c r="I248" s="214"/>
      <c r="J248" s="223"/>
      <c r="K248" s="60"/>
      <c r="L248" s="223"/>
      <c r="M248" s="223"/>
      <c r="N248" s="214"/>
      <c r="O248" s="223"/>
      <c r="P248" s="60"/>
      <c r="Q248" s="61"/>
      <c r="R248" s="39"/>
      <c r="S248" s="40"/>
      <c r="T248" s="39"/>
      <c r="U248" s="40"/>
      <c r="V248" s="70"/>
      <c r="Y248" s="67"/>
    </row>
    <row r="249" spans="1:25" ht="12.75" x14ac:dyDescent="0.2">
      <c r="A249" s="38"/>
      <c r="B249" s="38"/>
      <c r="C249" s="214"/>
      <c r="D249" s="214"/>
      <c r="E249" s="215"/>
      <c r="F249" s="218"/>
      <c r="G249" s="223"/>
      <c r="H249" s="223"/>
      <c r="I249" s="214"/>
      <c r="J249" s="223"/>
      <c r="K249" s="60"/>
      <c r="L249" s="223"/>
      <c r="M249" s="223"/>
      <c r="N249" s="214"/>
      <c r="O249" s="223"/>
      <c r="P249" s="60"/>
      <c r="Q249" s="61"/>
      <c r="R249" s="39"/>
      <c r="S249" s="40"/>
      <c r="T249" s="39"/>
      <c r="U249" s="40"/>
      <c r="V249" s="70"/>
      <c r="Y249" s="67"/>
    </row>
    <row r="250" spans="1:25" ht="12.75" x14ac:dyDescent="0.2">
      <c r="A250" s="38"/>
      <c r="B250" s="38"/>
      <c r="C250" s="214"/>
      <c r="D250" s="214"/>
      <c r="E250" s="215"/>
      <c r="F250" s="218"/>
      <c r="G250" s="223"/>
      <c r="H250" s="223"/>
      <c r="I250" s="214"/>
      <c r="J250" s="223"/>
      <c r="K250" s="60"/>
      <c r="L250" s="223"/>
      <c r="M250" s="223"/>
      <c r="N250" s="214"/>
      <c r="O250" s="223"/>
      <c r="P250" s="60"/>
      <c r="Q250" s="61"/>
      <c r="R250" s="39"/>
      <c r="S250" s="40"/>
      <c r="T250" s="39"/>
      <c r="U250" s="40"/>
      <c r="V250" s="70"/>
      <c r="Y250" s="67"/>
    </row>
    <row r="251" spans="1:25" ht="12.75" x14ac:dyDescent="0.2">
      <c r="A251" s="38"/>
      <c r="B251" s="38"/>
      <c r="C251" s="214"/>
      <c r="D251" s="214"/>
      <c r="E251" s="215"/>
      <c r="F251" s="218"/>
      <c r="G251" s="223"/>
      <c r="H251" s="223"/>
      <c r="I251" s="214"/>
      <c r="J251" s="223"/>
      <c r="K251" s="60"/>
      <c r="L251" s="223"/>
      <c r="M251" s="223"/>
      <c r="N251" s="214"/>
      <c r="O251" s="223"/>
      <c r="P251" s="60"/>
      <c r="Q251" s="61"/>
      <c r="R251" s="39"/>
      <c r="S251" s="40"/>
      <c r="T251" s="39"/>
      <c r="U251" s="40"/>
      <c r="V251" s="70"/>
      <c r="Y251" s="67"/>
    </row>
    <row r="252" spans="1:25" ht="12.75" x14ac:dyDescent="0.2">
      <c r="A252" s="38"/>
      <c r="B252" s="38"/>
      <c r="C252" s="214"/>
      <c r="D252" s="214"/>
      <c r="E252" s="215"/>
      <c r="F252" s="218"/>
      <c r="G252" s="223"/>
      <c r="H252" s="223"/>
      <c r="I252" s="214"/>
      <c r="J252" s="223"/>
      <c r="K252" s="60"/>
      <c r="L252" s="223"/>
      <c r="M252" s="223"/>
      <c r="N252" s="214"/>
      <c r="O252" s="223"/>
      <c r="P252" s="60"/>
      <c r="Q252" s="61"/>
      <c r="R252" s="39"/>
      <c r="S252" s="40"/>
      <c r="T252" s="39"/>
      <c r="U252" s="40"/>
      <c r="V252" s="70"/>
      <c r="Y252" s="67"/>
    </row>
    <row r="253" spans="1:25" ht="12.75" x14ac:dyDescent="0.2">
      <c r="A253" s="38"/>
      <c r="B253" s="38"/>
      <c r="C253" s="214"/>
      <c r="D253" s="214"/>
      <c r="E253" s="215"/>
      <c r="F253" s="218"/>
      <c r="G253" s="223"/>
      <c r="H253" s="223"/>
      <c r="I253" s="214"/>
      <c r="J253" s="223"/>
      <c r="K253" s="60"/>
      <c r="L253" s="223"/>
      <c r="M253" s="223"/>
      <c r="N253" s="214"/>
      <c r="O253" s="223"/>
      <c r="P253" s="60"/>
      <c r="Q253" s="61"/>
      <c r="R253" s="39"/>
      <c r="S253" s="40"/>
      <c r="T253" s="39"/>
      <c r="U253" s="40"/>
      <c r="V253" s="70"/>
      <c r="Y253" s="67"/>
    </row>
    <row r="254" spans="1:25" ht="12.75" x14ac:dyDescent="0.2">
      <c r="A254" s="38"/>
      <c r="B254" s="38"/>
      <c r="C254" s="214"/>
      <c r="D254" s="214"/>
      <c r="E254" s="215"/>
      <c r="F254" s="218"/>
      <c r="G254" s="223"/>
      <c r="H254" s="223"/>
      <c r="I254" s="214"/>
      <c r="J254" s="223"/>
      <c r="K254" s="60"/>
      <c r="L254" s="223"/>
      <c r="M254" s="223"/>
      <c r="N254" s="214"/>
      <c r="O254" s="223"/>
      <c r="P254" s="60"/>
      <c r="Q254" s="61"/>
      <c r="R254" s="39"/>
      <c r="S254" s="40"/>
      <c r="T254" s="39"/>
      <c r="U254" s="40"/>
      <c r="V254" s="70"/>
      <c r="Y254" s="67"/>
    </row>
    <row r="255" spans="1:25" ht="12.75" x14ac:dyDescent="0.2">
      <c r="A255" s="38"/>
      <c r="B255" s="38"/>
      <c r="C255" s="214"/>
      <c r="D255" s="214"/>
      <c r="E255" s="215"/>
      <c r="F255" s="218"/>
      <c r="G255" s="223"/>
      <c r="H255" s="223"/>
      <c r="I255" s="214"/>
      <c r="J255" s="223"/>
      <c r="K255" s="60"/>
      <c r="L255" s="223"/>
      <c r="M255" s="223"/>
      <c r="N255" s="214"/>
      <c r="O255" s="223"/>
      <c r="P255" s="60"/>
      <c r="Q255" s="61"/>
      <c r="R255" s="39"/>
      <c r="S255" s="40"/>
      <c r="T255" s="39"/>
      <c r="U255" s="40"/>
      <c r="V255" s="70"/>
      <c r="Y255" s="67"/>
    </row>
    <row r="256" spans="1:25" ht="12.75" x14ac:dyDescent="0.2">
      <c r="A256" s="38"/>
      <c r="B256" s="38"/>
      <c r="C256" s="214"/>
      <c r="D256" s="214"/>
      <c r="E256" s="215"/>
      <c r="F256" s="218"/>
      <c r="G256" s="223"/>
      <c r="H256" s="223"/>
      <c r="I256" s="214"/>
      <c r="J256" s="223"/>
      <c r="K256" s="60"/>
      <c r="L256" s="223"/>
      <c r="M256" s="223"/>
      <c r="N256" s="214"/>
      <c r="O256" s="223"/>
      <c r="P256" s="60"/>
      <c r="Q256" s="61"/>
      <c r="R256" s="39"/>
      <c r="S256" s="40"/>
      <c r="T256" s="39"/>
      <c r="U256" s="40"/>
      <c r="V256" s="70"/>
      <c r="Y256" s="67"/>
    </row>
    <row r="257" spans="1:25" ht="12.75" x14ac:dyDescent="0.2">
      <c r="A257" s="38"/>
      <c r="B257" s="38"/>
      <c r="C257" s="214"/>
      <c r="D257" s="214"/>
      <c r="E257" s="215"/>
      <c r="F257" s="218"/>
      <c r="G257" s="223"/>
      <c r="H257" s="223"/>
      <c r="I257" s="214"/>
      <c r="J257" s="223"/>
      <c r="K257" s="60"/>
      <c r="L257" s="223"/>
      <c r="M257" s="223"/>
      <c r="N257" s="214"/>
      <c r="O257" s="223"/>
      <c r="P257" s="60"/>
      <c r="Q257" s="61"/>
      <c r="R257" s="39"/>
      <c r="S257" s="40"/>
      <c r="T257" s="39"/>
      <c r="U257" s="40"/>
      <c r="V257" s="70"/>
      <c r="Y257" s="67"/>
    </row>
    <row r="258" spans="1:25" ht="12.75" x14ac:dyDescent="0.2">
      <c r="A258" s="38"/>
      <c r="B258" s="38"/>
      <c r="C258" s="214"/>
      <c r="D258" s="214"/>
      <c r="E258" s="215"/>
      <c r="F258" s="218"/>
      <c r="G258" s="223"/>
      <c r="H258" s="223"/>
      <c r="I258" s="214"/>
      <c r="J258" s="223"/>
      <c r="K258" s="60"/>
      <c r="L258" s="223"/>
      <c r="M258" s="223"/>
      <c r="N258" s="214"/>
      <c r="O258" s="223"/>
      <c r="P258" s="60"/>
      <c r="Q258" s="61"/>
      <c r="R258" s="39"/>
      <c r="S258" s="40"/>
      <c r="T258" s="39"/>
      <c r="U258" s="40"/>
      <c r="V258" s="70"/>
      <c r="Y258" s="67"/>
    </row>
    <row r="259" spans="1:25" ht="12.75" x14ac:dyDescent="0.2">
      <c r="A259" s="38"/>
      <c r="B259" s="38"/>
      <c r="C259" s="214"/>
      <c r="D259" s="214"/>
      <c r="E259" s="215"/>
      <c r="F259" s="218"/>
      <c r="G259" s="223"/>
      <c r="H259" s="223"/>
      <c r="I259" s="214"/>
      <c r="J259" s="223"/>
      <c r="K259" s="60"/>
      <c r="L259" s="223"/>
      <c r="M259" s="223"/>
      <c r="N259" s="214"/>
      <c r="O259" s="223"/>
      <c r="P259" s="60"/>
      <c r="Q259" s="61"/>
      <c r="R259" s="39"/>
      <c r="S259" s="40"/>
      <c r="T259" s="39"/>
      <c r="U259" s="40"/>
      <c r="V259" s="70"/>
      <c r="Y259" s="67"/>
    </row>
    <row r="260" spans="1:25" ht="12.75" x14ac:dyDescent="0.2">
      <c r="A260" s="38"/>
      <c r="B260" s="38"/>
      <c r="C260" s="214"/>
      <c r="D260" s="214"/>
      <c r="E260" s="215"/>
      <c r="F260" s="218"/>
      <c r="G260" s="223"/>
      <c r="H260" s="223"/>
      <c r="I260" s="214"/>
      <c r="J260" s="223"/>
      <c r="K260" s="60"/>
      <c r="L260" s="223"/>
      <c r="M260" s="223"/>
      <c r="N260" s="214"/>
      <c r="O260" s="223"/>
      <c r="P260" s="60"/>
      <c r="Q260" s="61"/>
      <c r="R260" s="39"/>
      <c r="S260" s="40"/>
      <c r="T260" s="39"/>
      <c r="U260" s="40"/>
      <c r="V260" s="70"/>
      <c r="Y260" s="67"/>
    </row>
    <row r="261" spans="1:25" ht="12.75" x14ac:dyDescent="0.2">
      <c r="A261" s="38"/>
      <c r="B261" s="38"/>
      <c r="C261" s="214"/>
      <c r="D261" s="214"/>
      <c r="E261" s="215"/>
      <c r="F261" s="218"/>
      <c r="G261" s="223"/>
      <c r="H261" s="223"/>
      <c r="I261" s="214"/>
      <c r="J261" s="223"/>
      <c r="K261" s="60"/>
      <c r="L261" s="223"/>
      <c r="M261" s="223"/>
      <c r="N261" s="214"/>
      <c r="O261" s="223"/>
      <c r="P261" s="60"/>
      <c r="Q261" s="61"/>
      <c r="R261" s="39"/>
      <c r="S261" s="40"/>
      <c r="T261" s="39"/>
      <c r="U261" s="40"/>
      <c r="V261" s="70"/>
      <c r="Y261" s="67"/>
    </row>
    <row r="262" spans="1:25" ht="12.75" x14ac:dyDescent="0.2">
      <c r="A262" s="38"/>
      <c r="B262" s="38"/>
      <c r="C262" s="214"/>
      <c r="D262" s="214"/>
      <c r="E262" s="215"/>
      <c r="F262" s="218"/>
      <c r="G262" s="223"/>
      <c r="H262" s="223"/>
      <c r="I262" s="214"/>
      <c r="J262" s="223"/>
      <c r="K262" s="60"/>
      <c r="L262" s="223"/>
      <c r="M262" s="223"/>
      <c r="N262" s="214"/>
      <c r="O262" s="223"/>
      <c r="P262" s="60"/>
      <c r="Q262" s="61"/>
      <c r="R262" s="39"/>
      <c r="S262" s="40"/>
      <c r="T262" s="39"/>
      <c r="U262" s="40"/>
      <c r="V262" s="70"/>
      <c r="Y262" s="67"/>
    </row>
    <row r="263" spans="1:25" ht="12.75" x14ac:dyDescent="0.2">
      <c r="A263" s="38"/>
      <c r="B263" s="38"/>
      <c r="C263" s="214"/>
      <c r="D263" s="214"/>
      <c r="E263" s="215"/>
      <c r="F263" s="218"/>
      <c r="G263" s="223"/>
      <c r="H263" s="223"/>
      <c r="I263" s="214"/>
      <c r="J263" s="223"/>
      <c r="K263" s="60"/>
      <c r="L263" s="223"/>
      <c r="M263" s="223"/>
      <c r="N263" s="214"/>
      <c r="O263" s="223"/>
      <c r="P263" s="60"/>
      <c r="Q263" s="61"/>
      <c r="R263" s="39"/>
      <c r="S263" s="40"/>
      <c r="T263" s="39"/>
      <c r="U263" s="40"/>
      <c r="V263" s="70"/>
      <c r="Y263" s="67"/>
    </row>
    <row r="264" spans="1:25" ht="12.75" x14ac:dyDescent="0.2">
      <c r="A264" s="38"/>
      <c r="B264" s="38"/>
      <c r="C264" s="214"/>
      <c r="D264" s="214"/>
      <c r="E264" s="215"/>
      <c r="F264" s="218"/>
      <c r="G264" s="223"/>
      <c r="H264" s="223"/>
      <c r="I264" s="214"/>
      <c r="J264" s="223"/>
      <c r="K264" s="60"/>
      <c r="L264" s="223"/>
      <c r="M264" s="223"/>
      <c r="N264" s="214"/>
      <c r="O264" s="223"/>
      <c r="P264" s="60"/>
      <c r="Q264" s="61"/>
      <c r="R264" s="39"/>
      <c r="S264" s="40"/>
      <c r="T264" s="39"/>
      <c r="U264" s="40"/>
      <c r="V264" s="70"/>
      <c r="Y264" s="67"/>
    </row>
    <row r="265" spans="1:25" ht="21.75" customHeight="1" x14ac:dyDescent="0.2">
      <c r="A265" s="38"/>
      <c r="B265" s="38"/>
      <c r="C265" s="214"/>
      <c r="D265" s="214"/>
      <c r="E265" s="215"/>
      <c r="F265" s="218"/>
      <c r="G265" s="223"/>
      <c r="H265" s="223"/>
      <c r="I265" s="214"/>
      <c r="J265" s="223"/>
      <c r="K265" s="60"/>
      <c r="L265" s="223"/>
      <c r="M265" s="223"/>
      <c r="N265" s="214"/>
      <c r="O265" s="223"/>
      <c r="P265" s="60"/>
      <c r="Q265" s="61"/>
      <c r="R265" s="39"/>
      <c r="S265" s="40"/>
      <c r="T265" s="39"/>
      <c r="U265" s="40"/>
      <c r="V265" s="70"/>
      <c r="Y265" s="67"/>
    </row>
    <row r="266" spans="1:25" ht="12.75" x14ac:dyDescent="0.2">
      <c r="A266" s="38"/>
      <c r="B266" s="38"/>
      <c r="C266" s="214"/>
      <c r="D266" s="214"/>
      <c r="E266" s="215"/>
      <c r="F266" s="218"/>
      <c r="G266" s="223"/>
      <c r="H266" s="223"/>
      <c r="I266" s="214"/>
      <c r="J266" s="223"/>
      <c r="K266" s="60"/>
      <c r="L266" s="223"/>
      <c r="M266" s="223"/>
      <c r="N266" s="214"/>
      <c r="O266" s="223"/>
      <c r="P266" s="60"/>
      <c r="Q266" s="61"/>
      <c r="R266" s="39"/>
      <c r="S266" s="40"/>
      <c r="T266" s="39"/>
      <c r="U266" s="40"/>
      <c r="V266" s="70"/>
      <c r="Y266" s="67"/>
    </row>
    <row r="267" spans="1:25" ht="12.75" x14ac:dyDescent="0.2">
      <c r="A267" s="38"/>
      <c r="B267" s="38"/>
      <c r="C267" s="214"/>
      <c r="D267" s="214"/>
      <c r="E267" s="215"/>
      <c r="F267" s="218"/>
      <c r="G267" s="223"/>
      <c r="H267" s="223"/>
      <c r="I267" s="214"/>
      <c r="J267" s="223"/>
      <c r="K267" s="60"/>
      <c r="L267" s="223"/>
      <c r="M267" s="223"/>
      <c r="N267" s="214"/>
      <c r="O267" s="223"/>
      <c r="P267" s="60"/>
      <c r="Q267" s="61"/>
      <c r="R267" s="39"/>
      <c r="S267" s="40"/>
      <c r="T267" s="39"/>
      <c r="U267" s="40"/>
      <c r="V267" s="70"/>
      <c r="Y267" s="67"/>
    </row>
    <row r="268" spans="1:25" ht="12.75" x14ac:dyDescent="0.2">
      <c r="A268" s="38"/>
      <c r="B268" s="38"/>
      <c r="C268" s="214"/>
      <c r="D268" s="214"/>
      <c r="E268" s="215"/>
      <c r="F268" s="218"/>
      <c r="G268" s="223"/>
      <c r="H268" s="223"/>
      <c r="I268" s="214"/>
      <c r="J268" s="223"/>
      <c r="K268" s="60"/>
      <c r="L268" s="223"/>
      <c r="M268" s="223"/>
      <c r="N268" s="214"/>
      <c r="O268" s="223"/>
      <c r="P268" s="60"/>
      <c r="Q268" s="61"/>
      <c r="R268" s="39"/>
      <c r="S268" s="40"/>
      <c r="T268" s="39"/>
      <c r="U268" s="40"/>
      <c r="V268" s="70"/>
      <c r="Y268" s="67"/>
    </row>
    <row r="269" spans="1:25" ht="12.75" x14ac:dyDescent="0.2">
      <c r="A269" s="38"/>
      <c r="B269" s="38"/>
      <c r="C269" s="214"/>
      <c r="D269" s="214"/>
      <c r="E269" s="215"/>
      <c r="F269" s="218"/>
      <c r="G269" s="223"/>
      <c r="H269" s="223"/>
      <c r="I269" s="214"/>
      <c r="J269" s="223"/>
      <c r="K269" s="60"/>
      <c r="L269" s="223"/>
      <c r="M269" s="223"/>
      <c r="N269" s="214"/>
      <c r="O269" s="223"/>
      <c r="P269" s="60"/>
      <c r="Q269" s="61"/>
      <c r="R269" s="39"/>
      <c r="S269" s="40"/>
      <c r="T269" s="39"/>
      <c r="U269" s="40"/>
      <c r="V269" s="70"/>
      <c r="Y269" s="67"/>
    </row>
    <row r="270" spans="1:25" ht="12.75" x14ac:dyDescent="0.2">
      <c r="A270" s="38"/>
      <c r="B270" s="38"/>
      <c r="C270" s="214"/>
      <c r="D270" s="214"/>
      <c r="E270" s="215"/>
      <c r="F270" s="218"/>
      <c r="G270" s="223"/>
      <c r="H270" s="223"/>
      <c r="I270" s="214"/>
      <c r="J270" s="223"/>
      <c r="K270" s="60"/>
      <c r="L270" s="223"/>
      <c r="M270" s="223"/>
      <c r="N270" s="214"/>
      <c r="O270" s="223"/>
      <c r="P270" s="60"/>
      <c r="Q270" s="61"/>
      <c r="R270" s="39"/>
      <c r="S270" s="40"/>
      <c r="T270" s="39"/>
      <c r="U270" s="40"/>
      <c r="V270" s="70"/>
      <c r="Y270" s="67"/>
    </row>
    <row r="271" spans="1:25" ht="12.75" x14ac:dyDescent="0.2">
      <c r="A271" s="38"/>
      <c r="B271" s="38"/>
      <c r="C271" s="214"/>
      <c r="D271" s="214"/>
      <c r="E271" s="215"/>
      <c r="F271" s="218"/>
      <c r="G271" s="223"/>
      <c r="H271" s="223"/>
      <c r="I271" s="214"/>
      <c r="J271" s="223"/>
      <c r="K271" s="60"/>
      <c r="L271" s="223"/>
      <c r="M271" s="223"/>
      <c r="N271" s="214"/>
      <c r="O271" s="223"/>
      <c r="P271" s="60"/>
      <c r="Q271" s="61"/>
      <c r="R271" s="39"/>
      <c r="S271" s="40"/>
      <c r="T271" s="39"/>
      <c r="U271" s="40"/>
      <c r="V271" s="70"/>
      <c r="Y271" s="67"/>
    </row>
    <row r="272" spans="1:25" ht="12.75" x14ac:dyDescent="0.2">
      <c r="A272" s="38"/>
      <c r="B272" s="38"/>
      <c r="C272" s="214"/>
      <c r="D272" s="214"/>
      <c r="E272" s="215"/>
      <c r="F272" s="218"/>
      <c r="G272" s="223"/>
      <c r="H272" s="223"/>
      <c r="I272" s="214"/>
      <c r="J272" s="223"/>
      <c r="K272" s="60"/>
      <c r="L272" s="223"/>
      <c r="M272" s="223"/>
      <c r="N272" s="214"/>
      <c r="O272" s="223"/>
      <c r="P272" s="60"/>
      <c r="Q272" s="61"/>
      <c r="R272" s="39"/>
      <c r="S272" s="40"/>
      <c r="T272" s="39"/>
      <c r="U272" s="40"/>
      <c r="V272" s="70"/>
      <c r="Y272" s="67"/>
    </row>
    <row r="273" spans="1:25" ht="12.75" x14ac:dyDescent="0.2">
      <c r="A273" s="38"/>
      <c r="B273" s="38"/>
      <c r="C273" s="214"/>
      <c r="D273" s="214"/>
      <c r="E273" s="215"/>
      <c r="F273" s="218"/>
      <c r="G273" s="223"/>
      <c r="H273" s="223"/>
      <c r="I273" s="214"/>
      <c r="J273" s="223"/>
      <c r="K273" s="60"/>
      <c r="L273" s="223"/>
      <c r="M273" s="223"/>
      <c r="N273" s="214"/>
      <c r="O273" s="223"/>
      <c r="P273" s="60"/>
      <c r="Q273" s="61"/>
      <c r="R273" s="39"/>
      <c r="S273" s="40"/>
      <c r="T273" s="39"/>
      <c r="U273" s="40"/>
      <c r="V273" s="70"/>
      <c r="Y273" s="67"/>
    </row>
    <row r="274" spans="1:25" ht="12.75" x14ac:dyDescent="0.2">
      <c r="A274" s="38"/>
      <c r="B274" s="38"/>
      <c r="C274" s="214"/>
      <c r="D274" s="214"/>
      <c r="E274" s="215"/>
      <c r="F274" s="218"/>
      <c r="G274" s="223"/>
      <c r="H274" s="223"/>
      <c r="I274" s="214"/>
      <c r="J274" s="223"/>
      <c r="K274" s="60"/>
      <c r="L274" s="223"/>
      <c r="M274" s="223"/>
      <c r="N274" s="214"/>
      <c r="O274" s="223"/>
      <c r="P274" s="60"/>
      <c r="Q274" s="61"/>
      <c r="R274" s="39"/>
      <c r="S274" s="40"/>
      <c r="T274" s="39"/>
      <c r="U274" s="40"/>
      <c r="V274" s="70"/>
      <c r="Y274" s="67"/>
    </row>
    <row r="275" spans="1:25" ht="12.75" x14ac:dyDescent="0.2">
      <c r="A275" s="38"/>
      <c r="B275" s="38"/>
      <c r="C275" s="214"/>
      <c r="D275" s="214"/>
      <c r="E275" s="215"/>
      <c r="F275" s="218"/>
      <c r="G275" s="223"/>
      <c r="H275" s="223"/>
      <c r="I275" s="214"/>
      <c r="J275" s="223"/>
      <c r="K275" s="60"/>
      <c r="L275" s="223"/>
      <c r="M275" s="223"/>
      <c r="N275" s="214"/>
      <c r="O275" s="223"/>
      <c r="P275" s="60"/>
      <c r="Q275" s="61"/>
      <c r="R275" s="39"/>
      <c r="S275" s="40"/>
      <c r="T275" s="39"/>
      <c r="U275" s="40"/>
      <c r="V275" s="70"/>
      <c r="Y275" s="67"/>
    </row>
    <row r="276" spans="1:25" ht="12.75" x14ac:dyDescent="0.2">
      <c r="A276" s="38"/>
      <c r="B276" s="38"/>
      <c r="C276" s="214"/>
      <c r="D276" s="214"/>
      <c r="E276" s="215"/>
      <c r="F276" s="218"/>
      <c r="G276" s="223"/>
      <c r="H276" s="223"/>
      <c r="I276" s="214"/>
      <c r="J276" s="223"/>
      <c r="K276" s="60"/>
      <c r="L276" s="223"/>
      <c r="M276" s="223"/>
      <c r="N276" s="214"/>
      <c r="O276" s="223"/>
      <c r="P276" s="60"/>
      <c r="Q276" s="61"/>
      <c r="R276" s="39"/>
      <c r="S276" s="40"/>
      <c r="T276" s="39"/>
      <c r="U276" s="40"/>
      <c r="V276" s="70"/>
      <c r="Y276" s="67"/>
    </row>
    <row r="277" spans="1:25" ht="12.75" x14ac:dyDescent="0.2">
      <c r="A277" s="38"/>
      <c r="B277" s="38"/>
      <c r="C277" s="214"/>
      <c r="D277" s="214"/>
      <c r="E277" s="215"/>
      <c r="F277" s="218"/>
      <c r="G277" s="223"/>
      <c r="H277" s="223"/>
      <c r="I277" s="214"/>
      <c r="J277" s="223"/>
      <c r="K277" s="60"/>
      <c r="L277" s="223"/>
      <c r="M277" s="223"/>
      <c r="N277" s="214"/>
      <c r="O277" s="223"/>
      <c r="P277" s="60"/>
      <c r="Q277" s="61"/>
      <c r="R277" s="39"/>
      <c r="S277" s="40"/>
      <c r="T277" s="39"/>
      <c r="U277" s="40"/>
      <c r="V277" s="70"/>
      <c r="Y277" s="67"/>
    </row>
    <row r="278" spans="1:25" ht="12.75" x14ac:dyDescent="0.2">
      <c r="A278" s="38"/>
      <c r="B278" s="38"/>
      <c r="C278" s="214"/>
      <c r="D278" s="214"/>
      <c r="E278" s="215"/>
      <c r="F278" s="218"/>
      <c r="G278" s="223"/>
      <c r="H278" s="223"/>
      <c r="I278" s="214"/>
      <c r="J278" s="223"/>
      <c r="K278" s="60"/>
      <c r="L278" s="223"/>
      <c r="M278" s="223"/>
      <c r="N278" s="214"/>
      <c r="O278" s="223"/>
      <c r="P278" s="60"/>
      <c r="Q278" s="61"/>
      <c r="R278" s="39"/>
      <c r="S278" s="40"/>
      <c r="T278" s="39"/>
      <c r="U278" s="40"/>
      <c r="V278" s="70"/>
      <c r="Y278" s="67"/>
    </row>
    <row r="279" spans="1:25" ht="12.75" x14ac:dyDescent="0.2">
      <c r="A279" s="38"/>
      <c r="B279" s="38"/>
      <c r="C279" s="214"/>
      <c r="D279" s="214"/>
      <c r="E279" s="215"/>
      <c r="F279" s="218"/>
      <c r="G279" s="223"/>
      <c r="H279" s="223"/>
      <c r="I279" s="214"/>
      <c r="J279" s="223"/>
      <c r="K279" s="60"/>
      <c r="L279" s="223"/>
      <c r="M279" s="223"/>
      <c r="N279" s="214"/>
      <c r="O279" s="223"/>
      <c r="P279" s="60"/>
      <c r="Q279" s="61"/>
      <c r="R279" s="39"/>
      <c r="S279" s="40"/>
      <c r="T279" s="39"/>
      <c r="U279" s="40"/>
      <c r="V279" s="70"/>
      <c r="Y279" s="67"/>
    </row>
    <row r="280" spans="1:25" ht="12.75" x14ac:dyDescent="0.2">
      <c r="A280" s="38"/>
      <c r="B280" s="38"/>
      <c r="C280" s="214"/>
      <c r="D280" s="214"/>
      <c r="E280" s="215"/>
      <c r="F280" s="218"/>
      <c r="G280" s="223"/>
      <c r="H280" s="223"/>
      <c r="I280" s="214"/>
      <c r="J280" s="223"/>
      <c r="K280" s="60"/>
      <c r="L280" s="223"/>
      <c r="M280" s="223"/>
      <c r="N280" s="214"/>
      <c r="O280" s="223"/>
      <c r="P280" s="60"/>
      <c r="Q280" s="61"/>
      <c r="R280" s="39"/>
      <c r="S280" s="40"/>
      <c r="T280" s="39"/>
      <c r="U280" s="40"/>
      <c r="V280" s="70"/>
      <c r="Y280" s="67"/>
    </row>
    <row r="281" spans="1:25" ht="12.75" x14ac:dyDescent="0.2">
      <c r="A281" s="38"/>
      <c r="B281" s="38"/>
      <c r="C281" s="214"/>
      <c r="D281" s="214"/>
      <c r="E281" s="215"/>
      <c r="F281" s="218"/>
      <c r="G281" s="223"/>
      <c r="H281" s="223"/>
      <c r="I281" s="214"/>
      <c r="J281" s="223"/>
      <c r="K281" s="60"/>
      <c r="L281" s="223"/>
      <c r="M281" s="223"/>
      <c r="N281" s="214"/>
      <c r="O281" s="223"/>
      <c r="P281" s="60"/>
      <c r="Q281" s="61"/>
      <c r="R281" s="39"/>
      <c r="S281" s="40"/>
      <c r="T281" s="39"/>
      <c r="U281" s="40"/>
      <c r="V281" s="70"/>
      <c r="Y281" s="67"/>
    </row>
    <row r="282" spans="1:25" ht="12.75" x14ac:dyDescent="0.2">
      <c r="A282" s="38"/>
      <c r="B282" s="38"/>
      <c r="C282" s="214"/>
      <c r="D282" s="214"/>
      <c r="E282" s="215"/>
      <c r="F282" s="218"/>
      <c r="G282" s="223"/>
      <c r="H282" s="223"/>
      <c r="I282" s="214"/>
      <c r="J282" s="223"/>
      <c r="K282" s="60"/>
      <c r="L282" s="223"/>
      <c r="M282" s="223"/>
      <c r="N282" s="214"/>
      <c r="O282" s="223"/>
      <c r="P282" s="60"/>
      <c r="Q282" s="61"/>
      <c r="R282" s="39"/>
      <c r="S282" s="40"/>
      <c r="T282" s="39"/>
      <c r="U282" s="40"/>
      <c r="V282" s="70"/>
      <c r="Y282" s="67"/>
    </row>
    <row r="283" spans="1:25" ht="12.75" x14ac:dyDescent="0.2">
      <c r="A283" s="38"/>
      <c r="B283" s="38"/>
      <c r="C283" s="214"/>
      <c r="D283" s="214"/>
      <c r="E283" s="215"/>
      <c r="F283" s="218"/>
      <c r="G283" s="223"/>
      <c r="H283" s="223"/>
      <c r="I283" s="214"/>
      <c r="J283" s="223"/>
      <c r="K283" s="60"/>
      <c r="L283" s="223"/>
      <c r="M283" s="223"/>
      <c r="N283" s="214"/>
      <c r="O283" s="223"/>
      <c r="P283" s="60"/>
      <c r="Q283" s="61"/>
      <c r="R283" s="39"/>
      <c r="S283" s="40"/>
      <c r="T283" s="39"/>
      <c r="U283" s="40"/>
      <c r="V283" s="70"/>
      <c r="Y283" s="67"/>
    </row>
    <row r="284" spans="1:25" ht="12.75" x14ac:dyDescent="0.2">
      <c r="A284" s="38"/>
      <c r="B284" s="38"/>
      <c r="C284" s="214"/>
      <c r="D284" s="214"/>
      <c r="E284" s="215"/>
      <c r="F284" s="218"/>
      <c r="G284" s="223"/>
      <c r="H284" s="223"/>
      <c r="I284" s="214"/>
      <c r="J284" s="223"/>
      <c r="K284" s="60"/>
      <c r="L284" s="223"/>
      <c r="M284" s="223"/>
      <c r="N284" s="214"/>
      <c r="O284" s="223"/>
      <c r="P284" s="60"/>
      <c r="Q284" s="61"/>
      <c r="R284" s="39"/>
      <c r="S284" s="40"/>
      <c r="T284" s="39"/>
      <c r="U284" s="40"/>
      <c r="V284" s="70"/>
      <c r="Y284" s="67"/>
    </row>
    <row r="285" spans="1:25" ht="12.75" x14ac:dyDescent="0.2">
      <c r="A285" s="38"/>
      <c r="B285" s="38"/>
      <c r="C285" s="214"/>
      <c r="D285" s="214"/>
      <c r="E285" s="215"/>
      <c r="F285" s="218"/>
      <c r="G285" s="223"/>
      <c r="H285" s="223"/>
      <c r="I285" s="214"/>
      <c r="J285" s="223"/>
      <c r="K285" s="60"/>
      <c r="L285" s="223"/>
      <c r="M285" s="223"/>
      <c r="N285" s="214"/>
      <c r="O285" s="223"/>
      <c r="P285" s="60"/>
      <c r="Q285" s="61"/>
      <c r="R285" s="39"/>
      <c r="S285" s="40"/>
      <c r="T285" s="39"/>
      <c r="U285" s="40"/>
      <c r="V285" s="70"/>
      <c r="Y285" s="67"/>
    </row>
    <row r="286" spans="1:25" ht="12.75" x14ac:dyDescent="0.2">
      <c r="A286" s="38"/>
      <c r="B286" s="38"/>
      <c r="C286" s="214"/>
      <c r="D286" s="214"/>
      <c r="E286" s="215"/>
      <c r="F286" s="218"/>
      <c r="G286" s="223"/>
      <c r="H286" s="223"/>
      <c r="I286" s="214"/>
      <c r="J286" s="223"/>
      <c r="K286" s="60"/>
      <c r="L286" s="223"/>
      <c r="M286" s="223"/>
      <c r="N286" s="214"/>
      <c r="O286" s="223"/>
      <c r="P286" s="60"/>
      <c r="Q286" s="61"/>
      <c r="R286" s="39"/>
      <c r="S286" s="40"/>
      <c r="T286" s="39"/>
      <c r="U286" s="40"/>
      <c r="V286" s="70"/>
      <c r="Y286" s="67"/>
    </row>
    <row r="287" spans="1:25" ht="12.75" x14ac:dyDescent="0.2">
      <c r="A287" s="38"/>
      <c r="B287" s="38"/>
      <c r="C287" s="214"/>
      <c r="D287" s="214"/>
      <c r="E287" s="215"/>
      <c r="F287" s="218"/>
      <c r="G287" s="223"/>
      <c r="H287" s="223"/>
      <c r="I287" s="214"/>
      <c r="J287" s="223"/>
      <c r="K287" s="60"/>
      <c r="L287" s="223"/>
      <c r="M287" s="223"/>
      <c r="N287" s="214"/>
      <c r="O287" s="223"/>
      <c r="P287" s="60"/>
      <c r="Q287" s="61"/>
      <c r="R287" s="39"/>
      <c r="S287" s="40"/>
      <c r="T287" s="39"/>
      <c r="U287" s="40"/>
      <c r="V287" s="70"/>
      <c r="Y287" s="67"/>
    </row>
    <row r="288" spans="1:25" ht="12.75" x14ac:dyDescent="0.2">
      <c r="A288" s="38"/>
      <c r="B288" s="38"/>
      <c r="C288" s="214"/>
      <c r="D288" s="214"/>
      <c r="E288" s="215"/>
      <c r="F288" s="218"/>
      <c r="G288" s="223"/>
      <c r="H288" s="223"/>
      <c r="I288" s="214"/>
      <c r="J288" s="223"/>
      <c r="K288" s="60"/>
      <c r="L288" s="223"/>
      <c r="M288" s="223"/>
      <c r="N288" s="214"/>
      <c r="O288" s="223"/>
      <c r="P288" s="60"/>
      <c r="Q288" s="61"/>
      <c r="R288" s="39"/>
      <c r="S288" s="40"/>
      <c r="T288" s="39"/>
      <c r="U288" s="40"/>
      <c r="V288" s="70"/>
      <c r="Y288" s="67"/>
    </row>
    <row r="289" spans="1:25" ht="12.75" x14ac:dyDescent="0.2">
      <c r="A289" s="38"/>
      <c r="B289" s="38"/>
      <c r="C289" s="214"/>
      <c r="D289" s="214"/>
      <c r="E289" s="215"/>
      <c r="F289" s="218"/>
      <c r="G289" s="223"/>
      <c r="H289" s="223"/>
      <c r="I289" s="214"/>
      <c r="J289" s="223"/>
      <c r="K289" s="60"/>
      <c r="L289" s="223"/>
      <c r="M289" s="223"/>
      <c r="N289" s="214"/>
      <c r="O289" s="223"/>
      <c r="P289" s="60"/>
      <c r="Q289" s="61"/>
      <c r="R289" s="39"/>
      <c r="S289" s="40"/>
      <c r="T289" s="39"/>
      <c r="U289" s="40"/>
      <c r="V289" s="70"/>
      <c r="Y289" s="67"/>
    </row>
    <row r="290" spans="1:25" ht="12.75" x14ac:dyDescent="0.2">
      <c r="A290" s="38"/>
      <c r="B290" s="38"/>
      <c r="C290" s="214"/>
      <c r="D290" s="214"/>
      <c r="E290" s="215"/>
      <c r="F290" s="218"/>
      <c r="G290" s="223"/>
      <c r="H290" s="223"/>
      <c r="I290" s="214"/>
      <c r="J290" s="223"/>
      <c r="K290" s="60"/>
      <c r="L290" s="223"/>
      <c r="M290" s="223"/>
      <c r="N290" s="214"/>
      <c r="O290" s="223"/>
      <c r="P290" s="60"/>
      <c r="Q290" s="61"/>
      <c r="R290" s="39"/>
      <c r="S290" s="40"/>
      <c r="T290" s="39"/>
      <c r="U290" s="40"/>
      <c r="V290" s="70"/>
      <c r="Y290" s="67"/>
    </row>
    <row r="291" spans="1:25" ht="12.75" x14ac:dyDescent="0.2">
      <c r="A291" s="38"/>
      <c r="B291" s="38"/>
      <c r="C291" s="214"/>
      <c r="D291" s="214"/>
      <c r="E291" s="215"/>
      <c r="F291" s="218"/>
      <c r="G291" s="223"/>
      <c r="H291" s="223"/>
      <c r="I291" s="214"/>
      <c r="J291" s="223"/>
      <c r="K291" s="60"/>
      <c r="L291" s="223"/>
      <c r="M291" s="223"/>
      <c r="N291" s="214"/>
      <c r="O291" s="223"/>
      <c r="P291" s="60"/>
      <c r="Q291" s="61"/>
      <c r="R291" s="39"/>
      <c r="S291" s="40"/>
      <c r="T291" s="39"/>
      <c r="U291" s="40"/>
      <c r="V291" s="70"/>
      <c r="Y291" s="67"/>
    </row>
    <row r="292" spans="1:25" ht="12.75" x14ac:dyDescent="0.2">
      <c r="A292" s="38"/>
      <c r="B292" s="38"/>
      <c r="C292" s="214"/>
      <c r="D292" s="214"/>
      <c r="E292" s="215"/>
      <c r="F292" s="218"/>
      <c r="G292" s="223"/>
      <c r="H292" s="223"/>
      <c r="I292" s="214"/>
      <c r="J292" s="223"/>
      <c r="K292" s="60"/>
      <c r="L292" s="223"/>
      <c r="M292" s="223"/>
      <c r="N292" s="214"/>
      <c r="O292" s="223"/>
      <c r="P292" s="60"/>
      <c r="Q292" s="61"/>
      <c r="R292" s="39"/>
      <c r="S292" s="40"/>
      <c r="T292" s="39"/>
      <c r="U292" s="40"/>
      <c r="V292" s="70"/>
      <c r="Y292" s="67"/>
    </row>
    <row r="293" spans="1:25" ht="12.75" x14ac:dyDescent="0.2">
      <c r="A293" s="38"/>
      <c r="B293" s="38"/>
      <c r="C293" s="214"/>
      <c r="D293" s="214"/>
      <c r="E293" s="215"/>
      <c r="F293" s="218"/>
      <c r="G293" s="223"/>
      <c r="H293" s="223"/>
      <c r="I293" s="214"/>
      <c r="J293" s="223"/>
      <c r="K293" s="60"/>
      <c r="L293" s="223"/>
      <c r="M293" s="223"/>
      <c r="N293" s="214"/>
      <c r="O293" s="223"/>
      <c r="P293" s="60"/>
      <c r="Q293" s="61"/>
      <c r="R293" s="39"/>
      <c r="S293" s="40"/>
      <c r="T293" s="39"/>
      <c r="U293" s="40"/>
      <c r="V293" s="70"/>
      <c r="Y293" s="67"/>
    </row>
    <row r="294" spans="1:25" ht="12.75" x14ac:dyDescent="0.2">
      <c r="A294" s="38"/>
      <c r="B294" s="38"/>
      <c r="C294" s="214"/>
      <c r="D294" s="214"/>
      <c r="E294" s="215"/>
      <c r="F294" s="218"/>
      <c r="G294" s="223"/>
      <c r="H294" s="223"/>
      <c r="I294" s="214"/>
      <c r="J294" s="223"/>
      <c r="K294" s="60"/>
      <c r="L294" s="223"/>
      <c r="M294" s="223"/>
      <c r="N294" s="214"/>
      <c r="O294" s="223"/>
      <c r="P294" s="60"/>
      <c r="Q294" s="61"/>
      <c r="R294" s="39"/>
      <c r="S294" s="40"/>
      <c r="T294" s="39"/>
      <c r="U294" s="40"/>
      <c r="V294" s="70"/>
      <c r="Y294" s="67"/>
    </row>
    <row r="295" spans="1:25" ht="12.75" x14ac:dyDescent="0.2">
      <c r="A295" s="38"/>
      <c r="B295" s="38"/>
      <c r="C295" s="214"/>
      <c r="D295" s="214"/>
      <c r="E295" s="215"/>
      <c r="F295" s="218"/>
      <c r="G295" s="223"/>
      <c r="H295" s="223"/>
      <c r="I295" s="214"/>
      <c r="J295" s="223"/>
      <c r="K295" s="60"/>
      <c r="L295" s="223"/>
      <c r="M295" s="223"/>
      <c r="N295" s="214"/>
      <c r="O295" s="223"/>
      <c r="P295" s="60"/>
      <c r="Q295" s="61"/>
      <c r="R295" s="39"/>
      <c r="S295" s="40"/>
      <c r="T295" s="39"/>
      <c r="U295" s="40"/>
      <c r="V295" s="70"/>
      <c r="Y295" s="67"/>
    </row>
    <row r="296" spans="1:25" ht="12.75" x14ac:dyDescent="0.2">
      <c r="A296" s="38"/>
      <c r="B296" s="38"/>
      <c r="C296" s="214"/>
      <c r="D296" s="214"/>
      <c r="E296" s="215"/>
      <c r="F296" s="218"/>
      <c r="G296" s="223"/>
      <c r="H296" s="223"/>
      <c r="I296" s="214"/>
      <c r="J296" s="223"/>
      <c r="K296" s="60"/>
      <c r="L296" s="223"/>
      <c r="M296" s="223"/>
      <c r="N296" s="214"/>
      <c r="O296" s="223"/>
      <c r="P296" s="60"/>
      <c r="Q296" s="61"/>
      <c r="R296" s="39"/>
      <c r="S296" s="40"/>
      <c r="T296" s="39"/>
      <c r="U296" s="40"/>
      <c r="V296" s="70"/>
      <c r="Y296" s="67"/>
    </row>
    <row r="297" spans="1:25" ht="12.75" x14ac:dyDescent="0.2">
      <c r="A297" s="38"/>
      <c r="B297" s="38"/>
      <c r="C297" s="214"/>
      <c r="D297" s="214"/>
      <c r="E297" s="215"/>
      <c r="F297" s="218"/>
      <c r="G297" s="223"/>
      <c r="H297" s="223"/>
      <c r="I297" s="214"/>
      <c r="J297" s="223"/>
      <c r="K297" s="60"/>
      <c r="L297" s="223"/>
      <c r="M297" s="223"/>
      <c r="N297" s="214"/>
      <c r="O297" s="223"/>
      <c r="P297" s="60"/>
      <c r="Q297" s="61"/>
      <c r="R297" s="39"/>
      <c r="S297" s="40"/>
      <c r="T297" s="39"/>
      <c r="U297" s="40"/>
      <c r="V297" s="70"/>
      <c r="Y297" s="67"/>
    </row>
    <row r="298" spans="1:25" ht="12.75" x14ac:dyDescent="0.2">
      <c r="A298" s="38"/>
      <c r="B298" s="38"/>
      <c r="C298" s="214"/>
      <c r="D298" s="214"/>
      <c r="E298" s="215"/>
      <c r="F298" s="218"/>
      <c r="G298" s="223"/>
      <c r="H298" s="223"/>
      <c r="I298" s="214"/>
      <c r="J298" s="223"/>
      <c r="K298" s="60"/>
      <c r="L298" s="223"/>
      <c r="M298" s="223"/>
      <c r="N298" s="214"/>
      <c r="O298" s="223"/>
      <c r="P298" s="60"/>
      <c r="Q298" s="61"/>
      <c r="R298" s="39"/>
      <c r="S298" s="40"/>
      <c r="T298" s="39"/>
      <c r="U298" s="40"/>
      <c r="V298" s="70"/>
      <c r="Y298" s="67"/>
    </row>
    <row r="299" spans="1:25" ht="12.75" x14ac:dyDescent="0.2">
      <c r="A299" s="38"/>
      <c r="B299" s="38"/>
      <c r="C299" s="214"/>
      <c r="D299" s="214"/>
      <c r="E299" s="215"/>
      <c r="F299" s="218"/>
      <c r="G299" s="223"/>
      <c r="H299" s="223"/>
      <c r="I299" s="214"/>
      <c r="J299" s="223"/>
      <c r="K299" s="60"/>
      <c r="L299" s="223"/>
      <c r="M299" s="223"/>
      <c r="N299" s="214"/>
      <c r="O299" s="223"/>
      <c r="P299" s="60"/>
      <c r="Q299" s="61"/>
      <c r="R299" s="39"/>
      <c r="S299" s="40"/>
      <c r="T299" s="39"/>
      <c r="U299" s="40"/>
      <c r="V299" s="70"/>
      <c r="Y299" s="67"/>
    </row>
    <row r="300" spans="1:25" ht="12.75" x14ac:dyDescent="0.2">
      <c r="A300" s="38"/>
      <c r="B300" s="38"/>
      <c r="C300" s="214"/>
      <c r="D300" s="214"/>
      <c r="E300" s="215"/>
      <c r="F300" s="218"/>
      <c r="G300" s="223"/>
      <c r="H300" s="223"/>
      <c r="I300" s="214"/>
      <c r="J300" s="223"/>
      <c r="K300" s="60"/>
      <c r="L300" s="223"/>
      <c r="M300" s="223"/>
      <c r="N300" s="214"/>
      <c r="O300" s="223"/>
      <c r="P300" s="60"/>
      <c r="Q300" s="61"/>
      <c r="R300" s="39"/>
      <c r="S300" s="40"/>
      <c r="T300" s="39"/>
      <c r="U300" s="40"/>
      <c r="V300" s="70"/>
      <c r="Y300" s="67"/>
    </row>
    <row r="301" spans="1:25" ht="12.75" x14ac:dyDescent="0.2">
      <c r="A301" s="38"/>
      <c r="B301" s="38"/>
      <c r="C301" s="214"/>
      <c r="D301" s="214"/>
      <c r="E301" s="214"/>
      <c r="F301" s="200"/>
      <c r="G301" s="214"/>
      <c r="H301" s="214"/>
      <c r="I301" s="214"/>
      <c r="J301" s="214"/>
      <c r="K301" s="59"/>
      <c r="L301" s="214"/>
      <c r="M301" s="214"/>
      <c r="N301" s="214"/>
      <c r="O301" s="214"/>
      <c r="P301" s="62"/>
      <c r="Q301" s="63"/>
      <c r="R301" s="40"/>
      <c r="S301" s="40"/>
      <c r="T301" s="40"/>
      <c r="U301" s="40"/>
      <c r="Y301" s="67"/>
    </row>
    <row r="302" spans="1:25" ht="12.75" x14ac:dyDescent="0.2">
      <c r="B302" s="41"/>
      <c r="C302" s="214"/>
      <c r="D302" s="214"/>
      <c r="E302" s="214"/>
      <c r="F302" s="200"/>
      <c r="G302" s="214"/>
      <c r="H302" s="214"/>
      <c r="I302" s="214"/>
      <c r="J302" s="214"/>
      <c r="K302" s="59"/>
      <c r="L302" s="214"/>
      <c r="M302" s="214"/>
      <c r="N302" s="214"/>
      <c r="O302" s="214"/>
      <c r="P302" s="62"/>
      <c r="Q302" s="63"/>
      <c r="R302" s="40"/>
      <c r="S302" s="40"/>
      <c r="T302" s="40"/>
      <c r="U302" s="40"/>
      <c r="Y302" s="67"/>
    </row>
    <row r="303" spans="1:25" ht="12.75" x14ac:dyDescent="0.2">
      <c r="B303" s="41"/>
      <c r="C303" s="214"/>
      <c r="D303" s="214"/>
      <c r="E303" s="214"/>
      <c r="F303" s="200"/>
      <c r="G303" s="214"/>
      <c r="H303" s="214"/>
      <c r="I303" s="214"/>
      <c r="J303" s="214"/>
      <c r="K303" s="59"/>
      <c r="L303" s="214"/>
      <c r="M303" s="214"/>
      <c r="N303" s="214"/>
      <c r="O303" s="214"/>
      <c r="P303" s="62"/>
      <c r="Q303" s="63"/>
      <c r="R303" s="40"/>
      <c r="S303" s="40"/>
      <c r="T303" s="40"/>
      <c r="U303" s="40"/>
      <c r="Y303" s="67"/>
    </row>
    <row r="304" spans="1:25" ht="12.75" x14ac:dyDescent="0.2">
      <c r="B304" s="41"/>
      <c r="C304" s="214"/>
      <c r="D304" s="214"/>
      <c r="E304" s="214"/>
      <c r="F304" s="200"/>
      <c r="G304" s="214"/>
      <c r="H304" s="214"/>
      <c r="I304" s="214"/>
      <c r="J304" s="214"/>
      <c r="K304" s="59"/>
      <c r="L304" s="214"/>
      <c r="M304" s="214"/>
      <c r="N304" s="214"/>
      <c r="O304" s="214"/>
      <c r="P304" s="62"/>
      <c r="Q304" s="63"/>
      <c r="R304" s="40"/>
      <c r="S304" s="40"/>
      <c r="T304" s="40"/>
      <c r="U304" s="40"/>
      <c r="Y304" s="67"/>
    </row>
    <row r="305" spans="2:25" ht="12.75" x14ac:dyDescent="0.2">
      <c r="B305" s="41"/>
      <c r="C305" s="214"/>
      <c r="D305" s="214"/>
      <c r="E305" s="214"/>
      <c r="F305" s="200"/>
      <c r="G305" s="214"/>
      <c r="H305" s="214"/>
      <c r="I305" s="214"/>
      <c r="J305" s="214"/>
      <c r="K305" s="59"/>
      <c r="L305" s="214"/>
      <c r="M305" s="214"/>
      <c r="N305" s="214"/>
      <c r="O305" s="214"/>
      <c r="P305" s="62"/>
      <c r="Q305" s="63"/>
      <c r="R305" s="40"/>
      <c r="S305" s="40"/>
      <c r="T305" s="40"/>
      <c r="U305" s="40"/>
      <c r="Y305" s="67"/>
    </row>
    <row r="306" spans="2:25" ht="12.75" x14ac:dyDescent="0.2">
      <c r="C306" s="214"/>
      <c r="D306" s="214"/>
      <c r="E306" s="214"/>
      <c r="F306" s="200"/>
      <c r="G306" s="214"/>
      <c r="H306" s="214"/>
      <c r="I306" s="214"/>
      <c r="J306" s="214"/>
      <c r="K306" s="59"/>
      <c r="L306" s="214"/>
      <c r="M306" s="214"/>
      <c r="N306" s="214"/>
      <c r="O306" s="214"/>
      <c r="P306" s="62"/>
      <c r="Q306" s="63"/>
      <c r="R306" s="40"/>
      <c r="S306" s="40"/>
      <c r="T306" s="40"/>
      <c r="U306" s="40"/>
      <c r="Y306" s="67"/>
    </row>
    <row r="307" spans="2:25" ht="12.75" x14ac:dyDescent="0.2">
      <c r="C307" s="214"/>
      <c r="D307" s="214"/>
      <c r="E307" s="214"/>
      <c r="F307" s="200"/>
      <c r="G307" s="214"/>
      <c r="H307" s="214"/>
      <c r="I307" s="214"/>
      <c r="J307" s="214"/>
      <c r="K307" s="59"/>
      <c r="L307" s="214"/>
      <c r="M307" s="214"/>
      <c r="N307" s="214"/>
      <c r="O307" s="214"/>
      <c r="P307" s="62"/>
      <c r="Q307" s="63"/>
      <c r="R307" s="40"/>
      <c r="S307" s="40"/>
      <c r="T307" s="40"/>
      <c r="U307" s="40"/>
      <c r="Y307" s="67"/>
    </row>
    <row r="308" spans="2:25" ht="12.75" x14ac:dyDescent="0.2">
      <c r="C308" s="214"/>
      <c r="D308" s="214"/>
      <c r="E308" s="214"/>
      <c r="F308" s="200"/>
      <c r="G308" s="214"/>
      <c r="H308" s="214"/>
      <c r="I308" s="214"/>
      <c r="J308" s="214"/>
      <c r="K308" s="59"/>
      <c r="L308" s="214"/>
      <c r="M308" s="214"/>
      <c r="N308" s="214"/>
      <c r="O308" s="214"/>
      <c r="P308" s="62"/>
      <c r="Q308" s="63"/>
      <c r="R308" s="40"/>
      <c r="S308" s="40"/>
      <c r="T308" s="40"/>
      <c r="U308" s="40"/>
      <c r="Y308" s="67"/>
    </row>
    <row r="309" spans="2:25" ht="12.75" x14ac:dyDescent="0.2">
      <c r="C309" s="214"/>
      <c r="D309" s="214"/>
      <c r="E309" s="214"/>
      <c r="F309" s="200"/>
      <c r="G309" s="214"/>
      <c r="H309" s="214"/>
      <c r="I309" s="214"/>
      <c r="J309" s="214"/>
      <c r="K309" s="59"/>
      <c r="L309" s="214"/>
      <c r="M309" s="214"/>
      <c r="N309" s="214"/>
      <c r="O309" s="214"/>
      <c r="P309" s="62"/>
      <c r="Q309" s="63"/>
      <c r="R309" s="40"/>
      <c r="S309" s="40"/>
      <c r="T309" s="40"/>
      <c r="U309" s="40"/>
      <c r="Y309" s="67"/>
    </row>
    <row r="310" spans="2:25" ht="12.75" x14ac:dyDescent="0.2">
      <c r="C310" s="214"/>
      <c r="D310" s="214"/>
      <c r="E310" s="214"/>
      <c r="F310" s="200"/>
      <c r="G310" s="214"/>
      <c r="H310" s="214"/>
      <c r="I310" s="214"/>
      <c r="J310" s="214"/>
      <c r="K310" s="59"/>
      <c r="L310" s="214"/>
      <c r="M310" s="214"/>
      <c r="N310" s="214"/>
      <c r="O310" s="214"/>
      <c r="P310" s="62"/>
      <c r="Q310" s="63"/>
      <c r="R310" s="40"/>
      <c r="S310" s="40"/>
      <c r="T310" s="40"/>
      <c r="U310" s="40"/>
      <c r="Y310" s="67"/>
    </row>
    <row r="311" spans="2:25" ht="12.75" x14ac:dyDescent="0.2">
      <c r="C311" s="214"/>
      <c r="D311" s="214"/>
      <c r="E311" s="214"/>
      <c r="F311" s="200"/>
      <c r="G311" s="214"/>
      <c r="H311" s="214"/>
      <c r="I311" s="214"/>
      <c r="J311" s="214"/>
      <c r="K311" s="59"/>
      <c r="L311" s="214"/>
      <c r="M311" s="214"/>
      <c r="N311" s="214"/>
      <c r="O311" s="214"/>
      <c r="P311" s="62"/>
      <c r="Q311" s="63"/>
      <c r="R311" s="40"/>
      <c r="S311" s="40"/>
      <c r="T311" s="40"/>
      <c r="U311" s="40"/>
      <c r="Y311" s="67"/>
    </row>
    <row r="312" spans="2:25" ht="12.75" x14ac:dyDescent="0.2">
      <c r="C312" s="214"/>
      <c r="D312" s="214"/>
      <c r="E312" s="214"/>
      <c r="F312" s="200"/>
      <c r="G312" s="214"/>
      <c r="H312" s="214"/>
      <c r="I312" s="214"/>
      <c r="J312" s="214"/>
      <c r="K312" s="59"/>
      <c r="L312" s="214"/>
      <c r="M312" s="214"/>
      <c r="N312" s="214"/>
      <c r="O312" s="214"/>
      <c r="P312" s="62"/>
      <c r="Q312" s="63"/>
      <c r="R312" s="40"/>
      <c r="S312" s="40"/>
      <c r="T312" s="40"/>
      <c r="U312" s="40"/>
      <c r="Y312" s="67"/>
    </row>
    <row r="313" spans="2:25" ht="12.75" x14ac:dyDescent="0.2">
      <c r="C313" s="214"/>
      <c r="D313" s="214"/>
      <c r="E313" s="214"/>
      <c r="F313" s="200"/>
      <c r="G313" s="214"/>
      <c r="H313" s="214"/>
      <c r="I313" s="214"/>
      <c r="J313" s="214"/>
      <c r="K313" s="59"/>
      <c r="L313" s="214"/>
      <c r="M313" s="214"/>
      <c r="N313" s="214"/>
      <c r="O313" s="214"/>
      <c r="P313" s="62"/>
      <c r="Q313" s="63"/>
      <c r="R313" s="40"/>
      <c r="S313" s="40"/>
      <c r="T313" s="40"/>
      <c r="U313" s="40"/>
      <c r="Y313" s="67"/>
    </row>
    <row r="314" spans="2:25" ht="12.75" x14ac:dyDescent="0.2">
      <c r="C314" s="214"/>
      <c r="D314" s="214"/>
      <c r="E314" s="214"/>
      <c r="F314" s="200"/>
      <c r="G314" s="214"/>
      <c r="H314" s="214"/>
      <c r="I314" s="214"/>
      <c r="J314" s="214"/>
      <c r="K314" s="59"/>
      <c r="L314" s="214"/>
      <c r="M314" s="214"/>
      <c r="N314" s="214"/>
      <c r="O314" s="214"/>
      <c r="P314" s="62"/>
      <c r="Q314" s="63"/>
      <c r="R314" s="40"/>
      <c r="S314" s="40"/>
      <c r="T314" s="40"/>
      <c r="U314" s="40"/>
      <c r="Y314" s="67"/>
    </row>
    <row r="315" spans="2:25" ht="12.75" x14ac:dyDescent="0.2">
      <c r="C315" s="214"/>
      <c r="D315" s="214"/>
      <c r="E315" s="214"/>
      <c r="F315" s="200"/>
      <c r="G315" s="214"/>
      <c r="H315" s="214"/>
      <c r="I315" s="214"/>
      <c r="J315" s="214"/>
      <c r="K315" s="59"/>
      <c r="L315" s="214"/>
      <c r="M315" s="214"/>
      <c r="N315" s="214"/>
      <c r="O315" s="214"/>
      <c r="P315" s="62"/>
      <c r="Q315" s="63"/>
      <c r="R315" s="40"/>
      <c r="S315" s="40"/>
      <c r="T315" s="40"/>
      <c r="U315" s="40"/>
      <c r="Y315" s="67"/>
    </row>
    <row r="316" spans="2:25" ht="12.75" x14ac:dyDescent="0.2">
      <c r="C316" s="214"/>
      <c r="D316" s="214"/>
      <c r="E316" s="214"/>
      <c r="F316" s="200"/>
      <c r="G316" s="214"/>
      <c r="H316" s="214"/>
      <c r="I316" s="214"/>
      <c r="J316" s="214"/>
      <c r="K316" s="59"/>
      <c r="L316" s="214"/>
      <c r="M316" s="214"/>
      <c r="N316" s="214"/>
      <c r="O316" s="214"/>
      <c r="P316" s="62"/>
      <c r="Q316" s="63"/>
      <c r="R316" s="40"/>
      <c r="S316" s="40"/>
      <c r="T316" s="40"/>
      <c r="U316" s="40"/>
      <c r="Y316" s="67"/>
    </row>
    <row r="317" spans="2:25" ht="12.75" x14ac:dyDescent="0.2">
      <c r="C317" s="214"/>
      <c r="D317" s="214"/>
      <c r="E317" s="214"/>
      <c r="F317" s="200"/>
      <c r="G317" s="214"/>
      <c r="H317" s="214"/>
      <c r="I317" s="214"/>
      <c r="J317" s="214"/>
      <c r="K317" s="59"/>
      <c r="L317" s="214"/>
      <c r="M317" s="214"/>
      <c r="N317" s="214"/>
      <c r="O317" s="214"/>
      <c r="P317" s="62"/>
      <c r="Q317" s="63"/>
      <c r="R317" s="40"/>
      <c r="S317" s="40"/>
      <c r="T317" s="40"/>
      <c r="U317" s="40"/>
      <c r="Y317" s="67"/>
    </row>
    <row r="318" spans="2:25" ht="12.75" x14ac:dyDescent="0.2">
      <c r="C318" s="214"/>
      <c r="D318" s="214"/>
      <c r="E318" s="214"/>
      <c r="F318" s="200"/>
      <c r="G318" s="214"/>
      <c r="H318" s="214"/>
      <c r="I318" s="214"/>
      <c r="J318" s="214"/>
      <c r="K318" s="59"/>
      <c r="L318" s="214"/>
      <c r="M318" s="214"/>
      <c r="N318" s="214"/>
      <c r="O318" s="214"/>
      <c r="P318" s="62"/>
      <c r="Q318" s="63"/>
      <c r="R318" s="40"/>
      <c r="S318" s="40"/>
      <c r="T318" s="40"/>
      <c r="U318" s="40"/>
      <c r="Y318" s="67"/>
    </row>
    <row r="319" spans="2:25" ht="12.75" x14ac:dyDescent="0.2">
      <c r="C319" s="214"/>
      <c r="D319" s="214"/>
      <c r="E319" s="214"/>
      <c r="F319" s="200"/>
      <c r="G319" s="214"/>
      <c r="H319" s="214"/>
      <c r="I319" s="214"/>
      <c r="J319" s="214"/>
      <c r="K319" s="59"/>
      <c r="L319" s="214"/>
      <c r="M319" s="214"/>
      <c r="N319" s="214"/>
      <c r="O319" s="214"/>
      <c r="P319" s="62"/>
      <c r="Q319" s="63"/>
      <c r="R319" s="40"/>
      <c r="S319" s="40"/>
      <c r="T319" s="40"/>
      <c r="U319" s="40"/>
      <c r="Y319" s="67"/>
    </row>
    <row r="320" spans="2:25" ht="12.75" x14ac:dyDescent="0.2">
      <c r="C320" s="214"/>
      <c r="D320" s="214"/>
      <c r="E320" s="214"/>
      <c r="F320" s="200"/>
      <c r="G320" s="214"/>
      <c r="H320" s="214"/>
      <c r="I320" s="214"/>
      <c r="J320" s="214"/>
      <c r="K320" s="59"/>
      <c r="L320" s="214"/>
      <c r="M320" s="214"/>
      <c r="N320" s="214"/>
      <c r="O320" s="214"/>
      <c r="P320" s="62"/>
      <c r="Q320" s="63"/>
      <c r="R320" s="40"/>
      <c r="S320" s="40"/>
      <c r="T320" s="40"/>
      <c r="U320" s="40"/>
      <c r="Y320" s="67"/>
    </row>
    <row r="321" spans="3:25" ht="12.75" x14ac:dyDescent="0.2">
      <c r="C321" s="214"/>
      <c r="D321" s="214"/>
      <c r="E321" s="214"/>
      <c r="F321" s="200"/>
      <c r="G321" s="214"/>
      <c r="H321" s="214"/>
      <c r="I321" s="214"/>
      <c r="J321" s="214"/>
      <c r="K321" s="59"/>
      <c r="L321" s="214"/>
      <c r="M321" s="214"/>
      <c r="N321" s="214"/>
      <c r="O321" s="214"/>
      <c r="P321" s="62"/>
      <c r="Q321" s="63"/>
      <c r="R321" s="40"/>
      <c r="S321" s="40"/>
      <c r="T321" s="40"/>
      <c r="U321" s="40"/>
      <c r="Y321" s="67"/>
    </row>
    <row r="322" spans="3:25" ht="12.75" x14ac:dyDescent="0.2">
      <c r="C322" s="214"/>
      <c r="D322" s="214"/>
      <c r="E322" s="214"/>
      <c r="F322" s="200"/>
      <c r="G322" s="214"/>
      <c r="H322" s="214"/>
      <c r="I322" s="214"/>
      <c r="J322" s="214"/>
      <c r="K322" s="59"/>
      <c r="L322" s="214"/>
      <c r="M322" s="214"/>
      <c r="N322" s="214"/>
      <c r="O322" s="214"/>
      <c r="P322" s="62"/>
      <c r="Q322" s="63"/>
      <c r="R322" s="40"/>
      <c r="S322" s="40"/>
      <c r="T322" s="40"/>
      <c r="U322" s="40"/>
      <c r="Y322" s="67"/>
    </row>
    <row r="323" spans="3:25" ht="12.75" x14ac:dyDescent="0.2">
      <c r="C323" s="214"/>
      <c r="D323" s="214"/>
      <c r="E323" s="214"/>
      <c r="F323" s="200"/>
      <c r="G323" s="214"/>
      <c r="H323" s="214"/>
      <c r="I323" s="214"/>
      <c r="J323" s="214"/>
      <c r="K323" s="59"/>
      <c r="L323" s="214"/>
      <c r="M323" s="214"/>
      <c r="N323" s="214"/>
      <c r="O323" s="214"/>
      <c r="P323" s="62"/>
      <c r="Q323" s="63"/>
      <c r="R323" s="40"/>
      <c r="S323" s="40"/>
      <c r="T323" s="40"/>
      <c r="U323" s="40"/>
      <c r="Y323" s="67"/>
    </row>
    <row r="324" spans="3:25" ht="12.75" x14ac:dyDescent="0.2">
      <c r="C324" s="214"/>
      <c r="D324" s="214"/>
      <c r="E324" s="214"/>
      <c r="F324" s="200"/>
      <c r="G324" s="214"/>
      <c r="H324" s="214"/>
      <c r="I324" s="214"/>
      <c r="J324" s="214"/>
      <c r="K324" s="59"/>
      <c r="L324" s="214"/>
      <c r="M324" s="214"/>
      <c r="N324" s="214"/>
      <c r="O324" s="214"/>
      <c r="P324" s="62"/>
      <c r="Q324" s="63"/>
      <c r="R324" s="40"/>
      <c r="S324" s="40"/>
      <c r="T324" s="40"/>
      <c r="U324" s="40"/>
      <c r="Y324" s="67"/>
    </row>
    <row r="325" spans="3:25" ht="12.75" x14ac:dyDescent="0.2">
      <c r="C325" s="214"/>
      <c r="D325" s="214"/>
      <c r="E325" s="214"/>
      <c r="F325" s="200"/>
      <c r="G325" s="214"/>
      <c r="H325" s="214"/>
      <c r="I325" s="214"/>
      <c r="J325" s="214"/>
      <c r="K325" s="59"/>
      <c r="L325" s="214"/>
      <c r="M325" s="214"/>
      <c r="N325" s="214"/>
      <c r="O325" s="214"/>
      <c r="P325" s="62"/>
      <c r="Q325" s="63"/>
      <c r="R325" s="40"/>
      <c r="S325" s="40"/>
      <c r="T325" s="40"/>
      <c r="U325" s="40"/>
      <c r="Y325" s="67"/>
    </row>
    <row r="326" spans="3:25" ht="12.75" x14ac:dyDescent="0.2">
      <c r="C326" s="214"/>
      <c r="D326" s="214"/>
      <c r="E326" s="214"/>
      <c r="F326" s="200"/>
      <c r="G326" s="214"/>
      <c r="H326" s="214"/>
      <c r="I326" s="214"/>
      <c r="J326" s="214"/>
      <c r="K326" s="59"/>
      <c r="L326" s="214"/>
      <c r="M326" s="214"/>
      <c r="N326" s="214"/>
      <c r="O326" s="214"/>
      <c r="P326" s="62"/>
      <c r="Q326" s="63"/>
      <c r="R326" s="40"/>
      <c r="S326" s="40"/>
      <c r="T326" s="40"/>
      <c r="U326" s="40"/>
      <c r="Y326" s="67"/>
    </row>
    <row r="327" spans="3:25" ht="12.75" x14ac:dyDescent="0.2">
      <c r="C327" s="214"/>
      <c r="D327" s="214"/>
      <c r="E327" s="214"/>
      <c r="F327" s="200"/>
      <c r="G327" s="214"/>
      <c r="H327" s="214"/>
      <c r="I327" s="214"/>
      <c r="J327" s="214"/>
      <c r="K327" s="59"/>
      <c r="L327" s="214"/>
      <c r="M327" s="214"/>
      <c r="N327" s="214"/>
      <c r="O327" s="214"/>
      <c r="P327" s="62"/>
      <c r="Q327" s="63"/>
      <c r="R327" s="40"/>
      <c r="S327" s="40"/>
      <c r="T327" s="40"/>
      <c r="U327" s="40"/>
      <c r="Y327" s="67"/>
    </row>
    <row r="328" spans="3:25" ht="12.75" x14ac:dyDescent="0.2">
      <c r="C328" s="214"/>
      <c r="D328" s="214"/>
      <c r="E328" s="214"/>
      <c r="F328" s="200"/>
      <c r="G328" s="214"/>
      <c r="H328" s="214"/>
      <c r="I328" s="214"/>
      <c r="J328" s="214"/>
      <c r="K328" s="59"/>
      <c r="L328" s="214"/>
      <c r="M328" s="214"/>
      <c r="N328" s="214"/>
      <c r="O328" s="214"/>
      <c r="P328" s="62"/>
      <c r="Q328" s="63"/>
      <c r="R328" s="40"/>
      <c r="S328" s="40"/>
      <c r="T328" s="40"/>
      <c r="U328" s="40"/>
      <c r="Y328" s="67"/>
    </row>
    <row r="329" spans="3:25" ht="12.75" x14ac:dyDescent="0.2">
      <c r="C329" s="214"/>
      <c r="D329" s="214"/>
      <c r="E329" s="214"/>
      <c r="F329" s="200"/>
      <c r="G329" s="214"/>
      <c r="H329" s="214"/>
      <c r="I329" s="214"/>
      <c r="J329" s="214"/>
      <c r="K329" s="59"/>
      <c r="L329" s="214"/>
      <c r="M329" s="214"/>
      <c r="N329" s="214"/>
      <c r="O329" s="214"/>
      <c r="P329" s="62"/>
      <c r="Q329" s="63"/>
      <c r="R329" s="40"/>
      <c r="S329" s="40"/>
      <c r="T329" s="40"/>
      <c r="U329" s="40"/>
      <c r="Y329" s="67"/>
    </row>
    <row r="330" spans="3:25" ht="12.75" x14ac:dyDescent="0.2">
      <c r="C330" s="214"/>
      <c r="D330" s="214"/>
      <c r="E330" s="214"/>
      <c r="F330" s="200"/>
      <c r="G330" s="214"/>
      <c r="H330" s="214"/>
      <c r="I330" s="214"/>
      <c r="J330" s="214"/>
      <c r="K330" s="59"/>
      <c r="L330" s="214"/>
      <c r="M330" s="214"/>
      <c r="N330" s="214"/>
      <c r="O330" s="214"/>
      <c r="P330" s="62"/>
      <c r="Q330" s="63"/>
      <c r="R330" s="40"/>
      <c r="S330" s="40"/>
      <c r="T330" s="40"/>
      <c r="U330" s="40"/>
      <c r="Y330" s="67"/>
    </row>
    <row r="331" spans="3:25" ht="12.75" x14ac:dyDescent="0.2">
      <c r="C331" s="214"/>
      <c r="D331" s="214"/>
      <c r="E331" s="214"/>
      <c r="F331" s="200"/>
      <c r="G331" s="214"/>
      <c r="H331" s="214"/>
      <c r="I331" s="214"/>
      <c r="J331" s="214"/>
      <c r="K331" s="59"/>
      <c r="L331" s="214"/>
      <c r="M331" s="214"/>
      <c r="N331" s="214"/>
      <c r="O331" s="214"/>
      <c r="P331" s="62"/>
      <c r="Q331" s="63"/>
      <c r="R331" s="40"/>
      <c r="S331" s="40"/>
      <c r="T331" s="40"/>
      <c r="U331" s="40"/>
      <c r="Y331" s="67"/>
    </row>
    <row r="332" spans="3:25" ht="12.75" x14ac:dyDescent="0.2">
      <c r="C332" s="214"/>
      <c r="D332" s="214"/>
      <c r="E332" s="214"/>
      <c r="F332" s="200"/>
      <c r="G332" s="214"/>
      <c r="H332" s="214"/>
      <c r="I332" s="214"/>
      <c r="J332" s="214"/>
      <c r="K332" s="59"/>
      <c r="L332" s="214"/>
      <c r="M332" s="214"/>
      <c r="N332" s="214"/>
      <c r="O332" s="214"/>
      <c r="P332" s="62"/>
      <c r="Q332" s="63"/>
      <c r="R332" s="40"/>
      <c r="S332" s="40"/>
      <c r="T332" s="40"/>
      <c r="U332" s="40"/>
      <c r="Y332" s="67"/>
    </row>
    <row r="333" spans="3:25" ht="12.75" x14ac:dyDescent="0.2">
      <c r="C333" s="214"/>
      <c r="D333" s="214"/>
      <c r="E333" s="214"/>
      <c r="F333" s="200"/>
      <c r="G333" s="214"/>
      <c r="H333" s="214"/>
      <c r="I333" s="214"/>
      <c r="J333" s="214"/>
      <c r="K333" s="59"/>
      <c r="L333" s="214"/>
      <c r="M333" s="214"/>
      <c r="N333" s="214"/>
      <c r="O333" s="214"/>
      <c r="P333" s="62"/>
      <c r="Q333" s="63"/>
      <c r="R333" s="40"/>
      <c r="S333" s="40"/>
      <c r="T333" s="40"/>
      <c r="U333" s="40"/>
      <c r="Y333" s="67"/>
    </row>
    <row r="334" spans="3:25" ht="12.75" x14ac:dyDescent="0.2">
      <c r="C334" s="214"/>
      <c r="D334" s="214"/>
      <c r="E334" s="214"/>
      <c r="F334" s="200"/>
      <c r="G334" s="214"/>
      <c r="H334" s="214"/>
      <c r="I334" s="214"/>
      <c r="J334" s="214"/>
      <c r="K334" s="59"/>
      <c r="L334" s="214"/>
      <c r="M334" s="214"/>
      <c r="N334" s="214"/>
      <c r="O334" s="214"/>
      <c r="P334" s="62"/>
      <c r="Q334" s="63"/>
      <c r="R334" s="40"/>
      <c r="S334" s="40"/>
      <c r="T334" s="40"/>
      <c r="U334" s="40"/>
      <c r="Y334" s="67"/>
    </row>
    <row r="335" spans="3:25" ht="12.75" x14ac:dyDescent="0.2">
      <c r="C335" s="214"/>
      <c r="D335" s="214"/>
      <c r="E335" s="214"/>
      <c r="F335" s="200"/>
      <c r="G335" s="214"/>
      <c r="H335" s="214"/>
      <c r="I335" s="214"/>
      <c r="J335" s="214"/>
      <c r="K335" s="59"/>
      <c r="L335" s="214"/>
      <c r="M335" s="214"/>
      <c r="N335" s="214"/>
      <c r="O335" s="214"/>
      <c r="P335" s="62"/>
      <c r="Q335" s="63"/>
      <c r="R335" s="40"/>
      <c r="S335" s="40"/>
      <c r="T335" s="40"/>
      <c r="U335" s="40"/>
      <c r="Y335" s="67"/>
    </row>
    <row r="336" spans="3:25" ht="12.75" x14ac:dyDescent="0.2">
      <c r="C336" s="214"/>
      <c r="D336" s="214"/>
      <c r="E336" s="214"/>
      <c r="F336" s="200"/>
      <c r="G336" s="214"/>
      <c r="H336" s="214"/>
      <c r="I336" s="214"/>
      <c r="J336" s="214"/>
      <c r="K336" s="59"/>
      <c r="L336" s="214"/>
      <c r="M336" s="214"/>
      <c r="N336" s="214"/>
      <c r="O336" s="214"/>
      <c r="P336" s="62"/>
      <c r="Q336" s="63"/>
      <c r="R336" s="40"/>
      <c r="S336" s="40"/>
      <c r="T336" s="40"/>
      <c r="U336" s="40"/>
      <c r="Y336" s="67"/>
    </row>
    <row r="337" spans="3:25" ht="12.75" x14ac:dyDescent="0.2">
      <c r="C337" s="214"/>
      <c r="D337" s="214"/>
      <c r="E337" s="214"/>
      <c r="F337" s="200"/>
      <c r="G337" s="214"/>
      <c r="H337" s="214"/>
      <c r="I337" s="214"/>
      <c r="J337" s="214"/>
      <c r="K337" s="59"/>
      <c r="L337" s="214"/>
      <c r="M337" s="214"/>
      <c r="N337" s="214"/>
      <c r="O337" s="214"/>
      <c r="P337" s="62"/>
      <c r="Q337" s="63"/>
      <c r="R337" s="40"/>
      <c r="S337" s="40"/>
      <c r="T337" s="40"/>
      <c r="U337" s="40"/>
      <c r="Y337" s="67"/>
    </row>
    <row r="338" spans="3:25" ht="12.75" x14ac:dyDescent="0.2">
      <c r="C338" s="214"/>
      <c r="D338" s="214"/>
      <c r="E338" s="214"/>
      <c r="F338" s="200"/>
      <c r="G338" s="214"/>
      <c r="H338" s="214"/>
      <c r="I338" s="214"/>
      <c r="J338" s="214"/>
      <c r="K338" s="59"/>
      <c r="L338" s="214"/>
      <c r="M338" s="214"/>
      <c r="N338" s="214"/>
      <c r="O338" s="214"/>
      <c r="P338" s="62"/>
      <c r="Q338" s="63"/>
      <c r="R338" s="40"/>
      <c r="S338" s="40"/>
      <c r="T338" s="40"/>
      <c r="U338" s="40"/>
      <c r="Y338" s="67"/>
    </row>
    <row r="339" spans="3:25" ht="12.75" x14ac:dyDescent="0.2">
      <c r="C339" s="214"/>
      <c r="D339" s="214"/>
      <c r="E339" s="214"/>
      <c r="F339" s="200"/>
      <c r="G339" s="214"/>
      <c r="H339" s="214"/>
      <c r="I339" s="214"/>
      <c r="J339" s="214"/>
      <c r="K339" s="59"/>
      <c r="L339" s="214"/>
      <c r="M339" s="214"/>
      <c r="N339" s="214"/>
      <c r="O339" s="214"/>
      <c r="P339" s="62"/>
      <c r="Q339" s="63"/>
      <c r="R339" s="40"/>
      <c r="S339" s="40"/>
      <c r="T339" s="40"/>
      <c r="U339" s="40"/>
      <c r="Y339" s="67"/>
    </row>
    <row r="340" spans="3:25" ht="12.75" x14ac:dyDescent="0.2">
      <c r="C340" s="214"/>
      <c r="D340" s="214"/>
      <c r="E340" s="214"/>
      <c r="F340" s="200"/>
      <c r="G340" s="214"/>
      <c r="H340" s="214"/>
      <c r="I340" s="214"/>
      <c r="J340" s="214"/>
      <c r="K340" s="59"/>
      <c r="L340" s="214"/>
      <c r="M340" s="214"/>
      <c r="N340" s="214"/>
      <c r="O340" s="214"/>
      <c r="P340" s="62"/>
      <c r="Q340" s="63"/>
      <c r="R340" s="40"/>
      <c r="S340" s="40"/>
      <c r="T340" s="40"/>
      <c r="U340" s="40"/>
      <c r="Y340" s="67"/>
    </row>
    <row r="341" spans="3:25" ht="12.75" x14ac:dyDescent="0.2">
      <c r="C341" s="214"/>
      <c r="D341" s="214"/>
      <c r="E341" s="214"/>
      <c r="F341" s="200"/>
      <c r="G341" s="214"/>
      <c r="H341" s="214"/>
      <c r="I341" s="214"/>
      <c r="J341" s="214"/>
      <c r="K341" s="59"/>
      <c r="L341" s="214"/>
      <c r="M341" s="214"/>
      <c r="N341" s="214"/>
      <c r="O341" s="214"/>
      <c r="P341" s="62"/>
      <c r="Q341" s="63"/>
      <c r="R341" s="40"/>
      <c r="S341" s="40"/>
      <c r="T341" s="40"/>
      <c r="U341" s="40"/>
      <c r="Y341" s="67"/>
    </row>
    <row r="342" spans="3:25" ht="12.75" x14ac:dyDescent="0.2">
      <c r="C342" s="214"/>
      <c r="D342" s="214"/>
      <c r="E342" s="214"/>
      <c r="F342" s="200"/>
      <c r="G342" s="214"/>
      <c r="H342" s="214"/>
      <c r="I342" s="214"/>
      <c r="J342" s="214"/>
      <c r="K342" s="59"/>
      <c r="L342" s="214"/>
      <c r="M342" s="214"/>
      <c r="N342" s="214"/>
      <c r="O342" s="214"/>
      <c r="P342" s="62"/>
      <c r="Q342" s="63"/>
      <c r="R342" s="40"/>
      <c r="S342" s="40"/>
      <c r="T342" s="40"/>
      <c r="U342" s="40"/>
      <c r="Y342" s="67"/>
    </row>
    <row r="343" spans="3:25" ht="12.75" x14ac:dyDescent="0.2">
      <c r="C343" s="214"/>
      <c r="D343" s="214"/>
      <c r="E343" s="214"/>
      <c r="F343" s="200"/>
      <c r="G343" s="214"/>
      <c r="H343" s="214"/>
      <c r="I343" s="214"/>
      <c r="J343" s="214"/>
      <c r="K343" s="59"/>
      <c r="L343" s="214"/>
      <c r="M343" s="214"/>
      <c r="N343" s="214"/>
      <c r="O343" s="214"/>
      <c r="P343" s="62"/>
      <c r="Q343" s="63"/>
      <c r="R343" s="40"/>
      <c r="S343" s="40"/>
      <c r="T343" s="40"/>
      <c r="U343" s="40"/>
      <c r="Y343" s="67"/>
    </row>
    <row r="344" spans="3:25" ht="12.75" x14ac:dyDescent="0.2">
      <c r="C344" s="214"/>
      <c r="D344" s="214"/>
      <c r="E344" s="214"/>
      <c r="F344" s="200"/>
      <c r="G344" s="214"/>
      <c r="H344" s="214"/>
      <c r="I344" s="214"/>
      <c r="J344" s="214"/>
      <c r="K344" s="59"/>
      <c r="L344" s="214"/>
      <c r="M344" s="214"/>
      <c r="N344" s="214"/>
      <c r="O344" s="214"/>
      <c r="P344" s="62"/>
      <c r="Q344" s="63"/>
      <c r="R344" s="40"/>
      <c r="S344" s="40"/>
      <c r="T344" s="40"/>
      <c r="U344" s="40"/>
      <c r="Y344" s="67"/>
    </row>
    <row r="345" spans="3:25" ht="12.75" x14ac:dyDescent="0.2">
      <c r="C345" s="214"/>
      <c r="D345" s="214"/>
      <c r="E345" s="214"/>
      <c r="F345" s="200"/>
      <c r="G345" s="214"/>
      <c r="H345" s="214"/>
      <c r="I345" s="214"/>
      <c r="J345" s="214"/>
      <c r="K345" s="59"/>
      <c r="L345" s="214"/>
      <c r="M345" s="214"/>
      <c r="N345" s="214"/>
      <c r="O345" s="214"/>
      <c r="P345" s="62"/>
      <c r="Q345" s="63"/>
      <c r="R345" s="40"/>
      <c r="S345" s="40"/>
      <c r="T345" s="40"/>
      <c r="U345" s="40"/>
      <c r="Y345" s="67"/>
    </row>
    <row r="346" spans="3:25" ht="12.75" x14ac:dyDescent="0.2">
      <c r="C346" s="214"/>
      <c r="D346" s="214"/>
      <c r="E346" s="214"/>
      <c r="F346" s="200"/>
      <c r="G346" s="214"/>
      <c r="H346" s="214"/>
      <c r="I346" s="214"/>
      <c r="J346" s="214"/>
      <c r="K346" s="59"/>
      <c r="L346" s="214"/>
      <c r="M346" s="214"/>
      <c r="N346" s="214"/>
      <c r="O346" s="214"/>
      <c r="P346" s="62"/>
      <c r="Q346" s="63"/>
      <c r="R346" s="40"/>
      <c r="S346" s="40"/>
      <c r="T346" s="40"/>
      <c r="U346" s="40"/>
      <c r="Y346" s="67"/>
    </row>
    <row r="347" spans="3:25" ht="12.75" x14ac:dyDescent="0.2">
      <c r="C347" s="214"/>
      <c r="D347" s="214"/>
      <c r="E347" s="214"/>
      <c r="F347" s="200"/>
      <c r="G347" s="214"/>
      <c r="H347" s="214"/>
      <c r="I347" s="214"/>
      <c r="J347" s="214"/>
      <c r="K347" s="59"/>
      <c r="L347" s="214"/>
      <c r="M347" s="214"/>
      <c r="N347" s="214"/>
      <c r="O347" s="214"/>
      <c r="P347" s="62"/>
      <c r="Q347" s="63"/>
      <c r="R347" s="40"/>
      <c r="S347" s="40"/>
      <c r="T347" s="40"/>
      <c r="U347" s="40"/>
      <c r="Y347" s="67"/>
    </row>
    <row r="348" spans="3:25" ht="12.75" x14ac:dyDescent="0.2">
      <c r="C348" s="214"/>
      <c r="D348" s="214"/>
      <c r="E348" s="214"/>
      <c r="F348" s="200"/>
      <c r="G348" s="214"/>
      <c r="H348" s="214"/>
      <c r="I348" s="214"/>
      <c r="J348" s="214"/>
      <c r="K348" s="59"/>
      <c r="L348" s="214"/>
      <c r="M348" s="214"/>
      <c r="N348" s="214"/>
      <c r="O348" s="214"/>
      <c r="P348" s="62"/>
      <c r="Q348" s="63"/>
      <c r="R348" s="40"/>
      <c r="S348" s="40"/>
      <c r="T348" s="40"/>
      <c r="U348" s="40"/>
      <c r="Y348" s="67"/>
    </row>
    <row r="349" spans="3:25" ht="12.75" x14ac:dyDescent="0.2">
      <c r="C349" s="214"/>
      <c r="D349" s="214"/>
      <c r="E349" s="214"/>
      <c r="F349" s="200"/>
      <c r="G349" s="214"/>
      <c r="H349" s="214"/>
      <c r="I349" s="214"/>
      <c r="J349" s="214"/>
      <c r="K349" s="59"/>
      <c r="L349" s="214"/>
      <c r="M349" s="214"/>
      <c r="N349" s="214"/>
      <c r="O349" s="214"/>
      <c r="P349" s="62"/>
      <c r="Q349" s="63"/>
      <c r="R349" s="40"/>
      <c r="S349" s="40"/>
      <c r="T349" s="40"/>
      <c r="U349" s="40"/>
      <c r="Y349" s="67"/>
    </row>
    <row r="350" spans="3:25" ht="12.75" x14ac:dyDescent="0.2">
      <c r="C350" s="214"/>
      <c r="D350" s="214"/>
      <c r="E350" s="214"/>
      <c r="F350" s="200"/>
      <c r="G350" s="214"/>
      <c r="H350" s="214"/>
      <c r="I350" s="214"/>
      <c r="J350" s="214"/>
      <c r="K350" s="59"/>
      <c r="L350" s="214"/>
      <c r="M350" s="214"/>
      <c r="N350" s="214"/>
      <c r="O350" s="214"/>
      <c r="P350" s="62"/>
      <c r="Q350" s="63"/>
      <c r="R350" s="40"/>
      <c r="S350" s="40"/>
      <c r="T350" s="40"/>
      <c r="U350" s="40"/>
      <c r="Y350" s="67"/>
    </row>
    <row r="351" spans="3:25" ht="12.75" x14ac:dyDescent="0.2">
      <c r="C351" s="214"/>
      <c r="D351" s="214"/>
      <c r="E351" s="214"/>
      <c r="F351" s="200"/>
      <c r="G351" s="214"/>
      <c r="H351" s="214"/>
      <c r="I351" s="214"/>
      <c r="J351" s="214"/>
      <c r="K351" s="59"/>
      <c r="L351" s="214"/>
      <c r="M351" s="214"/>
      <c r="N351" s="214"/>
      <c r="O351" s="214"/>
      <c r="P351" s="62"/>
      <c r="Q351" s="63"/>
      <c r="R351" s="40"/>
      <c r="S351" s="40"/>
      <c r="T351" s="40"/>
      <c r="U351" s="40"/>
      <c r="Y351" s="67"/>
    </row>
    <row r="352" spans="3:25" ht="12.75" x14ac:dyDescent="0.2">
      <c r="C352" s="214"/>
      <c r="D352" s="214"/>
      <c r="E352" s="214"/>
      <c r="F352" s="200"/>
      <c r="G352" s="214"/>
      <c r="H352" s="214"/>
      <c r="I352" s="214"/>
      <c r="J352" s="214"/>
      <c r="K352" s="59"/>
      <c r="L352" s="214"/>
      <c r="M352" s="214"/>
      <c r="N352" s="214"/>
      <c r="O352" s="214"/>
      <c r="P352" s="62"/>
      <c r="Q352" s="63"/>
      <c r="R352" s="40"/>
      <c r="S352" s="40"/>
      <c r="T352" s="40"/>
      <c r="U352" s="40"/>
      <c r="Y352" s="67"/>
    </row>
    <row r="353" spans="3:25" ht="12.75" x14ac:dyDescent="0.2">
      <c r="C353" s="214"/>
      <c r="D353" s="214"/>
      <c r="E353" s="214"/>
      <c r="F353" s="200"/>
      <c r="G353" s="214"/>
      <c r="H353" s="214"/>
      <c r="I353" s="214"/>
      <c r="J353" s="214"/>
      <c r="K353" s="59"/>
      <c r="L353" s="214"/>
      <c r="M353" s="214"/>
      <c r="N353" s="214"/>
      <c r="O353" s="214"/>
      <c r="P353" s="62"/>
      <c r="Q353" s="63"/>
      <c r="R353" s="40"/>
      <c r="S353" s="40"/>
      <c r="T353" s="40"/>
      <c r="U353" s="40"/>
      <c r="Y353" s="67"/>
    </row>
    <row r="354" spans="3:25" ht="12.75" x14ac:dyDescent="0.2">
      <c r="C354" s="214"/>
      <c r="D354" s="214"/>
      <c r="E354" s="214"/>
      <c r="F354" s="200"/>
      <c r="G354" s="214"/>
      <c r="H354" s="214"/>
      <c r="I354" s="214"/>
      <c r="J354" s="214"/>
      <c r="K354" s="59"/>
      <c r="L354" s="214"/>
      <c r="M354" s="214"/>
      <c r="N354" s="214"/>
      <c r="O354" s="214"/>
      <c r="P354" s="62"/>
      <c r="Q354" s="63"/>
      <c r="R354" s="40"/>
      <c r="S354" s="40"/>
      <c r="T354" s="40"/>
      <c r="U354" s="40"/>
      <c r="Y354" s="67"/>
    </row>
    <row r="355" spans="3:25" ht="12.75" x14ac:dyDescent="0.2">
      <c r="C355" s="214"/>
      <c r="D355" s="214"/>
      <c r="E355" s="214"/>
      <c r="F355" s="200"/>
      <c r="G355" s="214"/>
      <c r="H355" s="214"/>
      <c r="I355" s="214"/>
      <c r="J355" s="214"/>
      <c r="K355" s="59"/>
      <c r="L355" s="214"/>
      <c r="M355" s="214"/>
      <c r="N355" s="214"/>
      <c r="O355" s="214"/>
      <c r="P355" s="62"/>
      <c r="Q355" s="63"/>
      <c r="R355" s="40"/>
      <c r="S355" s="40"/>
      <c r="T355" s="40"/>
      <c r="U355" s="40"/>
      <c r="Y355" s="67"/>
    </row>
    <row r="356" spans="3:25" ht="12.75" x14ac:dyDescent="0.2">
      <c r="C356" s="214"/>
      <c r="D356" s="214"/>
      <c r="E356" s="214"/>
      <c r="F356" s="200"/>
      <c r="G356" s="214"/>
      <c r="H356" s="214"/>
      <c r="I356" s="214"/>
      <c r="J356" s="214"/>
      <c r="K356" s="59"/>
      <c r="L356" s="214"/>
      <c r="M356" s="214"/>
      <c r="N356" s="214"/>
      <c r="O356" s="214"/>
      <c r="P356" s="62"/>
      <c r="Q356" s="63"/>
      <c r="R356" s="40"/>
      <c r="S356" s="40"/>
      <c r="T356" s="40"/>
      <c r="U356" s="40"/>
      <c r="Y356" s="67"/>
    </row>
    <row r="357" spans="3:25" ht="12.75" x14ac:dyDescent="0.2">
      <c r="C357" s="214"/>
      <c r="D357" s="214"/>
      <c r="E357" s="214"/>
      <c r="F357" s="200"/>
      <c r="G357" s="214"/>
      <c r="H357" s="214"/>
      <c r="I357" s="214"/>
      <c r="J357" s="214"/>
      <c r="K357" s="59"/>
      <c r="L357" s="214"/>
      <c r="M357" s="214"/>
      <c r="N357" s="214"/>
      <c r="O357" s="214"/>
      <c r="P357" s="62"/>
      <c r="Q357" s="63"/>
      <c r="R357" s="40"/>
      <c r="S357" s="40"/>
      <c r="T357" s="40"/>
      <c r="U357" s="40"/>
      <c r="Y357" s="67"/>
    </row>
    <row r="358" spans="3:25" ht="12.75" x14ac:dyDescent="0.2">
      <c r="C358" s="214"/>
      <c r="D358" s="214"/>
      <c r="E358" s="214"/>
      <c r="F358" s="200"/>
      <c r="G358" s="214"/>
      <c r="H358" s="214"/>
      <c r="I358" s="214"/>
      <c r="J358" s="214"/>
      <c r="K358" s="59"/>
      <c r="L358" s="214"/>
      <c r="M358" s="214"/>
      <c r="N358" s="214"/>
      <c r="O358" s="214"/>
      <c r="P358" s="62"/>
      <c r="Q358" s="63"/>
      <c r="R358" s="40"/>
      <c r="S358" s="40"/>
      <c r="T358" s="40"/>
      <c r="U358" s="40"/>
      <c r="Y358" s="67"/>
    </row>
    <row r="359" spans="3:25" ht="12.75" x14ac:dyDescent="0.2">
      <c r="C359" s="214"/>
      <c r="D359" s="214"/>
      <c r="E359" s="214"/>
      <c r="F359" s="200"/>
      <c r="G359" s="214"/>
      <c r="H359" s="214"/>
      <c r="I359" s="214"/>
      <c r="J359" s="214"/>
      <c r="K359" s="59"/>
      <c r="L359" s="214"/>
      <c r="M359" s="214"/>
      <c r="N359" s="214"/>
      <c r="O359" s="214"/>
      <c r="P359" s="62"/>
      <c r="Q359" s="63"/>
      <c r="R359" s="40"/>
      <c r="S359" s="40"/>
      <c r="T359" s="40"/>
      <c r="U359" s="40"/>
      <c r="Y359" s="67"/>
    </row>
    <row r="360" spans="3:25" ht="12.75" x14ac:dyDescent="0.2">
      <c r="C360" s="214"/>
      <c r="D360" s="214"/>
      <c r="E360" s="214"/>
      <c r="F360" s="200"/>
      <c r="G360" s="214"/>
      <c r="H360" s="214"/>
      <c r="I360" s="214"/>
      <c r="J360" s="214"/>
      <c r="K360" s="59"/>
      <c r="L360" s="214"/>
      <c r="M360" s="214"/>
      <c r="N360" s="214"/>
      <c r="O360" s="214"/>
      <c r="P360" s="62"/>
      <c r="Q360" s="63"/>
      <c r="R360" s="40"/>
      <c r="S360" s="40"/>
      <c r="T360" s="40"/>
      <c r="U360" s="40"/>
      <c r="Y360" s="67"/>
    </row>
    <row r="361" spans="3:25" ht="12.75" x14ac:dyDescent="0.2">
      <c r="C361" s="214"/>
      <c r="D361" s="214"/>
      <c r="E361" s="214"/>
      <c r="F361" s="200"/>
      <c r="G361" s="214"/>
      <c r="H361" s="214"/>
      <c r="I361" s="214"/>
      <c r="J361" s="214"/>
      <c r="K361" s="59"/>
      <c r="L361" s="214"/>
      <c r="M361" s="214"/>
      <c r="N361" s="214"/>
      <c r="O361" s="214"/>
      <c r="P361" s="62"/>
      <c r="Q361" s="63"/>
      <c r="R361" s="40"/>
      <c r="S361" s="40"/>
      <c r="T361" s="40"/>
      <c r="U361" s="40"/>
      <c r="Y361" s="67"/>
    </row>
    <row r="362" spans="3:25" ht="12.75" x14ac:dyDescent="0.2">
      <c r="C362" s="214"/>
      <c r="D362" s="214"/>
      <c r="E362" s="214"/>
      <c r="F362" s="200"/>
      <c r="G362" s="214"/>
      <c r="H362" s="214"/>
      <c r="I362" s="214"/>
      <c r="J362" s="214"/>
      <c r="K362" s="59"/>
      <c r="L362" s="214"/>
      <c r="M362" s="214"/>
      <c r="N362" s="214"/>
      <c r="O362" s="214"/>
      <c r="P362" s="62"/>
      <c r="Q362" s="63"/>
      <c r="R362" s="40"/>
      <c r="S362" s="40"/>
      <c r="T362" s="40"/>
      <c r="U362" s="40"/>
      <c r="Y362" s="67"/>
    </row>
    <row r="363" spans="3:25" ht="12.75" x14ac:dyDescent="0.2">
      <c r="C363" s="214"/>
      <c r="D363" s="214"/>
      <c r="E363" s="214"/>
      <c r="F363" s="200"/>
      <c r="G363" s="214"/>
      <c r="H363" s="214"/>
      <c r="I363" s="214"/>
      <c r="J363" s="214"/>
      <c r="K363" s="59"/>
      <c r="L363" s="214"/>
      <c r="M363" s="214"/>
      <c r="N363" s="214"/>
      <c r="O363" s="214"/>
      <c r="P363" s="62"/>
      <c r="Q363" s="63"/>
      <c r="R363" s="40"/>
      <c r="S363" s="40"/>
      <c r="T363" s="40"/>
      <c r="U363" s="40"/>
      <c r="Y363" s="67"/>
    </row>
    <row r="364" spans="3:25" ht="12.75" x14ac:dyDescent="0.2">
      <c r="C364" s="214"/>
      <c r="D364" s="214"/>
      <c r="E364" s="214"/>
      <c r="F364" s="200"/>
      <c r="G364" s="214"/>
      <c r="H364" s="214"/>
      <c r="I364" s="214"/>
      <c r="J364" s="214"/>
      <c r="K364" s="59"/>
      <c r="L364" s="214"/>
      <c r="M364" s="214"/>
      <c r="N364" s="214"/>
      <c r="O364" s="214"/>
      <c r="P364" s="62"/>
      <c r="Q364" s="63"/>
      <c r="R364" s="40"/>
      <c r="S364" s="40"/>
      <c r="T364" s="40"/>
      <c r="U364" s="40"/>
      <c r="Y364" s="67"/>
    </row>
    <row r="365" spans="3:25" ht="12.75" x14ac:dyDescent="0.2">
      <c r="C365" s="214"/>
      <c r="D365" s="214"/>
      <c r="E365" s="214"/>
      <c r="F365" s="200"/>
      <c r="G365" s="214"/>
      <c r="H365" s="214"/>
      <c r="I365" s="214"/>
      <c r="J365" s="214"/>
      <c r="K365" s="59"/>
      <c r="L365" s="214"/>
      <c r="M365" s="214"/>
      <c r="N365" s="214"/>
      <c r="O365" s="214"/>
      <c r="P365" s="62"/>
      <c r="Q365" s="63"/>
      <c r="R365" s="40"/>
      <c r="S365" s="40"/>
      <c r="T365" s="40"/>
      <c r="U365" s="40"/>
      <c r="Y365" s="67"/>
    </row>
    <row r="366" spans="3:25" ht="12.75" x14ac:dyDescent="0.2">
      <c r="C366" s="214"/>
      <c r="D366" s="214"/>
      <c r="E366" s="214"/>
      <c r="F366" s="200"/>
      <c r="G366" s="214"/>
      <c r="H366" s="214"/>
      <c r="I366" s="214"/>
      <c r="J366" s="214"/>
      <c r="K366" s="59"/>
      <c r="L366" s="214"/>
      <c r="M366" s="214"/>
      <c r="N366" s="214"/>
      <c r="O366" s="214"/>
      <c r="P366" s="62"/>
      <c r="Q366" s="63"/>
      <c r="R366" s="40"/>
      <c r="S366" s="40"/>
      <c r="T366" s="40"/>
      <c r="U366" s="40"/>
      <c r="Y366" s="67"/>
    </row>
    <row r="367" spans="3:25" ht="12.75" x14ac:dyDescent="0.2">
      <c r="C367" s="214"/>
      <c r="D367" s="214"/>
      <c r="E367" s="214"/>
      <c r="F367" s="200"/>
      <c r="G367" s="214"/>
      <c r="H367" s="214"/>
      <c r="I367" s="214"/>
      <c r="J367" s="214"/>
      <c r="K367" s="59"/>
      <c r="L367" s="214"/>
      <c r="M367" s="214"/>
      <c r="N367" s="214"/>
      <c r="O367" s="214"/>
      <c r="P367" s="62"/>
      <c r="Q367" s="63"/>
      <c r="R367" s="40"/>
      <c r="S367" s="40"/>
      <c r="T367" s="40"/>
      <c r="U367" s="40"/>
      <c r="Y367" s="67"/>
    </row>
    <row r="368" spans="3:25" ht="12.75" x14ac:dyDescent="0.2">
      <c r="C368" s="214"/>
      <c r="D368" s="214"/>
      <c r="E368" s="214"/>
      <c r="F368" s="200"/>
      <c r="G368" s="214"/>
      <c r="H368" s="214"/>
      <c r="I368" s="214"/>
      <c r="J368" s="214"/>
      <c r="K368" s="59"/>
      <c r="L368" s="214"/>
      <c r="M368" s="214"/>
      <c r="N368" s="214"/>
      <c r="O368" s="214"/>
      <c r="P368" s="62"/>
      <c r="Q368" s="63"/>
      <c r="R368" s="40"/>
      <c r="S368" s="40"/>
      <c r="T368" s="40"/>
      <c r="U368" s="40"/>
      <c r="Y368" s="67"/>
    </row>
    <row r="369" spans="3:25" ht="12.75" x14ac:dyDescent="0.2">
      <c r="C369" s="214"/>
      <c r="D369" s="214"/>
      <c r="E369" s="214"/>
      <c r="F369" s="200"/>
      <c r="G369" s="214"/>
      <c r="H369" s="214"/>
      <c r="I369" s="214"/>
      <c r="J369" s="214"/>
      <c r="K369" s="59"/>
      <c r="L369" s="214"/>
      <c r="M369" s="214"/>
      <c r="N369" s="214"/>
      <c r="O369" s="214"/>
      <c r="P369" s="62"/>
      <c r="Q369" s="63"/>
      <c r="R369" s="40"/>
      <c r="S369" s="40"/>
      <c r="T369" s="40"/>
      <c r="U369" s="40"/>
      <c r="Y369" s="67"/>
    </row>
    <row r="370" spans="3:25" ht="12.75" x14ac:dyDescent="0.2">
      <c r="C370" s="214"/>
      <c r="D370" s="214"/>
      <c r="E370" s="214"/>
      <c r="F370" s="200"/>
      <c r="G370" s="214"/>
      <c r="H370" s="214"/>
      <c r="I370" s="214"/>
      <c r="J370" s="214"/>
      <c r="K370" s="59"/>
      <c r="L370" s="214"/>
      <c r="M370" s="214"/>
      <c r="N370" s="214"/>
      <c r="O370" s="214"/>
      <c r="P370" s="62"/>
      <c r="Q370" s="63"/>
      <c r="R370" s="40"/>
      <c r="S370" s="40"/>
      <c r="T370" s="40"/>
      <c r="U370" s="40"/>
      <c r="Y370" s="67"/>
    </row>
    <row r="371" spans="3:25" ht="12.75" x14ac:dyDescent="0.2">
      <c r="C371" s="214"/>
      <c r="D371" s="214"/>
      <c r="E371" s="214"/>
      <c r="F371" s="200"/>
      <c r="G371" s="214"/>
      <c r="H371" s="214"/>
      <c r="I371" s="214"/>
      <c r="J371" s="214"/>
      <c r="K371" s="59"/>
      <c r="L371" s="214"/>
      <c r="M371" s="214"/>
      <c r="N371" s="214"/>
      <c r="O371" s="214"/>
      <c r="P371" s="62"/>
      <c r="Q371" s="63"/>
      <c r="R371" s="40"/>
      <c r="S371" s="40"/>
      <c r="T371" s="40"/>
      <c r="U371" s="40"/>
      <c r="Y371" s="67"/>
    </row>
    <row r="372" spans="3:25" ht="12.75" x14ac:dyDescent="0.2">
      <c r="C372" s="214"/>
      <c r="D372" s="214"/>
      <c r="E372" s="214"/>
      <c r="F372" s="200"/>
      <c r="G372" s="214"/>
      <c r="H372" s="214"/>
      <c r="I372" s="214"/>
      <c r="J372" s="214"/>
      <c r="K372" s="59"/>
      <c r="L372" s="214"/>
      <c r="M372" s="214"/>
      <c r="N372" s="214"/>
      <c r="O372" s="214"/>
      <c r="P372" s="62"/>
      <c r="Q372" s="63"/>
      <c r="R372" s="40"/>
      <c r="S372" s="40"/>
      <c r="T372" s="40"/>
      <c r="U372" s="40"/>
      <c r="Y372" s="67"/>
    </row>
    <row r="373" spans="3:25" ht="12.75" x14ac:dyDescent="0.2">
      <c r="C373" s="214"/>
      <c r="D373" s="214"/>
      <c r="E373" s="214"/>
      <c r="F373" s="200"/>
      <c r="G373" s="214"/>
      <c r="H373" s="214"/>
      <c r="I373" s="214"/>
      <c r="J373" s="214"/>
      <c r="K373" s="59"/>
      <c r="L373" s="214"/>
      <c r="M373" s="214"/>
      <c r="N373" s="214"/>
      <c r="O373" s="214"/>
      <c r="P373" s="62"/>
      <c r="Q373" s="63"/>
      <c r="R373" s="40"/>
      <c r="S373" s="40"/>
      <c r="T373" s="40"/>
      <c r="U373" s="40"/>
      <c r="Y373" s="67"/>
    </row>
    <row r="374" spans="3:25" ht="12.75" x14ac:dyDescent="0.2">
      <c r="C374" s="214"/>
      <c r="D374" s="214"/>
      <c r="E374" s="214"/>
      <c r="F374" s="200"/>
      <c r="G374" s="214"/>
      <c r="H374" s="214"/>
      <c r="I374" s="214"/>
      <c r="J374" s="214"/>
      <c r="K374" s="59"/>
      <c r="L374" s="214"/>
      <c r="M374" s="214"/>
      <c r="N374" s="214"/>
      <c r="O374" s="214"/>
      <c r="P374" s="62"/>
      <c r="Q374" s="63"/>
      <c r="R374" s="40"/>
      <c r="S374" s="40"/>
      <c r="T374" s="40"/>
      <c r="U374" s="40"/>
      <c r="Y374" s="67"/>
    </row>
    <row r="375" spans="3:25" ht="12.75" x14ac:dyDescent="0.2">
      <c r="C375" s="214"/>
      <c r="D375" s="214"/>
      <c r="E375" s="214"/>
      <c r="F375" s="200"/>
      <c r="G375" s="214"/>
      <c r="H375" s="214"/>
      <c r="I375" s="214"/>
      <c r="J375" s="214"/>
      <c r="K375" s="59"/>
      <c r="L375" s="214"/>
      <c r="M375" s="214"/>
      <c r="N375" s="214"/>
      <c r="O375" s="214"/>
      <c r="P375" s="62"/>
      <c r="Q375" s="63"/>
      <c r="R375" s="40"/>
      <c r="S375" s="40"/>
      <c r="T375" s="40"/>
      <c r="U375" s="40"/>
      <c r="Y375" s="67"/>
    </row>
    <row r="376" spans="3:25" ht="12.75" x14ac:dyDescent="0.2">
      <c r="C376" s="214"/>
      <c r="D376" s="214"/>
      <c r="E376" s="214"/>
      <c r="F376" s="200"/>
      <c r="G376" s="214"/>
      <c r="H376" s="214"/>
      <c r="I376" s="214"/>
      <c r="J376" s="214"/>
      <c r="K376" s="59"/>
      <c r="L376" s="214"/>
      <c r="M376" s="214"/>
      <c r="N376" s="214"/>
      <c r="O376" s="214"/>
      <c r="P376" s="62"/>
      <c r="Q376" s="63"/>
      <c r="R376" s="40"/>
      <c r="S376" s="40"/>
      <c r="T376" s="40"/>
      <c r="U376" s="40"/>
      <c r="Y376" s="67"/>
    </row>
    <row r="377" spans="3:25" ht="12.75" x14ac:dyDescent="0.2">
      <c r="C377" s="214"/>
      <c r="D377" s="214"/>
      <c r="E377" s="214"/>
      <c r="F377" s="200"/>
      <c r="G377" s="214"/>
      <c r="H377" s="214"/>
      <c r="I377" s="214"/>
      <c r="J377" s="214"/>
      <c r="K377" s="59"/>
      <c r="L377" s="214"/>
      <c r="M377" s="214"/>
      <c r="N377" s="214"/>
      <c r="O377" s="214"/>
      <c r="P377" s="62"/>
      <c r="Q377" s="63"/>
      <c r="R377" s="40"/>
      <c r="S377" s="40"/>
      <c r="T377" s="40"/>
      <c r="U377" s="40"/>
      <c r="Y377" s="67"/>
    </row>
    <row r="378" spans="3:25" ht="12.75" x14ac:dyDescent="0.2">
      <c r="C378" s="214"/>
      <c r="D378" s="214"/>
      <c r="E378" s="214"/>
      <c r="F378" s="200"/>
      <c r="G378" s="214"/>
      <c r="H378" s="214"/>
      <c r="I378" s="214"/>
      <c r="J378" s="214"/>
      <c r="K378" s="59"/>
      <c r="L378" s="214"/>
      <c r="M378" s="214"/>
      <c r="N378" s="214"/>
      <c r="O378" s="214"/>
      <c r="P378" s="62"/>
      <c r="Q378" s="63"/>
      <c r="R378" s="40"/>
      <c r="S378" s="40"/>
      <c r="T378" s="40"/>
      <c r="U378" s="40"/>
      <c r="Y378" s="67"/>
    </row>
    <row r="379" spans="3:25" ht="12.75" x14ac:dyDescent="0.2">
      <c r="C379" s="214"/>
      <c r="D379" s="214"/>
      <c r="E379" s="214"/>
      <c r="F379" s="200"/>
      <c r="G379" s="214"/>
      <c r="H379" s="214"/>
      <c r="I379" s="214"/>
      <c r="J379" s="214"/>
      <c r="K379" s="59"/>
      <c r="L379" s="214"/>
      <c r="M379" s="214"/>
      <c r="N379" s="214"/>
      <c r="O379" s="214"/>
      <c r="P379" s="62"/>
      <c r="Q379" s="63"/>
      <c r="R379" s="40"/>
      <c r="S379" s="40"/>
      <c r="T379" s="40"/>
      <c r="U379" s="40"/>
      <c r="Y379" s="67"/>
    </row>
    <row r="380" spans="3:25" ht="12.75" x14ac:dyDescent="0.2">
      <c r="C380" s="214"/>
      <c r="D380" s="214"/>
      <c r="E380" s="214"/>
      <c r="F380" s="200"/>
      <c r="G380" s="214"/>
      <c r="H380" s="214"/>
      <c r="I380" s="214"/>
      <c r="J380" s="214"/>
      <c r="K380" s="59"/>
      <c r="L380" s="214"/>
      <c r="M380" s="214"/>
      <c r="N380" s="214"/>
      <c r="O380" s="214"/>
      <c r="P380" s="62"/>
      <c r="Q380" s="63"/>
      <c r="R380" s="40"/>
      <c r="S380" s="40"/>
      <c r="T380" s="40"/>
      <c r="U380" s="40"/>
      <c r="Y380" s="67"/>
    </row>
    <row r="381" spans="3:25" ht="12.75" x14ac:dyDescent="0.2">
      <c r="C381" s="214"/>
      <c r="D381" s="214"/>
      <c r="E381" s="214"/>
      <c r="F381" s="200"/>
      <c r="G381" s="214"/>
      <c r="H381" s="214"/>
      <c r="I381" s="214"/>
      <c r="J381" s="214"/>
      <c r="K381" s="59"/>
      <c r="L381" s="214"/>
      <c r="M381" s="214"/>
      <c r="N381" s="214"/>
      <c r="O381" s="214"/>
      <c r="P381" s="62"/>
      <c r="Q381" s="63"/>
      <c r="R381" s="40"/>
      <c r="S381" s="40"/>
      <c r="T381" s="40"/>
      <c r="U381" s="40"/>
      <c r="Y381" s="67"/>
    </row>
    <row r="382" spans="3:25" ht="12.75" x14ac:dyDescent="0.2">
      <c r="C382" s="214"/>
      <c r="D382" s="214"/>
      <c r="E382" s="214"/>
      <c r="F382" s="200"/>
      <c r="G382" s="214"/>
      <c r="H382" s="214"/>
      <c r="I382" s="214"/>
      <c r="J382" s="214"/>
      <c r="K382" s="59"/>
      <c r="L382" s="214"/>
      <c r="M382" s="214"/>
      <c r="N382" s="214"/>
      <c r="O382" s="214"/>
      <c r="P382" s="62"/>
      <c r="Q382" s="63"/>
      <c r="R382" s="40"/>
      <c r="S382" s="40"/>
      <c r="T382" s="40"/>
      <c r="U382" s="40"/>
      <c r="Y382" s="67"/>
    </row>
    <row r="383" spans="3:25" ht="12.75" x14ac:dyDescent="0.2">
      <c r="C383" s="214"/>
      <c r="D383" s="214"/>
      <c r="E383" s="214"/>
      <c r="F383" s="200"/>
      <c r="G383" s="214"/>
      <c r="H383" s="214"/>
      <c r="I383" s="214"/>
      <c r="J383" s="214"/>
      <c r="K383" s="59"/>
      <c r="L383" s="214"/>
      <c r="M383" s="214"/>
      <c r="N383" s="214"/>
      <c r="O383" s="214"/>
      <c r="P383" s="62"/>
      <c r="Q383" s="63"/>
      <c r="R383" s="40"/>
      <c r="S383" s="40"/>
      <c r="T383" s="40"/>
      <c r="U383" s="40"/>
      <c r="Y383" s="67"/>
    </row>
    <row r="384" spans="3:25" ht="12.75" x14ac:dyDescent="0.2">
      <c r="C384" s="214"/>
      <c r="D384" s="214"/>
      <c r="E384" s="214"/>
      <c r="F384" s="200"/>
      <c r="G384" s="214"/>
      <c r="H384" s="214"/>
      <c r="I384" s="214"/>
      <c r="J384" s="214"/>
      <c r="K384" s="59"/>
      <c r="L384" s="214"/>
      <c r="M384" s="214"/>
      <c r="N384" s="214"/>
      <c r="O384" s="214"/>
      <c r="P384" s="62"/>
      <c r="Q384" s="63"/>
      <c r="R384" s="40"/>
      <c r="S384" s="40"/>
      <c r="T384" s="40"/>
      <c r="U384" s="40"/>
      <c r="Y384" s="67"/>
    </row>
    <row r="385" spans="3:25" ht="12.75" x14ac:dyDescent="0.2">
      <c r="C385" s="214"/>
      <c r="D385" s="214"/>
      <c r="E385" s="214"/>
      <c r="F385" s="200"/>
      <c r="G385" s="214"/>
      <c r="H385" s="214"/>
      <c r="I385" s="214"/>
      <c r="J385" s="214"/>
      <c r="K385" s="59"/>
      <c r="L385" s="214"/>
      <c r="M385" s="214"/>
      <c r="N385" s="214"/>
      <c r="O385" s="214"/>
      <c r="P385" s="62"/>
      <c r="Q385" s="63"/>
      <c r="R385" s="40"/>
      <c r="S385" s="40"/>
      <c r="T385" s="40"/>
      <c r="U385" s="40"/>
      <c r="Y385" s="67"/>
    </row>
    <row r="386" spans="3:25" ht="12.75" x14ac:dyDescent="0.2">
      <c r="C386" s="214"/>
      <c r="D386" s="214"/>
      <c r="E386" s="214"/>
      <c r="F386" s="200"/>
      <c r="G386" s="214"/>
      <c r="H386" s="214"/>
      <c r="I386" s="214"/>
      <c r="J386" s="214"/>
      <c r="K386" s="59"/>
      <c r="L386" s="214"/>
      <c r="M386" s="214"/>
      <c r="N386" s="214"/>
      <c r="O386" s="214"/>
      <c r="P386" s="62"/>
      <c r="Q386" s="63"/>
      <c r="R386" s="40"/>
      <c r="S386" s="40"/>
      <c r="T386" s="40"/>
      <c r="U386" s="40"/>
      <c r="Y386" s="67"/>
    </row>
    <row r="387" spans="3:25" ht="12.75" x14ac:dyDescent="0.2">
      <c r="C387" s="214"/>
      <c r="D387" s="214"/>
      <c r="E387" s="214"/>
      <c r="F387" s="200"/>
      <c r="G387" s="214"/>
      <c r="H387" s="214"/>
      <c r="I387" s="214"/>
      <c r="J387" s="214"/>
      <c r="K387" s="59"/>
      <c r="L387" s="214"/>
      <c r="M387" s="214"/>
      <c r="N387" s="214"/>
      <c r="O387" s="214"/>
      <c r="P387" s="62"/>
      <c r="Q387" s="63"/>
      <c r="R387" s="40"/>
      <c r="S387" s="40"/>
      <c r="T387" s="40"/>
      <c r="U387" s="40"/>
      <c r="Y387" s="67"/>
    </row>
    <row r="388" spans="3:25" ht="12.75" x14ac:dyDescent="0.2">
      <c r="C388" s="214"/>
      <c r="D388" s="214"/>
      <c r="E388" s="214"/>
      <c r="F388" s="200"/>
      <c r="G388" s="214"/>
      <c r="H388" s="214"/>
      <c r="I388" s="214"/>
      <c r="J388" s="214"/>
      <c r="K388" s="59"/>
      <c r="L388" s="214"/>
      <c r="M388" s="214"/>
      <c r="N388" s="214"/>
      <c r="O388" s="214"/>
      <c r="P388" s="62"/>
      <c r="Q388" s="63"/>
      <c r="R388" s="40"/>
      <c r="S388" s="40"/>
      <c r="T388" s="40"/>
      <c r="U388" s="40"/>
      <c r="Y388" s="67"/>
    </row>
    <row r="389" spans="3:25" ht="12.75" x14ac:dyDescent="0.2">
      <c r="C389" s="214"/>
      <c r="D389" s="214"/>
      <c r="E389" s="214"/>
      <c r="F389" s="200"/>
      <c r="G389" s="214"/>
      <c r="H389" s="214"/>
      <c r="I389" s="214"/>
      <c r="J389" s="214"/>
      <c r="K389" s="59"/>
      <c r="L389" s="214"/>
      <c r="M389" s="214"/>
      <c r="N389" s="214"/>
      <c r="O389" s="214"/>
      <c r="P389" s="62"/>
      <c r="Q389" s="63"/>
      <c r="R389" s="40"/>
      <c r="S389" s="40"/>
      <c r="T389" s="40"/>
      <c r="U389" s="40"/>
      <c r="Y389" s="67"/>
    </row>
    <row r="390" spans="3:25" ht="12.75" x14ac:dyDescent="0.2">
      <c r="C390" s="214"/>
      <c r="D390" s="214"/>
      <c r="E390" s="214"/>
      <c r="F390" s="200"/>
      <c r="G390" s="214"/>
      <c r="H390" s="214"/>
      <c r="I390" s="214"/>
      <c r="J390" s="214"/>
      <c r="K390" s="59"/>
      <c r="L390" s="214"/>
      <c r="M390" s="214"/>
      <c r="N390" s="214"/>
      <c r="O390" s="214"/>
      <c r="P390" s="62"/>
      <c r="Q390" s="63"/>
      <c r="R390" s="40"/>
      <c r="S390" s="40"/>
      <c r="T390" s="40"/>
      <c r="U390" s="40"/>
      <c r="Y390" s="67"/>
    </row>
    <row r="391" spans="3:25" ht="12.75" x14ac:dyDescent="0.2">
      <c r="C391" s="214"/>
      <c r="D391" s="214"/>
      <c r="E391" s="214"/>
      <c r="F391" s="200"/>
      <c r="G391" s="214"/>
      <c r="H391" s="214"/>
      <c r="I391" s="214"/>
      <c r="J391" s="214"/>
      <c r="K391" s="59"/>
      <c r="L391" s="214"/>
      <c r="M391" s="214"/>
      <c r="N391" s="214"/>
      <c r="O391" s="214"/>
      <c r="P391" s="62"/>
      <c r="Q391" s="63"/>
      <c r="R391" s="40"/>
      <c r="S391" s="40"/>
      <c r="T391" s="40"/>
      <c r="U391" s="40"/>
      <c r="Y391" s="67"/>
    </row>
    <row r="392" spans="3:25" ht="12.75" x14ac:dyDescent="0.2">
      <c r="C392" s="214"/>
      <c r="D392" s="214"/>
      <c r="E392" s="214"/>
      <c r="F392" s="200"/>
      <c r="G392" s="214"/>
      <c r="H392" s="214"/>
      <c r="I392" s="214"/>
      <c r="J392" s="214"/>
      <c r="K392" s="59"/>
      <c r="L392" s="214"/>
      <c r="M392" s="214"/>
      <c r="N392" s="214"/>
      <c r="O392" s="214"/>
      <c r="P392" s="62"/>
      <c r="Q392" s="63"/>
      <c r="R392" s="40"/>
      <c r="S392" s="40"/>
      <c r="T392" s="40"/>
      <c r="U392" s="40"/>
      <c r="Y392" s="67"/>
    </row>
    <row r="393" spans="3:25" ht="12.75" x14ac:dyDescent="0.2">
      <c r="C393" s="214"/>
      <c r="D393" s="214"/>
      <c r="E393" s="214"/>
      <c r="F393" s="200"/>
      <c r="G393" s="214"/>
      <c r="H393" s="214"/>
      <c r="I393" s="214"/>
      <c r="J393" s="214"/>
      <c r="K393" s="59"/>
      <c r="L393" s="214"/>
      <c r="M393" s="214"/>
      <c r="N393" s="214"/>
      <c r="O393" s="214"/>
      <c r="P393" s="62"/>
      <c r="Q393" s="63"/>
      <c r="R393" s="40"/>
      <c r="S393" s="40"/>
      <c r="T393" s="40"/>
      <c r="U393" s="40"/>
      <c r="Y393" s="67"/>
    </row>
    <row r="394" spans="3:25" ht="12.75" x14ac:dyDescent="0.2">
      <c r="C394" s="214"/>
      <c r="D394" s="214"/>
      <c r="E394" s="214"/>
      <c r="F394" s="200"/>
      <c r="G394" s="214"/>
      <c r="H394" s="214"/>
      <c r="I394" s="214"/>
      <c r="J394" s="214"/>
      <c r="K394" s="59"/>
      <c r="L394" s="214"/>
      <c r="M394" s="214"/>
      <c r="N394" s="214"/>
      <c r="O394" s="214"/>
      <c r="P394" s="62"/>
      <c r="Q394" s="63"/>
      <c r="R394" s="40"/>
      <c r="S394" s="40"/>
      <c r="T394" s="40"/>
      <c r="U394" s="40"/>
      <c r="Y394" s="67"/>
    </row>
    <row r="395" spans="3:25" ht="12.75" x14ac:dyDescent="0.2">
      <c r="C395" s="214"/>
      <c r="D395" s="214"/>
      <c r="E395" s="214"/>
      <c r="F395" s="200"/>
      <c r="G395" s="214"/>
      <c r="H395" s="214"/>
      <c r="I395" s="214"/>
      <c r="J395" s="214"/>
      <c r="K395" s="59"/>
      <c r="L395" s="214"/>
      <c r="M395" s="214"/>
      <c r="N395" s="214"/>
      <c r="O395" s="214"/>
      <c r="P395" s="62"/>
      <c r="Q395" s="63"/>
      <c r="R395" s="40"/>
      <c r="S395" s="40"/>
      <c r="T395" s="40"/>
      <c r="U395" s="40"/>
      <c r="Y395" s="67"/>
    </row>
    <row r="396" spans="3:25" ht="12.75" x14ac:dyDescent="0.2">
      <c r="C396" s="214"/>
      <c r="D396" s="214"/>
      <c r="E396" s="214"/>
      <c r="F396" s="200"/>
      <c r="G396" s="214"/>
      <c r="H396" s="214"/>
      <c r="I396" s="214"/>
      <c r="J396" s="214"/>
      <c r="K396" s="59"/>
      <c r="L396" s="214"/>
      <c r="M396" s="214"/>
      <c r="N396" s="214"/>
      <c r="O396" s="214"/>
      <c r="P396" s="62"/>
      <c r="Q396" s="63"/>
      <c r="R396" s="40"/>
      <c r="S396" s="40"/>
      <c r="T396" s="40"/>
      <c r="U396" s="40"/>
      <c r="Y396" s="67"/>
    </row>
    <row r="397" spans="3:25" ht="12.75" x14ac:dyDescent="0.2">
      <c r="C397" s="214"/>
      <c r="D397" s="214"/>
      <c r="E397" s="214"/>
      <c r="F397" s="200"/>
      <c r="G397" s="214"/>
      <c r="H397" s="214"/>
      <c r="I397" s="214"/>
      <c r="J397" s="214"/>
      <c r="K397" s="59"/>
      <c r="L397" s="214"/>
      <c r="M397" s="214"/>
      <c r="N397" s="214"/>
      <c r="O397" s="214"/>
      <c r="P397" s="62"/>
      <c r="Q397" s="63"/>
      <c r="R397" s="40"/>
      <c r="S397" s="40"/>
      <c r="T397" s="40"/>
      <c r="U397" s="40"/>
      <c r="Y397" s="67"/>
    </row>
    <row r="398" spans="3:25" ht="12.75" x14ac:dyDescent="0.2">
      <c r="C398" s="214"/>
      <c r="D398" s="214"/>
      <c r="E398" s="214"/>
      <c r="F398" s="200"/>
      <c r="G398" s="214"/>
      <c r="H398" s="214"/>
      <c r="I398" s="214"/>
      <c r="J398" s="214"/>
      <c r="K398" s="59"/>
      <c r="L398" s="214"/>
      <c r="M398" s="214"/>
      <c r="N398" s="214"/>
      <c r="O398" s="214"/>
      <c r="P398" s="62"/>
      <c r="Q398" s="63"/>
      <c r="R398" s="40"/>
      <c r="S398" s="40"/>
      <c r="T398" s="40"/>
      <c r="U398" s="40"/>
      <c r="Y398" s="67"/>
    </row>
    <row r="399" spans="3:25" ht="12.75" x14ac:dyDescent="0.2">
      <c r="C399" s="214"/>
      <c r="D399" s="214"/>
      <c r="E399" s="214"/>
      <c r="F399" s="200"/>
      <c r="G399" s="214"/>
      <c r="H399" s="214"/>
      <c r="I399" s="214"/>
      <c r="J399" s="214"/>
      <c r="K399" s="59"/>
      <c r="L399" s="214"/>
      <c r="M399" s="214"/>
      <c r="N399" s="214"/>
      <c r="O399" s="214"/>
      <c r="P399" s="62"/>
      <c r="Q399" s="63"/>
      <c r="R399" s="40"/>
      <c r="S399" s="40"/>
      <c r="T399" s="40"/>
      <c r="U399" s="40"/>
      <c r="Y399" s="67"/>
    </row>
    <row r="400" spans="3:25" ht="12.75" x14ac:dyDescent="0.2">
      <c r="C400" s="214"/>
      <c r="D400" s="214"/>
      <c r="E400" s="214"/>
      <c r="F400" s="200"/>
      <c r="G400" s="214"/>
      <c r="H400" s="214"/>
      <c r="I400" s="214"/>
      <c r="J400" s="214"/>
      <c r="K400" s="59"/>
      <c r="L400" s="214"/>
      <c r="M400" s="214"/>
      <c r="N400" s="214"/>
      <c r="O400" s="214"/>
      <c r="P400" s="62"/>
      <c r="Q400" s="63"/>
      <c r="R400" s="40"/>
      <c r="S400" s="40"/>
      <c r="T400" s="40"/>
      <c r="U400" s="40"/>
      <c r="Y400" s="67"/>
    </row>
    <row r="401" spans="3:25" ht="12.75" x14ac:dyDescent="0.2">
      <c r="C401" s="214"/>
      <c r="D401" s="214"/>
      <c r="E401" s="214"/>
      <c r="F401" s="200"/>
      <c r="G401" s="214"/>
      <c r="H401" s="214"/>
      <c r="I401" s="214"/>
      <c r="J401" s="214"/>
      <c r="K401" s="59"/>
      <c r="L401" s="214"/>
      <c r="M401" s="214"/>
      <c r="N401" s="214"/>
      <c r="O401" s="214"/>
      <c r="P401" s="62"/>
      <c r="Q401" s="63"/>
      <c r="R401" s="40"/>
      <c r="S401" s="40"/>
      <c r="T401" s="40"/>
      <c r="U401" s="40"/>
      <c r="Y401" s="67"/>
    </row>
    <row r="402" spans="3:25" ht="12.75" x14ac:dyDescent="0.2">
      <c r="C402" s="214"/>
      <c r="D402" s="214"/>
      <c r="E402" s="214"/>
      <c r="F402" s="200"/>
      <c r="G402" s="214"/>
      <c r="H402" s="214"/>
      <c r="I402" s="214"/>
      <c r="J402" s="214"/>
      <c r="K402" s="59"/>
      <c r="L402" s="214"/>
      <c r="M402" s="214"/>
      <c r="N402" s="214"/>
      <c r="O402" s="214"/>
      <c r="P402" s="62"/>
      <c r="Q402" s="63"/>
      <c r="R402" s="40"/>
      <c r="S402" s="40"/>
      <c r="T402" s="40"/>
      <c r="U402" s="40"/>
      <c r="Y402" s="67"/>
    </row>
    <row r="403" spans="3:25" ht="12.75" x14ac:dyDescent="0.2">
      <c r="C403" s="214"/>
      <c r="D403" s="214"/>
      <c r="E403" s="214"/>
      <c r="F403" s="200"/>
      <c r="G403" s="214"/>
      <c r="H403" s="214"/>
      <c r="I403" s="214"/>
      <c r="J403" s="214"/>
      <c r="K403" s="59"/>
      <c r="L403" s="214"/>
      <c r="M403" s="214"/>
      <c r="N403" s="214"/>
      <c r="O403" s="214"/>
      <c r="P403" s="62"/>
      <c r="Q403" s="63"/>
      <c r="R403" s="40"/>
      <c r="S403" s="40"/>
      <c r="T403" s="40"/>
      <c r="U403" s="40"/>
      <c r="Y403" s="67"/>
    </row>
    <row r="404" spans="3:25" ht="12.75" x14ac:dyDescent="0.2">
      <c r="C404" s="214"/>
      <c r="D404" s="214"/>
      <c r="E404" s="214"/>
      <c r="F404" s="200"/>
      <c r="G404" s="214"/>
      <c r="H404" s="214"/>
      <c r="I404" s="214"/>
      <c r="J404" s="214"/>
      <c r="K404" s="59"/>
      <c r="L404" s="214"/>
      <c r="M404" s="214"/>
      <c r="N404" s="214"/>
      <c r="O404" s="214"/>
      <c r="P404" s="62"/>
      <c r="Q404" s="63"/>
      <c r="R404" s="40"/>
      <c r="S404" s="40"/>
      <c r="T404" s="40"/>
      <c r="U404" s="40"/>
      <c r="Y404" s="67"/>
    </row>
    <row r="405" spans="3:25" ht="12.75" x14ac:dyDescent="0.2">
      <c r="C405" s="214"/>
      <c r="D405" s="214"/>
      <c r="E405" s="214"/>
      <c r="F405" s="200"/>
      <c r="G405" s="214"/>
      <c r="H405" s="214"/>
      <c r="I405" s="214"/>
      <c r="J405" s="214"/>
      <c r="K405" s="59"/>
      <c r="L405" s="214"/>
      <c r="M405" s="214"/>
      <c r="N405" s="214"/>
      <c r="O405" s="214"/>
      <c r="P405" s="62"/>
      <c r="Q405" s="63"/>
      <c r="R405" s="40"/>
      <c r="S405" s="40"/>
      <c r="T405" s="40"/>
      <c r="U405" s="40"/>
      <c r="Y405" s="67"/>
    </row>
    <row r="406" spans="3:25" ht="12.75" x14ac:dyDescent="0.2">
      <c r="C406" s="214"/>
      <c r="D406" s="214"/>
      <c r="E406" s="214"/>
      <c r="F406" s="200"/>
      <c r="G406" s="214"/>
      <c r="H406" s="214"/>
      <c r="I406" s="214"/>
      <c r="J406" s="214"/>
      <c r="K406" s="59"/>
      <c r="L406" s="214"/>
      <c r="M406" s="214"/>
      <c r="N406" s="214"/>
      <c r="O406" s="214"/>
      <c r="P406" s="62"/>
      <c r="Q406" s="63"/>
      <c r="R406" s="40"/>
      <c r="S406" s="40"/>
      <c r="T406" s="40"/>
      <c r="U406" s="40"/>
      <c r="Y406" s="67"/>
    </row>
    <row r="407" spans="3:25" ht="12.75" x14ac:dyDescent="0.2">
      <c r="C407" s="214"/>
      <c r="D407" s="214"/>
      <c r="E407" s="214"/>
      <c r="F407" s="200"/>
      <c r="G407" s="214"/>
      <c r="H407" s="214"/>
      <c r="I407" s="214"/>
      <c r="J407" s="214"/>
      <c r="K407" s="59"/>
      <c r="L407" s="214"/>
      <c r="M407" s="214"/>
      <c r="N407" s="214"/>
      <c r="O407" s="214"/>
      <c r="P407" s="62"/>
      <c r="Q407" s="63"/>
      <c r="R407" s="40"/>
      <c r="S407" s="40"/>
      <c r="T407" s="40"/>
      <c r="U407" s="40"/>
      <c r="Y407" s="67"/>
    </row>
    <row r="408" spans="3:25" ht="12.75" x14ac:dyDescent="0.2">
      <c r="C408" s="214"/>
      <c r="D408" s="214"/>
      <c r="E408" s="214"/>
      <c r="F408" s="200"/>
      <c r="G408" s="214"/>
      <c r="H408" s="214"/>
      <c r="I408" s="214"/>
      <c r="J408" s="214"/>
      <c r="K408" s="59"/>
      <c r="L408" s="214"/>
      <c r="M408" s="214"/>
      <c r="N408" s="214"/>
      <c r="O408" s="214"/>
      <c r="P408" s="62"/>
      <c r="Q408" s="63"/>
      <c r="R408" s="40"/>
      <c r="S408" s="40"/>
      <c r="T408" s="40"/>
      <c r="U408" s="40"/>
      <c r="Y408" s="67"/>
    </row>
    <row r="409" spans="3:25" ht="12.75" x14ac:dyDescent="0.2">
      <c r="C409" s="214"/>
      <c r="D409" s="214"/>
      <c r="E409" s="214"/>
      <c r="F409" s="200"/>
      <c r="G409" s="214"/>
      <c r="H409" s="214"/>
      <c r="I409" s="214"/>
      <c r="J409" s="214"/>
      <c r="K409" s="59"/>
      <c r="L409" s="214"/>
      <c r="M409" s="214"/>
      <c r="N409" s="214"/>
      <c r="O409" s="214"/>
      <c r="P409" s="62"/>
      <c r="Q409" s="63"/>
      <c r="R409" s="40"/>
      <c r="S409" s="40"/>
      <c r="T409" s="40"/>
      <c r="U409" s="40"/>
      <c r="Y409" s="67"/>
    </row>
    <row r="410" spans="3:25" ht="12.75" x14ac:dyDescent="0.2">
      <c r="C410" s="214"/>
      <c r="D410" s="214"/>
      <c r="E410" s="214"/>
      <c r="F410" s="200"/>
      <c r="G410" s="214"/>
      <c r="H410" s="214"/>
      <c r="I410" s="214"/>
      <c r="J410" s="214"/>
      <c r="K410" s="59"/>
      <c r="L410" s="214"/>
      <c r="M410" s="214"/>
      <c r="N410" s="214"/>
      <c r="O410" s="214"/>
      <c r="P410" s="62"/>
      <c r="Q410" s="63"/>
      <c r="R410" s="40"/>
      <c r="S410" s="40"/>
      <c r="T410" s="40"/>
      <c r="U410" s="40"/>
      <c r="Y410" s="67"/>
    </row>
    <row r="411" spans="3:25" ht="12.75" x14ac:dyDescent="0.2">
      <c r="C411" s="214"/>
      <c r="D411" s="214"/>
      <c r="E411" s="214"/>
      <c r="F411" s="200"/>
      <c r="G411" s="214"/>
      <c r="H411" s="214"/>
      <c r="I411" s="214"/>
      <c r="J411" s="214"/>
      <c r="K411" s="59"/>
      <c r="L411" s="214"/>
      <c r="M411" s="214"/>
      <c r="N411" s="214"/>
      <c r="O411" s="214"/>
      <c r="P411" s="62"/>
      <c r="Q411" s="63"/>
      <c r="R411" s="40"/>
      <c r="S411" s="40"/>
      <c r="T411" s="40"/>
      <c r="U411" s="40"/>
      <c r="Y411" s="67"/>
    </row>
    <row r="412" spans="3:25" ht="12.75" x14ac:dyDescent="0.2">
      <c r="C412" s="214"/>
      <c r="D412" s="214"/>
      <c r="E412" s="214"/>
      <c r="F412" s="200"/>
      <c r="G412" s="214"/>
      <c r="H412" s="214"/>
      <c r="I412" s="214"/>
      <c r="J412" s="214"/>
      <c r="K412" s="59"/>
      <c r="L412" s="214"/>
      <c r="M412" s="214"/>
      <c r="N412" s="214"/>
      <c r="O412" s="214"/>
      <c r="P412" s="62"/>
      <c r="Q412" s="63"/>
      <c r="R412" s="40"/>
      <c r="S412" s="40"/>
      <c r="T412" s="40"/>
      <c r="U412" s="40"/>
      <c r="Y412" s="67"/>
    </row>
    <row r="413" spans="3:25" ht="12.75" x14ac:dyDescent="0.2">
      <c r="C413" s="214"/>
      <c r="D413" s="214"/>
      <c r="E413" s="214"/>
      <c r="F413" s="200"/>
      <c r="G413" s="214"/>
      <c r="H413" s="214"/>
      <c r="I413" s="214"/>
      <c r="J413" s="214"/>
      <c r="K413" s="59"/>
      <c r="L413" s="214"/>
      <c r="M413" s="214"/>
      <c r="N413" s="214"/>
      <c r="O413" s="214"/>
      <c r="P413" s="62"/>
      <c r="Q413" s="63"/>
      <c r="R413" s="40"/>
      <c r="S413" s="40"/>
      <c r="T413" s="40"/>
      <c r="U413" s="40"/>
      <c r="Y413" s="67"/>
    </row>
    <row r="414" spans="3:25" ht="12.75" x14ac:dyDescent="0.2">
      <c r="C414" s="214"/>
      <c r="D414" s="214"/>
      <c r="E414" s="214"/>
      <c r="F414" s="200"/>
      <c r="G414" s="214"/>
      <c r="H414" s="214"/>
      <c r="I414" s="214"/>
      <c r="J414" s="214"/>
      <c r="K414" s="59"/>
      <c r="L414" s="214"/>
      <c r="M414" s="214"/>
      <c r="N414" s="214"/>
      <c r="O414" s="214"/>
      <c r="P414" s="62"/>
      <c r="Q414" s="63"/>
      <c r="R414" s="40"/>
      <c r="S414" s="40"/>
      <c r="T414" s="40"/>
      <c r="U414" s="40"/>
      <c r="Y414" s="67"/>
    </row>
    <row r="415" spans="3:25" ht="12.75" x14ac:dyDescent="0.2">
      <c r="C415" s="214"/>
      <c r="D415" s="214"/>
      <c r="E415" s="214"/>
      <c r="F415" s="200"/>
      <c r="G415" s="214"/>
      <c r="H415" s="214"/>
      <c r="I415" s="214"/>
      <c r="J415" s="214"/>
      <c r="K415" s="59"/>
      <c r="L415" s="214"/>
      <c r="M415" s="214"/>
      <c r="N415" s="214"/>
      <c r="O415" s="214"/>
      <c r="P415" s="62"/>
      <c r="Q415" s="63"/>
      <c r="R415" s="40"/>
      <c r="S415" s="40"/>
      <c r="T415" s="40"/>
      <c r="U415" s="40"/>
      <c r="Y415" s="67"/>
    </row>
    <row r="416" spans="3:25" ht="12.75" x14ac:dyDescent="0.2">
      <c r="C416" s="214"/>
      <c r="D416" s="214"/>
      <c r="E416" s="214"/>
      <c r="F416" s="200"/>
      <c r="G416" s="214"/>
      <c r="H416" s="214"/>
      <c r="I416" s="214"/>
      <c r="J416" s="214"/>
      <c r="K416" s="59"/>
      <c r="L416" s="214"/>
      <c r="M416" s="214"/>
      <c r="N416" s="214"/>
      <c r="O416" s="214"/>
      <c r="P416" s="62"/>
      <c r="Q416" s="63"/>
      <c r="R416" s="40"/>
      <c r="S416" s="40"/>
      <c r="T416" s="40"/>
      <c r="U416" s="40"/>
      <c r="Y416" s="67"/>
    </row>
    <row r="417" spans="3:25" ht="12.75" x14ac:dyDescent="0.2">
      <c r="C417" s="214"/>
      <c r="D417" s="214"/>
      <c r="E417" s="214"/>
      <c r="F417" s="200"/>
      <c r="G417" s="214"/>
      <c r="H417" s="214"/>
      <c r="I417" s="214"/>
      <c r="J417" s="214"/>
      <c r="K417" s="59"/>
      <c r="L417" s="214"/>
      <c r="M417" s="214"/>
      <c r="N417" s="214"/>
      <c r="O417" s="214"/>
      <c r="P417" s="62"/>
      <c r="Q417" s="63"/>
      <c r="R417" s="40"/>
      <c r="S417" s="40"/>
      <c r="T417" s="40"/>
      <c r="U417" s="40"/>
      <c r="Y417" s="67"/>
    </row>
    <row r="418" spans="3:25" ht="12.75" x14ac:dyDescent="0.2">
      <c r="C418" s="214"/>
      <c r="D418" s="214"/>
      <c r="E418" s="214"/>
      <c r="F418" s="200"/>
      <c r="G418" s="214"/>
      <c r="H418" s="214"/>
      <c r="I418" s="214"/>
      <c r="J418" s="214"/>
      <c r="K418" s="59"/>
      <c r="L418" s="214"/>
      <c r="M418" s="214"/>
      <c r="N418" s="214"/>
      <c r="O418" s="214"/>
      <c r="P418" s="62"/>
      <c r="Q418" s="63"/>
      <c r="R418" s="40"/>
      <c r="S418" s="40"/>
      <c r="T418" s="40"/>
      <c r="U418" s="40"/>
      <c r="Y418" s="67"/>
    </row>
    <row r="419" spans="3:25" ht="12.75" x14ac:dyDescent="0.2">
      <c r="C419" s="214"/>
      <c r="D419" s="214"/>
      <c r="E419" s="214"/>
      <c r="F419" s="200"/>
      <c r="G419" s="214"/>
      <c r="H419" s="214"/>
      <c r="I419" s="214"/>
      <c r="J419" s="214"/>
      <c r="K419" s="59"/>
      <c r="L419" s="214"/>
      <c r="M419" s="214"/>
      <c r="N419" s="214"/>
      <c r="O419" s="214"/>
      <c r="P419" s="62"/>
      <c r="Q419" s="63"/>
      <c r="R419" s="40"/>
      <c r="S419" s="40"/>
      <c r="T419" s="40"/>
      <c r="U419" s="40"/>
      <c r="Y419" s="67"/>
    </row>
    <row r="420" spans="3:25" ht="12.75" x14ac:dyDescent="0.2">
      <c r="C420" s="214"/>
      <c r="D420" s="214"/>
      <c r="E420" s="214"/>
      <c r="F420" s="200"/>
      <c r="G420" s="214"/>
      <c r="H420" s="214"/>
      <c r="I420" s="214"/>
      <c r="J420" s="214"/>
      <c r="K420" s="59"/>
      <c r="L420" s="214"/>
      <c r="M420" s="214"/>
      <c r="N420" s="214"/>
      <c r="O420" s="214"/>
      <c r="P420" s="62"/>
      <c r="Q420" s="63"/>
      <c r="R420" s="40"/>
      <c r="S420" s="40"/>
      <c r="T420" s="40"/>
      <c r="U420" s="40"/>
      <c r="Y420" s="67"/>
    </row>
    <row r="421" spans="3:25" ht="12.75" x14ac:dyDescent="0.2">
      <c r="C421" s="214"/>
      <c r="D421" s="214"/>
      <c r="E421" s="214"/>
      <c r="F421" s="200"/>
      <c r="G421" s="214"/>
      <c r="H421" s="214"/>
      <c r="I421" s="214"/>
      <c r="J421" s="214"/>
      <c r="K421" s="59"/>
      <c r="L421" s="214"/>
      <c r="M421" s="214"/>
      <c r="N421" s="214"/>
      <c r="O421" s="214"/>
      <c r="P421" s="62"/>
      <c r="Q421" s="63"/>
      <c r="R421" s="40"/>
      <c r="S421" s="40"/>
      <c r="T421" s="40"/>
      <c r="U421" s="40"/>
      <c r="Y421" s="67"/>
    </row>
    <row r="422" spans="3:25" ht="12.75" x14ac:dyDescent="0.2">
      <c r="C422" s="214"/>
      <c r="D422" s="214"/>
      <c r="E422" s="214"/>
      <c r="F422" s="200"/>
      <c r="G422" s="214"/>
      <c r="H422" s="214"/>
      <c r="I422" s="214"/>
      <c r="J422" s="214"/>
      <c r="K422" s="59"/>
      <c r="L422" s="214"/>
      <c r="M422" s="214"/>
      <c r="N422" s="214"/>
      <c r="O422" s="214"/>
      <c r="P422" s="62"/>
      <c r="Q422" s="63"/>
      <c r="R422" s="40"/>
      <c r="S422" s="40"/>
      <c r="T422" s="40"/>
      <c r="U422" s="40"/>
      <c r="Y422" s="67"/>
    </row>
    <row r="423" spans="3:25" ht="12.75" x14ac:dyDescent="0.2">
      <c r="C423" s="214"/>
      <c r="D423" s="214"/>
      <c r="E423" s="214"/>
      <c r="F423" s="200"/>
      <c r="G423" s="214"/>
      <c r="H423" s="214"/>
      <c r="I423" s="214"/>
      <c r="J423" s="214"/>
      <c r="K423" s="59"/>
      <c r="L423" s="214"/>
      <c r="M423" s="214"/>
      <c r="N423" s="214"/>
      <c r="O423" s="214"/>
      <c r="P423" s="62"/>
      <c r="Q423" s="63"/>
      <c r="R423" s="40"/>
      <c r="S423" s="40"/>
      <c r="T423" s="40"/>
      <c r="U423" s="40"/>
      <c r="Y423" s="67"/>
    </row>
    <row r="424" spans="3:25" ht="12.75" x14ac:dyDescent="0.2">
      <c r="C424" s="214"/>
      <c r="D424" s="214"/>
      <c r="E424" s="214"/>
      <c r="F424" s="200"/>
      <c r="G424" s="214"/>
      <c r="H424" s="214"/>
      <c r="I424" s="214"/>
      <c r="J424" s="214"/>
      <c r="K424" s="59"/>
      <c r="L424" s="214"/>
      <c r="M424" s="214"/>
      <c r="N424" s="214"/>
      <c r="O424" s="214"/>
      <c r="P424" s="62"/>
      <c r="Q424" s="63"/>
      <c r="R424" s="40"/>
      <c r="S424" s="40"/>
      <c r="T424" s="40"/>
      <c r="U424" s="40"/>
      <c r="Y424" s="67"/>
    </row>
    <row r="425" spans="3:25" ht="12.75" x14ac:dyDescent="0.2">
      <c r="C425" s="214"/>
      <c r="D425" s="214"/>
      <c r="E425" s="214"/>
      <c r="F425" s="200"/>
      <c r="G425" s="214"/>
      <c r="H425" s="214"/>
      <c r="I425" s="214"/>
      <c r="J425" s="214"/>
      <c r="K425" s="59"/>
      <c r="L425" s="214"/>
      <c r="M425" s="214"/>
      <c r="N425" s="214"/>
      <c r="O425" s="214"/>
      <c r="P425" s="62"/>
      <c r="Q425" s="63"/>
      <c r="R425" s="40"/>
      <c r="S425" s="40"/>
      <c r="T425" s="40"/>
      <c r="U425" s="40"/>
      <c r="Y425" s="67"/>
    </row>
    <row r="426" spans="3:25" ht="12.75" x14ac:dyDescent="0.2">
      <c r="C426" s="214"/>
      <c r="D426" s="214"/>
      <c r="E426" s="214"/>
      <c r="F426" s="200"/>
      <c r="G426" s="214"/>
      <c r="H426" s="214"/>
      <c r="I426" s="214"/>
      <c r="J426" s="214"/>
      <c r="K426" s="59"/>
      <c r="L426" s="214"/>
      <c r="M426" s="214"/>
      <c r="N426" s="214"/>
      <c r="O426" s="214"/>
      <c r="P426" s="62"/>
      <c r="Q426" s="63"/>
      <c r="R426" s="40"/>
      <c r="S426" s="40"/>
      <c r="T426" s="40"/>
      <c r="U426" s="40"/>
      <c r="Y426" s="67"/>
    </row>
    <row r="427" spans="3:25" ht="12.75" x14ac:dyDescent="0.2">
      <c r="C427" s="214"/>
      <c r="D427" s="214"/>
      <c r="E427" s="214"/>
      <c r="F427" s="200"/>
      <c r="G427" s="214"/>
      <c r="H427" s="214"/>
      <c r="I427" s="214"/>
      <c r="J427" s="214"/>
      <c r="K427" s="59"/>
      <c r="L427" s="214"/>
      <c r="M427" s="214"/>
      <c r="N427" s="214"/>
      <c r="O427" s="214"/>
      <c r="P427" s="62"/>
      <c r="Q427" s="63"/>
      <c r="R427" s="40"/>
      <c r="S427" s="40"/>
      <c r="T427" s="40"/>
      <c r="U427" s="40"/>
      <c r="Y427" s="67"/>
    </row>
    <row r="428" spans="3:25" ht="12.75" x14ac:dyDescent="0.2">
      <c r="C428" s="214"/>
      <c r="D428" s="214"/>
      <c r="E428" s="214"/>
      <c r="F428" s="200"/>
      <c r="G428" s="214"/>
      <c r="H428" s="214"/>
      <c r="I428" s="214"/>
      <c r="J428" s="214"/>
      <c r="K428" s="59"/>
      <c r="L428" s="214"/>
      <c r="M428" s="214"/>
      <c r="N428" s="214"/>
      <c r="O428" s="214"/>
      <c r="P428" s="62"/>
      <c r="Q428" s="63"/>
      <c r="R428" s="40"/>
      <c r="S428" s="40"/>
      <c r="T428" s="40"/>
      <c r="U428" s="40"/>
      <c r="Y428" s="67"/>
    </row>
    <row r="429" spans="3:25" ht="12.75" x14ac:dyDescent="0.2">
      <c r="C429" s="214"/>
      <c r="D429" s="214"/>
      <c r="E429" s="214"/>
      <c r="F429" s="200"/>
      <c r="G429" s="214"/>
      <c r="H429" s="214"/>
      <c r="I429" s="214"/>
      <c r="J429" s="214"/>
      <c r="K429" s="59"/>
      <c r="L429" s="214"/>
      <c r="M429" s="214"/>
      <c r="N429" s="214"/>
      <c r="O429" s="214"/>
      <c r="P429" s="62"/>
      <c r="Q429" s="63"/>
      <c r="R429" s="40"/>
      <c r="S429" s="40"/>
      <c r="T429" s="40"/>
      <c r="U429" s="40"/>
      <c r="Y429" s="67"/>
    </row>
    <row r="430" spans="3:25" ht="12.75" x14ac:dyDescent="0.2">
      <c r="C430" s="214"/>
      <c r="D430" s="214"/>
      <c r="E430" s="214"/>
      <c r="F430" s="200"/>
      <c r="G430" s="214"/>
      <c r="H430" s="214"/>
      <c r="I430" s="214"/>
      <c r="J430" s="214"/>
      <c r="K430" s="59"/>
      <c r="L430" s="214"/>
      <c r="M430" s="214"/>
      <c r="N430" s="214"/>
      <c r="O430" s="214"/>
      <c r="P430" s="62"/>
      <c r="Q430" s="63"/>
      <c r="R430" s="40"/>
      <c r="S430" s="40"/>
      <c r="T430" s="40"/>
      <c r="U430" s="40"/>
      <c r="Y430" s="67"/>
    </row>
    <row r="431" spans="3:25" ht="12.75" x14ac:dyDescent="0.2">
      <c r="C431" s="214"/>
      <c r="D431" s="214"/>
      <c r="E431" s="214"/>
      <c r="F431" s="200"/>
      <c r="G431" s="214"/>
      <c r="H431" s="214"/>
      <c r="I431" s="214"/>
      <c r="J431" s="214"/>
      <c r="K431" s="59"/>
      <c r="L431" s="214"/>
      <c r="M431" s="214"/>
      <c r="N431" s="214"/>
      <c r="O431" s="214"/>
      <c r="P431" s="62"/>
      <c r="Q431" s="63"/>
      <c r="R431" s="40"/>
      <c r="S431" s="40"/>
      <c r="T431" s="40"/>
      <c r="U431" s="40"/>
      <c r="Y431" s="67"/>
    </row>
    <row r="432" spans="3:25" ht="12.75" x14ac:dyDescent="0.2">
      <c r="C432" s="214"/>
      <c r="D432" s="214"/>
      <c r="E432" s="214"/>
      <c r="F432" s="200"/>
      <c r="G432" s="214"/>
      <c r="H432" s="214"/>
      <c r="I432" s="214"/>
      <c r="J432" s="214"/>
      <c r="K432" s="59"/>
      <c r="L432" s="214"/>
      <c r="M432" s="214"/>
      <c r="N432" s="214"/>
      <c r="O432" s="214"/>
      <c r="P432" s="62"/>
      <c r="Q432" s="63"/>
      <c r="R432" s="40"/>
      <c r="S432" s="40"/>
      <c r="T432" s="40"/>
      <c r="U432" s="40"/>
      <c r="Y432" s="67"/>
    </row>
    <row r="433" spans="3:25" ht="12.75" x14ac:dyDescent="0.2">
      <c r="C433" s="214"/>
      <c r="D433" s="214"/>
      <c r="E433" s="214"/>
      <c r="F433" s="200"/>
      <c r="G433" s="214"/>
      <c r="H433" s="214"/>
      <c r="I433" s="214"/>
      <c r="J433" s="214"/>
      <c r="K433" s="59"/>
      <c r="L433" s="214"/>
      <c r="M433" s="214"/>
      <c r="N433" s="214"/>
      <c r="O433" s="214"/>
      <c r="P433" s="62"/>
      <c r="Q433" s="63"/>
      <c r="R433" s="40"/>
      <c r="S433" s="40"/>
      <c r="T433" s="40"/>
      <c r="U433" s="40"/>
      <c r="Y433" s="67"/>
    </row>
    <row r="434" spans="3:25" ht="12.75" x14ac:dyDescent="0.2">
      <c r="C434" s="214"/>
      <c r="D434" s="214"/>
      <c r="E434" s="214"/>
      <c r="F434" s="200"/>
      <c r="G434" s="214"/>
      <c r="H434" s="214"/>
      <c r="I434" s="214"/>
      <c r="J434" s="214"/>
      <c r="K434" s="59"/>
      <c r="L434" s="214"/>
      <c r="M434" s="214"/>
      <c r="N434" s="214"/>
      <c r="O434" s="214"/>
      <c r="P434" s="62"/>
      <c r="Q434" s="63"/>
      <c r="R434" s="40"/>
      <c r="S434" s="40"/>
      <c r="T434" s="40"/>
      <c r="U434" s="40"/>
      <c r="Y434" s="67"/>
    </row>
    <row r="435" spans="3:25" ht="12.75" x14ac:dyDescent="0.2">
      <c r="C435" s="214"/>
      <c r="D435" s="214"/>
      <c r="E435" s="214"/>
      <c r="F435" s="200"/>
      <c r="G435" s="214"/>
      <c r="H435" s="214"/>
      <c r="I435" s="214"/>
      <c r="J435" s="214"/>
      <c r="K435" s="59"/>
      <c r="L435" s="214"/>
      <c r="M435" s="214"/>
      <c r="N435" s="214"/>
      <c r="O435" s="214"/>
      <c r="P435" s="62"/>
      <c r="Q435" s="63"/>
      <c r="R435" s="40"/>
      <c r="S435" s="40"/>
      <c r="T435" s="40"/>
      <c r="U435" s="40"/>
      <c r="Y435" s="67"/>
    </row>
    <row r="436" spans="3:25" ht="12.75" x14ac:dyDescent="0.2">
      <c r="C436" s="214"/>
      <c r="D436" s="214"/>
      <c r="E436" s="214"/>
      <c r="F436" s="200"/>
      <c r="G436" s="214"/>
      <c r="H436" s="214"/>
      <c r="I436" s="214"/>
      <c r="J436" s="214"/>
      <c r="K436" s="59"/>
      <c r="L436" s="214"/>
      <c r="M436" s="214"/>
      <c r="N436" s="214"/>
      <c r="O436" s="214"/>
      <c r="P436" s="62"/>
      <c r="Q436" s="63"/>
      <c r="R436" s="40"/>
      <c r="S436" s="40"/>
      <c r="T436" s="40"/>
      <c r="U436" s="40"/>
      <c r="Y436" s="67"/>
    </row>
    <row r="437" spans="3:25" ht="12.75" x14ac:dyDescent="0.2">
      <c r="C437" s="214"/>
      <c r="D437" s="214"/>
      <c r="E437" s="214"/>
      <c r="F437" s="200"/>
      <c r="G437" s="214"/>
      <c r="H437" s="214"/>
      <c r="I437" s="214"/>
      <c r="J437" s="214"/>
      <c r="K437" s="59"/>
      <c r="L437" s="214"/>
      <c r="M437" s="214"/>
      <c r="N437" s="214"/>
      <c r="O437" s="214"/>
      <c r="P437" s="62"/>
      <c r="Q437" s="63"/>
      <c r="R437" s="40"/>
      <c r="S437" s="40"/>
      <c r="T437" s="40"/>
      <c r="U437" s="40"/>
      <c r="Y437" s="67"/>
    </row>
    <row r="438" spans="3:25" ht="12.75" x14ac:dyDescent="0.2">
      <c r="C438" s="214"/>
      <c r="D438" s="214"/>
      <c r="E438" s="214"/>
      <c r="F438" s="200"/>
      <c r="G438" s="214"/>
      <c r="H438" s="214"/>
      <c r="I438" s="214"/>
      <c r="J438" s="214"/>
      <c r="K438" s="59"/>
      <c r="L438" s="214"/>
      <c r="M438" s="214"/>
      <c r="N438" s="214"/>
      <c r="O438" s="214"/>
      <c r="P438" s="62"/>
      <c r="Q438" s="63"/>
      <c r="R438" s="40"/>
      <c r="S438" s="40"/>
      <c r="T438" s="40"/>
      <c r="U438" s="40"/>
      <c r="Y438" s="67"/>
    </row>
    <row r="439" spans="3:25" ht="12.75" x14ac:dyDescent="0.2">
      <c r="C439" s="214"/>
      <c r="D439" s="214"/>
      <c r="E439" s="214"/>
      <c r="F439" s="200"/>
      <c r="G439" s="214"/>
      <c r="H439" s="214"/>
      <c r="I439" s="214"/>
      <c r="J439" s="214"/>
      <c r="K439" s="59"/>
      <c r="L439" s="214"/>
      <c r="M439" s="214"/>
      <c r="N439" s="214"/>
      <c r="O439" s="214"/>
      <c r="P439" s="62"/>
      <c r="Q439" s="63"/>
      <c r="R439" s="40"/>
      <c r="S439" s="40"/>
      <c r="T439" s="40"/>
      <c r="U439" s="40"/>
      <c r="Y439" s="67"/>
    </row>
    <row r="440" spans="3:25" ht="12.75" x14ac:dyDescent="0.2">
      <c r="C440" s="214"/>
      <c r="D440" s="214"/>
      <c r="E440" s="214"/>
      <c r="F440" s="200"/>
      <c r="G440" s="214"/>
      <c r="H440" s="214"/>
      <c r="I440" s="214"/>
      <c r="J440" s="214"/>
      <c r="K440" s="59"/>
      <c r="L440" s="214"/>
      <c r="M440" s="214"/>
      <c r="N440" s="214"/>
      <c r="O440" s="214"/>
      <c r="P440" s="62"/>
      <c r="Q440" s="63"/>
      <c r="R440" s="40"/>
      <c r="S440" s="40"/>
      <c r="T440" s="40"/>
      <c r="U440" s="40"/>
      <c r="Y440" s="67"/>
    </row>
    <row r="441" spans="3:25" ht="12.75" x14ac:dyDescent="0.2">
      <c r="C441" s="214"/>
      <c r="D441" s="214"/>
      <c r="E441" s="214"/>
      <c r="F441" s="200"/>
      <c r="G441" s="214"/>
      <c r="H441" s="214"/>
      <c r="I441" s="214"/>
      <c r="J441" s="214"/>
      <c r="K441" s="59"/>
      <c r="L441" s="214"/>
      <c r="M441" s="214"/>
      <c r="N441" s="214"/>
      <c r="O441" s="214"/>
      <c r="P441" s="62"/>
      <c r="Q441" s="63"/>
      <c r="R441" s="40"/>
      <c r="S441" s="40"/>
      <c r="T441" s="40"/>
      <c r="U441" s="40"/>
      <c r="Y441" s="67"/>
    </row>
    <row r="442" spans="3:25" ht="12.75" x14ac:dyDescent="0.2">
      <c r="C442" s="214"/>
      <c r="D442" s="214"/>
      <c r="E442" s="214"/>
      <c r="F442" s="200"/>
      <c r="G442" s="214"/>
      <c r="H442" s="214"/>
      <c r="I442" s="214"/>
      <c r="J442" s="214"/>
      <c r="K442" s="59"/>
      <c r="L442" s="214"/>
      <c r="M442" s="214"/>
      <c r="N442" s="214"/>
      <c r="O442" s="214"/>
      <c r="P442" s="62"/>
      <c r="Q442" s="63"/>
      <c r="R442" s="40"/>
      <c r="S442" s="40"/>
      <c r="T442" s="40"/>
      <c r="U442" s="40"/>
      <c r="Y442" s="67"/>
    </row>
    <row r="443" spans="3:25" ht="12.75" x14ac:dyDescent="0.2">
      <c r="C443" s="214"/>
      <c r="D443" s="214"/>
      <c r="E443" s="214"/>
      <c r="F443" s="200"/>
      <c r="G443" s="214"/>
      <c r="H443" s="214"/>
      <c r="I443" s="214"/>
      <c r="J443" s="214"/>
      <c r="K443" s="59"/>
      <c r="L443" s="214"/>
      <c r="M443" s="214"/>
      <c r="N443" s="214"/>
      <c r="O443" s="214"/>
      <c r="P443" s="62"/>
      <c r="Q443" s="63"/>
      <c r="R443" s="40"/>
      <c r="S443" s="40"/>
      <c r="T443" s="40"/>
      <c r="U443" s="40"/>
      <c r="Y443" s="67"/>
    </row>
    <row r="444" spans="3:25" ht="12.75" x14ac:dyDescent="0.2">
      <c r="C444" s="214"/>
      <c r="D444" s="214"/>
      <c r="E444" s="214"/>
      <c r="F444" s="200"/>
      <c r="G444" s="214"/>
      <c r="H444" s="214"/>
      <c r="I444" s="214"/>
      <c r="J444" s="214"/>
      <c r="K444" s="59"/>
      <c r="L444" s="214"/>
      <c r="M444" s="214"/>
      <c r="N444" s="214"/>
      <c r="O444" s="214"/>
      <c r="P444" s="62"/>
      <c r="Q444" s="63"/>
      <c r="R444" s="40"/>
      <c r="S444" s="40"/>
      <c r="T444" s="40"/>
      <c r="U444" s="40"/>
      <c r="Y444" s="67"/>
    </row>
    <row r="445" spans="3:25" ht="12.75" x14ac:dyDescent="0.2">
      <c r="C445" s="214"/>
      <c r="D445" s="214"/>
      <c r="E445" s="214"/>
      <c r="F445" s="200"/>
      <c r="G445" s="214"/>
      <c r="H445" s="214"/>
      <c r="I445" s="214"/>
      <c r="J445" s="214"/>
      <c r="K445" s="59"/>
      <c r="L445" s="214"/>
      <c r="M445" s="214"/>
      <c r="N445" s="214"/>
      <c r="O445" s="214"/>
      <c r="P445" s="62"/>
      <c r="Q445" s="63"/>
      <c r="R445" s="40"/>
      <c r="S445" s="40"/>
      <c r="T445" s="40"/>
      <c r="U445" s="40"/>
      <c r="Y445" s="67"/>
    </row>
    <row r="446" spans="3:25" ht="12.75" x14ac:dyDescent="0.2">
      <c r="C446" s="214"/>
      <c r="D446" s="214"/>
      <c r="E446" s="214"/>
      <c r="F446" s="200"/>
      <c r="G446" s="214"/>
      <c r="H446" s="214"/>
      <c r="I446" s="214"/>
      <c r="J446" s="214"/>
      <c r="K446" s="59"/>
      <c r="L446" s="214"/>
      <c r="M446" s="214"/>
      <c r="N446" s="214"/>
      <c r="O446" s="214"/>
      <c r="P446" s="62"/>
      <c r="Q446" s="63"/>
      <c r="R446" s="40"/>
      <c r="S446" s="40"/>
      <c r="T446" s="40"/>
      <c r="U446" s="40"/>
      <c r="Y446" s="67"/>
    </row>
    <row r="447" spans="3:25" ht="12.75" x14ac:dyDescent="0.2">
      <c r="C447" s="214"/>
      <c r="D447" s="214"/>
      <c r="E447" s="214"/>
      <c r="F447" s="200"/>
      <c r="G447" s="214"/>
      <c r="H447" s="214"/>
      <c r="I447" s="214"/>
      <c r="J447" s="214"/>
      <c r="K447" s="59"/>
      <c r="L447" s="214"/>
      <c r="M447" s="214"/>
      <c r="N447" s="214"/>
      <c r="O447" s="214"/>
      <c r="P447" s="62"/>
      <c r="Q447" s="63"/>
      <c r="R447" s="40"/>
      <c r="S447" s="40"/>
      <c r="T447" s="40"/>
      <c r="U447" s="40"/>
      <c r="Y447" s="67"/>
    </row>
    <row r="448" spans="3:25" ht="12.75" x14ac:dyDescent="0.2">
      <c r="C448" s="214"/>
      <c r="D448" s="214"/>
      <c r="E448" s="214"/>
      <c r="F448" s="200"/>
      <c r="G448" s="214"/>
      <c r="H448" s="214"/>
      <c r="I448" s="214"/>
      <c r="J448" s="214"/>
      <c r="K448" s="59"/>
      <c r="L448" s="214"/>
      <c r="M448" s="214"/>
      <c r="N448" s="214"/>
      <c r="O448" s="214"/>
      <c r="P448" s="62"/>
      <c r="Q448" s="63"/>
      <c r="R448" s="40"/>
      <c r="S448" s="40"/>
      <c r="T448" s="40"/>
      <c r="U448" s="40"/>
      <c r="Y448" s="67"/>
    </row>
    <row r="449" spans="3:25" ht="12.75" x14ac:dyDescent="0.2">
      <c r="C449" s="214"/>
      <c r="D449" s="214"/>
      <c r="E449" s="214"/>
      <c r="F449" s="200"/>
      <c r="G449" s="214"/>
      <c r="H449" s="214"/>
      <c r="I449" s="214"/>
      <c r="J449" s="214"/>
      <c r="K449" s="59"/>
      <c r="L449" s="214"/>
      <c r="M449" s="214"/>
      <c r="N449" s="214"/>
      <c r="O449" s="214"/>
      <c r="P449" s="62"/>
      <c r="Q449" s="63"/>
      <c r="R449" s="40"/>
      <c r="S449" s="40"/>
      <c r="T449" s="40"/>
      <c r="U449" s="40"/>
      <c r="Y449" s="67"/>
    </row>
    <row r="450" spans="3:25" ht="12.75" x14ac:dyDescent="0.2">
      <c r="C450" s="214"/>
      <c r="D450" s="214"/>
      <c r="E450" s="214"/>
      <c r="F450" s="200"/>
      <c r="G450" s="214"/>
      <c r="H450" s="214"/>
      <c r="I450" s="214"/>
      <c r="J450" s="214"/>
      <c r="K450" s="59"/>
      <c r="L450" s="214"/>
      <c r="M450" s="214"/>
      <c r="N450" s="214"/>
      <c r="O450" s="214"/>
      <c r="P450" s="62"/>
      <c r="Q450" s="63"/>
      <c r="R450" s="40"/>
      <c r="S450" s="40"/>
      <c r="T450" s="40"/>
      <c r="U450" s="40"/>
      <c r="Y450" s="67"/>
    </row>
    <row r="451" spans="3:25" ht="12.75" x14ac:dyDescent="0.2">
      <c r="C451" s="214"/>
      <c r="D451" s="214"/>
      <c r="E451" s="214"/>
      <c r="F451" s="200"/>
      <c r="G451" s="214"/>
      <c r="H451" s="214"/>
      <c r="I451" s="214"/>
      <c r="J451" s="214"/>
      <c r="K451" s="59"/>
      <c r="L451" s="214"/>
      <c r="M451" s="214"/>
      <c r="N451" s="214"/>
      <c r="O451" s="214"/>
      <c r="P451" s="62"/>
      <c r="Q451" s="63"/>
      <c r="R451" s="40"/>
      <c r="S451" s="40"/>
      <c r="T451" s="40"/>
      <c r="U451" s="40"/>
      <c r="Y451" s="67"/>
    </row>
    <row r="452" spans="3:25" ht="12.75" x14ac:dyDescent="0.2">
      <c r="C452" s="214"/>
      <c r="D452" s="214"/>
      <c r="E452" s="214"/>
      <c r="F452" s="200"/>
      <c r="G452" s="214"/>
      <c r="H452" s="214"/>
      <c r="I452" s="214"/>
      <c r="J452" s="214"/>
      <c r="K452" s="59"/>
      <c r="L452" s="214"/>
      <c r="M452" s="214"/>
      <c r="N452" s="214"/>
      <c r="O452" s="214"/>
      <c r="P452" s="62"/>
      <c r="Q452" s="63"/>
      <c r="R452" s="40"/>
      <c r="S452" s="40"/>
      <c r="T452" s="40"/>
      <c r="U452" s="40"/>
      <c r="Y452" s="67"/>
    </row>
    <row r="453" spans="3:25" ht="12.75" x14ac:dyDescent="0.2">
      <c r="C453" s="214"/>
      <c r="D453" s="214"/>
      <c r="E453" s="214"/>
      <c r="F453" s="200"/>
      <c r="G453" s="214"/>
      <c r="H453" s="214"/>
      <c r="I453" s="214"/>
      <c r="J453" s="214"/>
      <c r="K453" s="59"/>
      <c r="L453" s="214"/>
      <c r="M453" s="214"/>
      <c r="N453" s="214"/>
      <c r="O453" s="214"/>
      <c r="P453" s="62"/>
      <c r="Q453" s="63"/>
      <c r="R453" s="40"/>
      <c r="S453" s="40"/>
      <c r="T453" s="40"/>
      <c r="U453" s="40"/>
      <c r="Y453" s="67"/>
    </row>
    <row r="454" spans="3:25" ht="12.75" x14ac:dyDescent="0.2">
      <c r="C454" s="214"/>
      <c r="D454" s="214"/>
      <c r="E454" s="214"/>
      <c r="F454" s="200"/>
      <c r="G454" s="214"/>
      <c r="H454" s="214"/>
      <c r="I454" s="214"/>
      <c r="J454" s="214"/>
      <c r="K454" s="59"/>
      <c r="L454" s="214"/>
      <c r="M454" s="214"/>
      <c r="N454" s="214"/>
      <c r="O454" s="214"/>
      <c r="P454" s="62"/>
      <c r="Q454" s="63"/>
      <c r="R454" s="40"/>
      <c r="S454" s="40"/>
      <c r="T454" s="40"/>
      <c r="U454" s="40"/>
      <c r="Y454" s="67"/>
    </row>
    <row r="455" spans="3:25" ht="12.75" x14ac:dyDescent="0.2">
      <c r="C455" s="214"/>
      <c r="D455" s="214"/>
      <c r="E455" s="214"/>
      <c r="F455" s="200"/>
      <c r="G455" s="214"/>
      <c r="H455" s="214"/>
      <c r="I455" s="214"/>
      <c r="J455" s="214"/>
      <c r="K455" s="59"/>
      <c r="L455" s="214"/>
      <c r="M455" s="214"/>
      <c r="N455" s="214"/>
      <c r="O455" s="214"/>
      <c r="P455" s="62"/>
      <c r="Q455" s="63"/>
      <c r="R455" s="40"/>
      <c r="S455" s="40"/>
      <c r="T455" s="40"/>
      <c r="U455" s="40"/>
      <c r="Y455" s="67"/>
    </row>
    <row r="456" spans="3:25" ht="12.75" x14ac:dyDescent="0.2">
      <c r="C456" s="214"/>
      <c r="D456" s="214"/>
      <c r="E456" s="214"/>
      <c r="F456" s="200"/>
      <c r="G456" s="214"/>
      <c r="H456" s="214"/>
      <c r="I456" s="214"/>
      <c r="J456" s="214"/>
      <c r="K456" s="59"/>
      <c r="L456" s="214"/>
      <c r="M456" s="214"/>
      <c r="N456" s="214"/>
      <c r="O456" s="214"/>
      <c r="P456" s="62"/>
      <c r="Q456" s="63"/>
      <c r="R456" s="40"/>
      <c r="S456" s="40"/>
      <c r="T456" s="40"/>
      <c r="U456" s="40"/>
      <c r="Y456" s="67"/>
    </row>
    <row r="457" spans="3:25" ht="12.75" x14ac:dyDescent="0.2">
      <c r="C457" s="214"/>
      <c r="D457" s="214"/>
      <c r="E457" s="214"/>
      <c r="F457" s="200"/>
      <c r="G457" s="214"/>
      <c r="H457" s="214"/>
      <c r="I457" s="214"/>
      <c r="J457" s="214"/>
      <c r="K457" s="59"/>
      <c r="L457" s="214"/>
      <c r="M457" s="214"/>
      <c r="N457" s="214"/>
      <c r="O457" s="214"/>
      <c r="P457" s="62"/>
      <c r="Q457" s="63"/>
      <c r="R457" s="40"/>
      <c r="S457" s="40"/>
      <c r="T457" s="40"/>
      <c r="U457" s="40"/>
      <c r="Y457" s="67"/>
    </row>
    <row r="458" spans="3:25" ht="12.75" x14ac:dyDescent="0.2">
      <c r="C458" s="214"/>
      <c r="D458" s="214"/>
      <c r="E458" s="214"/>
      <c r="F458" s="200"/>
      <c r="G458" s="214"/>
      <c r="H458" s="214"/>
      <c r="I458" s="214"/>
      <c r="J458" s="214"/>
      <c r="K458" s="59"/>
      <c r="L458" s="214"/>
      <c r="M458" s="214"/>
      <c r="N458" s="214"/>
      <c r="O458" s="214"/>
      <c r="P458" s="62"/>
      <c r="Q458" s="63"/>
      <c r="R458" s="40"/>
      <c r="S458" s="40"/>
      <c r="T458" s="40"/>
      <c r="U458" s="40"/>
      <c r="Y458" s="67"/>
    </row>
    <row r="459" spans="3:25" ht="12.75" x14ac:dyDescent="0.2">
      <c r="C459" s="214"/>
      <c r="D459" s="214"/>
      <c r="E459" s="214"/>
      <c r="F459" s="200"/>
      <c r="G459" s="214"/>
      <c r="H459" s="214"/>
      <c r="I459" s="214"/>
      <c r="J459" s="214"/>
      <c r="K459" s="59"/>
      <c r="L459" s="214"/>
      <c r="M459" s="214"/>
      <c r="N459" s="214"/>
      <c r="O459" s="214"/>
      <c r="P459" s="62"/>
      <c r="Q459" s="63"/>
      <c r="R459" s="40"/>
      <c r="S459" s="40"/>
      <c r="T459" s="40"/>
      <c r="U459" s="40"/>
      <c r="Y459" s="67"/>
    </row>
    <row r="460" spans="3:25" ht="12.75" x14ac:dyDescent="0.2">
      <c r="C460" s="214"/>
      <c r="D460" s="214"/>
      <c r="E460" s="214"/>
      <c r="F460" s="200"/>
      <c r="G460" s="214"/>
      <c r="H460" s="214"/>
      <c r="I460" s="214"/>
      <c r="J460" s="214"/>
      <c r="K460" s="59"/>
      <c r="L460" s="214"/>
      <c r="M460" s="214"/>
      <c r="N460" s="214"/>
      <c r="O460" s="214"/>
      <c r="P460" s="62"/>
      <c r="Q460" s="63"/>
      <c r="R460" s="40"/>
      <c r="S460" s="40"/>
      <c r="T460" s="40"/>
      <c r="U460" s="40"/>
      <c r="Y460" s="67"/>
    </row>
    <row r="461" spans="3:25" ht="12.75" x14ac:dyDescent="0.2">
      <c r="C461" s="214"/>
      <c r="D461" s="214"/>
      <c r="E461" s="214"/>
      <c r="F461" s="200"/>
      <c r="G461" s="214"/>
      <c r="H461" s="214"/>
      <c r="I461" s="214"/>
      <c r="J461" s="214"/>
      <c r="K461" s="59"/>
      <c r="L461" s="214"/>
      <c r="M461" s="214"/>
      <c r="N461" s="214"/>
      <c r="O461" s="214"/>
      <c r="P461" s="62"/>
      <c r="Q461" s="63"/>
      <c r="R461" s="40"/>
      <c r="S461" s="40"/>
      <c r="T461" s="40"/>
      <c r="U461" s="40"/>
      <c r="Y461" s="67"/>
    </row>
    <row r="462" spans="3:25" ht="12.75" x14ac:dyDescent="0.2">
      <c r="C462" s="214"/>
      <c r="D462" s="214"/>
      <c r="E462" s="214"/>
      <c r="F462" s="200"/>
      <c r="G462" s="214"/>
      <c r="H462" s="214"/>
      <c r="I462" s="214"/>
      <c r="J462" s="214"/>
      <c r="K462" s="59"/>
      <c r="L462" s="214"/>
      <c r="M462" s="214"/>
      <c r="N462" s="214"/>
      <c r="O462" s="214"/>
      <c r="P462" s="62"/>
      <c r="Q462" s="63"/>
      <c r="R462" s="40"/>
      <c r="S462" s="40"/>
      <c r="T462" s="40"/>
      <c r="U462" s="40"/>
      <c r="Y462" s="67"/>
    </row>
    <row r="463" spans="3:25" ht="12.75" x14ac:dyDescent="0.2">
      <c r="C463" s="214"/>
      <c r="D463" s="214"/>
      <c r="E463" s="214"/>
      <c r="F463" s="200"/>
      <c r="G463" s="214"/>
      <c r="H463" s="214"/>
      <c r="I463" s="214"/>
      <c r="J463" s="214"/>
      <c r="K463" s="59"/>
      <c r="L463" s="214"/>
      <c r="M463" s="214"/>
      <c r="N463" s="214"/>
      <c r="O463" s="214"/>
      <c r="P463" s="62"/>
      <c r="Q463" s="63"/>
      <c r="R463" s="40"/>
      <c r="S463" s="40"/>
      <c r="T463" s="40"/>
      <c r="U463" s="40"/>
      <c r="Y463" s="67"/>
    </row>
    <row r="464" spans="3:25" ht="12.75" x14ac:dyDescent="0.2">
      <c r="C464" s="214"/>
      <c r="D464" s="214"/>
      <c r="E464" s="214"/>
      <c r="F464" s="200"/>
      <c r="G464" s="214"/>
      <c r="H464" s="214"/>
      <c r="I464" s="214"/>
      <c r="J464" s="214"/>
      <c r="K464" s="59"/>
      <c r="L464" s="214"/>
      <c r="M464" s="214"/>
      <c r="N464" s="214"/>
      <c r="O464" s="214"/>
      <c r="P464" s="62"/>
      <c r="Q464" s="63"/>
      <c r="R464" s="40"/>
      <c r="S464" s="40"/>
      <c r="T464" s="40"/>
      <c r="U464" s="40"/>
      <c r="Y464" s="67"/>
    </row>
    <row r="465" spans="3:25" ht="12.75" x14ac:dyDescent="0.2">
      <c r="C465" s="214"/>
      <c r="D465" s="214"/>
      <c r="E465" s="214"/>
      <c r="F465" s="200"/>
      <c r="G465" s="214"/>
      <c r="H465" s="214"/>
      <c r="I465" s="214"/>
      <c r="J465" s="214"/>
      <c r="K465" s="59"/>
      <c r="L465" s="214"/>
      <c r="M465" s="214"/>
      <c r="N465" s="214"/>
      <c r="O465" s="214"/>
      <c r="P465" s="62"/>
      <c r="Q465" s="63"/>
      <c r="R465" s="40"/>
      <c r="S465" s="40"/>
      <c r="T465" s="40"/>
      <c r="U465" s="40"/>
      <c r="Y465" s="67"/>
    </row>
    <row r="466" spans="3:25" ht="12.75" x14ac:dyDescent="0.2">
      <c r="C466" s="214"/>
      <c r="D466" s="214"/>
      <c r="E466" s="214"/>
      <c r="F466" s="200"/>
      <c r="G466" s="214"/>
      <c r="H466" s="214"/>
      <c r="I466" s="214"/>
      <c r="J466" s="214"/>
      <c r="K466" s="59"/>
      <c r="L466" s="214"/>
      <c r="M466" s="214"/>
      <c r="N466" s="214"/>
      <c r="O466" s="214"/>
      <c r="P466" s="62"/>
      <c r="Q466" s="63"/>
      <c r="R466" s="40"/>
      <c r="S466" s="40"/>
      <c r="T466" s="40"/>
      <c r="U466" s="40"/>
      <c r="Y466" s="67"/>
    </row>
    <row r="467" spans="3:25" ht="12.75" x14ac:dyDescent="0.2">
      <c r="C467" s="214"/>
      <c r="D467" s="214"/>
      <c r="E467" s="214"/>
      <c r="F467" s="200"/>
      <c r="G467" s="214"/>
      <c r="H467" s="214"/>
      <c r="I467" s="214"/>
      <c r="J467" s="214"/>
      <c r="K467" s="59"/>
      <c r="L467" s="214"/>
      <c r="M467" s="214"/>
      <c r="N467" s="214"/>
      <c r="O467" s="214"/>
      <c r="P467" s="62"/>
      <c r="Q467" s="63"/>
      <c r="R467" s="40"/>
      <c r="S467" s="40"/>
      <c r="T467" s="40"/>
      <c r="U467" s="40"/>
      <c r="Y467" s="67"/>
    </row>
    <row r="468" spans="3:25" ht="12.75" x14ac:dyDescent="0.2">
      <c r="C468" s="214"/>
      <c r="D468" s="214"/>
      <c r="E468" s="214"/>
      <c r="F468" s="200"/>
      <c r="G468" s="214"/>
      <c r="H468" s="214"/>
      <c r="I468" s="214"/>
      <c r="J468" s="214"/>
      <c r="K468" s="59"/>
      <c r="L468" s="214"/>
      <c r="M468" s="214"/>
      <c r="N468" s="214"/>
      <c r="O468" s="214"/>
      <c r="P468" s="62"/>
      <c r="Q468" s="63"/>
      <c r="R468" s="40"/>
      <c r="S468" s="40"/>
      <c r="T468" s="40"/>
      <c r="U468" s="40"/>
      <c r="Y468" s="67"/>
    </row>
    <row r="469" spans="3:25" ht="12.75" x14ac:dyDescent="0.2">
      <c r="C469" s="214"/>
      <c r="D469" s="214"/>
      <c r="E469" s="214"/>
      <c r="F469" s="200"/>
      <c r="G469" s="214"/>
      <c r="H469" s="214"/>
      <c r="I469" s="214"/>
      <c r="J469" s="214"/>
      <c r="K469" s="59"/>
      <c r="L469" s="214"/>
      <c r="M469" s="214"/>
      <c r="N469" s="214"/>
      <c r="O469" s="214"/>
      <c r="P469" s="62"/>
      <c r="Q469" s="63"/>
      <c r="R469" s="40"/>
      <c r="S469" s="40"/>
      <c r="T469" s="40"/>
      <c r="U469" s="40"/>
      <c r="Y469" s="67"/>
    </row>
    <row r="470" spans="3:25" ht="12.75" x14ac:dyDescent="0.2">
      <c r="C470" s="214"/>
      <c r="D470" s="214"/>
      <c r="E470" s="214"/>
      <c r="F470" s="200"/>
      <c r="G470" s="214"/>
      <c r="H470" s="214"/>
      <c r="I470" s="214"/>
      <c r="J470" s="214"/>
      <c r="K470" s="59"/>
      <c r="L470" s="214"/>
      <c r="M470" s="214"/>
      <c r="N470" s="214"/>
      <c r="O470" s="214"/>
      <c r="P470" s="62"/>
      <c r="Q470" s="63"/>
      <c r="R470" s="40"/>
      <c r="S470" s="40"/>
      <c r="T470" s="40"/>
      <c r="U470" s="40"/>
      <c r="Y470" s="67"/>
    </row>
    <row r="471" spans="3:25" ht="12.75" x14ac:dyDescent="0.2">
      <c r="C471" s="214"/>
      <c r="D471" s="214"/>
      <c r="E471" s="214"/>
      <c r="F471" s="200"/>
      <c r="G471" s="214"/>
      <c r="H471" s="214"/>
      <c r="I471" s="214"/>
      <c r="J471" s="214"/>
      <c r="K471" s="59"/>
      <c r="L471" s="214"/>
      <c r="M471" s="214"/>
      <c r="N471" s="214"/>
      <c r="O471" s="214"/>
      <c r="P471" s="62"/>
      <c r="Q471" s="63"/>
      <c r="R471" s="40"/>
      <c r="S471" s="40"/>
      <c r="T471" s="40"/>
      <c r="U471" s="40"/>
      <c r="Y471" s="67"/>
    </row>
    <row r="472" spans="3:25" ht="12.75" x14ac:dyDescent="0.2">
      <c r="C472" s="214"/>
      <c r="D472" s="214"/>
      <c r="E472" s="214"/>
      <c r="F472" s="200"/>
      <c r="G472" s="214"/>
      <c r="H472" s="214"/>
      <c r="I472" s="214"/>
      <c r="J472" s="214"/>
      <c r="K472" s="59"/>
      <c r="L472" s="214"/>
      <c r="M472" s="214"/>
      <c r="N472" s="214"/>
      <c r="O472" s="214"/>
      <c r="P472" s="62"/>
      <c r="Q472" s="63"/>
      <c r="R472" s="40"/>
      <c r="S472" s="40"/>
      <c r="T472" s="40"/>
      <c r="U472" s="40"/>
      <c r="Y472" s="67"/>
    </row>
    <row r="473" spans="3:25" ht="12.75" x14ac:dyDescent="0.2">
      <c r="C473" s="214"/>
      <c r="D473" s="214"/>
      <c r="E473" s="214"/>
      <c r="F473" s="200"/>
      <c r="G473" s="214"/>
      <c r="H473" s="214"/>
      <c r="I473" s="214"/>
      <c r="J473" s="214"/>
      <c r="K473" s="59"/>
      <c r="L473" s="214"/>
      <c r="M473" s="214"/>
      <c r="N473" s="214"/>
      <c r="O473" s="214"/>
      <c r="P473" s="62"/>
      <c r="Q473" s="63"/>
      <c r="R473" s="40"/>
      <c r="S473" s="40"/>
      <c r="T473" s="40"/>
      <c r="U473" s="40"/>
      <c r="Y473" s="67"/>
    </row>
    <row r="474" spans="3:25" ht="12.75" x14ac:dyDescent="0.2">
      <c r="C474" s="214"/>
      <c r="D474" s="214"/>
      <c r="E474" s="214"/>
      <c r="F474" s="200"/>
      <c r="G474" s="214"/>
      <c r="H474" s="214"/>
      <c r="I474" s="214"/>
      <c r="J474" s="214"/>
      <c r="K474" s="59"/>
      <c r="L474" s="214"/>
      <c r="M474" s="214"/>
      <c r="N474" s="214"/>
      <c r="O474" s="214"/>
      <c r="P474" s="62"/>
      <c r="Q474" s="63"/>
      <c r="R474" s="40"/>
      <c r="S474" s="40"/>
      <c r="T474" s="40"/>
      <c r="U474" s="40"/>
      <c r="Y474" s="67"/>
    </row>
    <row r="475" spans="3:25" ht="12.75" x14ac:dyDescent="0.2">
      <c r="C475" s="214"/>
      <c r="D475" s="214"/>
      <c r="E475" s="214"/>
      <c r="F475" s="200"/>
      <c r="G475" s="214"/>
      <c r="H475" s="214"/>
      <c r="I475" s="214"/>
      <c r="J475" s="214"/>
      <c r="K475" s="59"/>
      <c r="L475" s="214"/>
      <c r="M475" s="214"/>
      <c r="N475" s="214"/>
      <c r="O475" s="214"/>
      <c r="P475" s="62"/>
      <c r="Q475" s="63"/>
      <c r="R475" s="40"/>
      <c r="S475" s="40"/>
      <c r="T475" s="40"/>
      <c r="U475" s="40"/>
      <c r="Y475" s="67"/>
    </row>
    <row r="476" spans="3:25" ht="12.75" x14ac:dyDescent="0.2">
      <c r="C476" s="214"/>
      <c r="D476" s="214"/>
      <c r="E476" s="214"/>
      <c r="F476" s="200"/>
      <c r="G476" s="214"/>
      <c r="H476" s="214"/>
      <c r="I476" s="214"/>
      <c r="J476" s="214"/>
      <c r="K476" s="59"/>
      <c r="L476" s="214"/>
      <c r="M476" s="214"/>
      <c r="N476" s="214"/>
      <c r="O476" s="214"/>
      <c r="P476" s="62"/>
      <c r="Q476" s="63"/>
      <c r="R476" s="40"/>
      <c r="S476" s="40"/>
      <c r="T476" s="40"/>
      <c r="U476" s="40"/>
      <c r="Y476" s="67"/>
    </row>
    <row r="477" spans="3:25" ht="12.75" x14ac:dyDescent="0.2">
      <c r="C477" s="214"/>
      <c r="D477" s="214"/>
      <c r="E477" s="214"/>
      <c r="F477" s="200"/>
      <c r="G477" s="214"/>
      <c r="H477" s="214"/>
      <c r="I477" s="214"/>
      <c r="J477" s="214"/>
      <c r="K477" s="59"/>
      <c r="L477" s="214"/>
      <c r="M477" s="214"/>
      <c r="N477" s="214"/>
      <c r="O477" s="214"/>
      <c r="P477" s="62"/>
      <c r="Q477" s="63"/>
      <c r="R477" s="40"/>
      <c r="S477" s="40"/>
      <c r="T477" s="40"/>
      <c r="U477" s="40"/>
      <c r="Y477" s="67"/>
    </row>
    <row r="478" spans="3:25" ht="12.75" x14ac:dyDescent="0.2">
      <c r="C478" s="214"/>
      <c r="D478" s="214"/>
      <c r="E478" s="214"/>
      <c r="F478" s="200"/>
      <c r="G478" s="214"/>
      <c r="H478" s="214"/>
      <c r="I478" s="214"/>
      <c r="J478" s="214"/>
      <c r="K478" s="59"/>
      <c r="L478" s="214"/>
      <c r="M478" s="214"/>
      <c r="N478" s="214"/>
      <c r="O478" s="214"/>
      <c r="P478" s="62"/>
      <c r="Q478" s="63"/>
      <c r="R478" s="40"/>
      <c r="S478" s="40"/>
      <c r="T478" s="40"/>
      <c r="U478" s="40"/>
      <c r="Y478" s="67"/>
    </row>
    <row r="479" spans="3:25" ht="12.75" x14ac:dyDescent="0.2">
      <c r="C479" s="214"/>
      <c r="D479" s="214"/>
      <c r="E479" s="214"/>
      <c r="F479" s="200"/>
      <c r="G479" s="214"/>
      <c r="H479" s="214"/>
      <c r="I479" s="214"/>
      <c r="J479" s="214"/>
      <c r="K479" s="59"/>
      <c r="L479" s="214"/>
      <c r="M479" s="214"/>
      <c r="N479" s="214"/>
      <c r="O479" s="214"/>
      <c r="P479" s="62"/>
      <c r="Q479" s="63"/>
      <c r="R479" s="40"/>
      <c r="S479" s="40"/>
      <c r="T479" s="40"/>
      <c r="U479" s="40"/>
      <c r="Y479" s="67"/>
    </row>
    <row r="480" spans="3:25" ht="12.75" x14ac:dyDescent="0.2">
      <c r="C480" s="214"/>
      <c r="D480" s="214"/>
      <c r="E480" s="214"/>
      <c r="F480" s="200"/>
      <c r="G480" s="214"/>
      <c r="H480" s="214"/>
      <c r="I480" s="214"/>
      <c r="J480" s="214"/>
      <c r="K480" s="59"/>
      <c r="L480" s="214"/>
      <c r="M480" s="214"/>
      <c r="N480" s="214"/>
      <c r="O480" s="214"/>
      <c r="P480" s="62"/>
      <c r="Q480" s="63"/>
      <c r="R480" s="40"/>
      <c r="S480" s="40"/>
      <c r="T480" s="40"/>
      <c r="U480" s="40"/>
      <c r="Y480" s="67"/>
    </row>
    <row r="481" spans="3:25" ht="12.75" x14ac:dyDescent="0.2">
      <c r="C481" s="214"/>
      <c r="D481" s="214"/>
      <c r="E481" s="214"/>
      <c r="F481" s="200"/>
      <c r="G481" s="214"/>
      <c r="H481" s="214"/>
      <c r="I481" s="214"/>
      <c r="J481" s="214"/>
      <c r="K481" s="59"/>
      <c r="L481" s="214"/>
      <c r="M481" s="214"/>
      <c r="N481" s="214"/>
      <c r="O481" s="214"/>
      <c r="P481" s="62"/>
      <c r="Q481" s="63"/>
      <c r="R481" s="40"/>
      <c r="S481" s="40"/>
      <c r="T481" s="40"/>
      <c r="U481" s="40"/>
      <c r="Y481" s="67"/>
    </row>
    <row r="482" spans="3:25" ht="12.75" x14ac:dyDescent="0.2">
      <c r="C482" s="214"/>
      <c r="D482" s="214"/>
      <c r="E482" s="214"/>
      <c r="F482" s="200"/>
      <c r="G482" s="214"/>
      <c r="H482" s="214"/>
      <c r="I482" s="214"/>
      <c r="J482" s="214"/>
      <c r="K482" s="59"/>
      <c r="L482" s="214"/>
      <c r="M482" s="214"/>
      <c r="N482" s="214"/>
      <c r="O482" s="214"/>
      <c r="P482" s="62"/>
      <c r="Q482" s="63"/>
      <c r="R482" s="40"/>
      <c r="S482" s="40"/>
      <c r="T482" s="40"/>
      <c r="U482" s="40"/>
      <c r="Y482" s="67"/>
    </row>
    <row r="483" spans="3:25" ht="12.75" x14ac:dyDescent="0.2">
      <c r="C483" s="214"/>
      <c r="D483" s="214"/>
      <c r="E483" s="214"/>
      <c r="F483" s="200"/>
      <c r="G483" s="214"/>
      <c r="H483" s="214"/>
      <c r="I483" s="214"/>
      <c r="J483" s="214"/>
      <c r="K483" s="59"/>
      <c r="L483" s="214"/>
      <c r="M483" s="214"/>
      <c r="N483" s="214"/>
      <c r="O483" s="214"/>
      <c r="P483" s="62"/>
      <c r="Q483" s="63"/>
      <c r="R483" s="40"/>
      <c r="S483" s="40"/>
      <c r="T483" s="40"/>
      <c r="U483" s="40"/>
      <c r="Y483" s="67"/>
    </row>
    <row r="484" spans="3:25" ht="12.75" x14ac:dyDescent="0.2">
      <c r="C484" s="214"/>
      <c r="D484" s="214"/>
      <c r="E484" s="214"/>
      <c r="F484" s="200"/>
      <c r="G484" s="214"/>
      <c r="H484" s="214"/>
      <c r="I484" s="214"/>
      <c r="J484" s="214"/>
      <c r="K484" s="59"/>
      <c r="L484" s="214"/>
      <c r="M484" s="214"/>
      <c r="N484" s="214"/>
      <c r="O484" s="214"/>
      <c r="P484" s="62"/>
      <c r="Q484" s="63"/>
      <c r="R484" s="40"/>
      <c r="S484" s="40"/>
      <c r="T484" s="40"/>
      <c r="U484" s="40"/>
      <c r="Y484" s="67"/>
    </row>
    <row r="485" spans="3:25" ht="12.75" x14ac:dyDescent="0.2">
      <c r="C485" s="214"/>
      <c r="D485" s="214"/>
      <c r="E485" s="214"/>
      <c r="F485" s="200"/>
      <c r="G485" s="214"/>
      <c r="H485" s="214"/>
      <c r="I485" s="214"/>
      <c r="J485" s="214"/>
      <c r="K485" s="59"/>
      <c r="L485" s="214"/>
      <c r="M485" s="214"/>
      <c r="N485" s="214"/>
      <c r="O485" s="214"/>
      <c r="P485" s="62"/>
      <c r="Q485" s="63"/>
      <c r="R485" s="40"/>
      <c r="S485" s="40"/>
      <c r="T485" s="40"/>
      <c r="U485" s="40"/>
      <c r="Y485" s="67"/>
    </row>
    <row r="486" spans="3:25" ht="12.75" x14ac:dyDescent="0.2">
      <c r="C486" s="214"/>
      <c r="D486" s="214"/>
      <c r="E486" s="214"/>
      <c r="F486" s="200"/>
      <c r="G486" s="214"/>
      <c r="H486" s="214"/>
      <c r="I486" s="214"/>
      <c r="J486" s="214"/>
      <c r="K486" s="59"/>
      <c r="L486" s="214"/>
      <c r="M486" s="214"/>
      <c r="N486" s="214"/>
      <c r="O486" s="214"/>
      <c r="P486" s="62"/>
      <c r="Q486" s="63"/>
      <c r="R486" s="40"/>
      <c r="S486" s="40"/>
      <c r="T486" s="40"/>
      <c r="U486" s="40"/>
      <c r="Y486" s="67"/>
    </row>
    <row r="487" spans="3:25" ht="12.75" x14ac:dyDescent="0.2">
      <c r="C487" s="214"/>
      <c r="D487" s="214"/>
      <c r="E487" s="214"/>
      <c r="F487" s="200"/>
      <c r="G487" s="214"/>
      <c r="H487" s="214"/>
      <c r="I487" s="214"/>
      <c r="J487" s="214"/>
      <c r="K487" s="59"/>
      <c r="L487" s="214"/>
      <c r="M487" s="214"/>
      <c r="N487" s="214"/>
      <c r="O487" s="214"/>
      <c r="P487" s="62"/>
      <c r="Q487" s="63"/>
      <c r="R487" s="40"/>
      <c r="S487" s="40"/>
      <c r="T487" s="40"/>
      <c r="U487" s="40"/>
      <c r="Y487" s="67"/>
    </row>
    <row r="488" spans="3:25" ht="12.75" x14ac:dyDescent="0.2">
      <c r="C488" s="214"/>
      <c r="D488" s="214"/>
      <c r="E488" s="214"/>
      <c r="F488" s="200"/>
      <c r="G488" s="214"/>
      <c r="H488" s="214"/>
      <c r="I488" s="214"/>
      <c r="J488" s="214"/>
      <c r="K488" s="59"/>
      <c r="L488" s="214"/>
      <c r="M488" s="214"/>
      <c r="N488" s="214"/>
      <c r="O488" s="214"/>
      <c r="P488" s="62"/>
      <c r="Q488" s="63"/>
      <c r="R488" s="40"/>
      <c r="S488" s="40"/>
      <c r="T488" s="40"/>
      <c r="U488" s="40"/>
      <c r="Y488" s="67"/>
    </row>
    <row r="489" spans="3:25" ht="12.75" x14ac:dyDescent="0.2">
      <c r="C489" s="214"/>
      <c r="D489" s="214"/>
      <c r="E489" s="214"/>
      <c r="F489" s="200"/>
      <c r="G489" s="214"/>
      <c r="H489" s="214"/>
      <c r="I489" s="214"/>
      <c r="J489" s="214"/>
      <c r="K489" s="59"/>
      <c r="L489" s="214"/>
      <c r="M489" s="214"/>
      <c r="N489" s="214"/>
      <c r="O489" s="214"/>
      <c r="P489" s="62"/>
      <c r="Q489" s="63"/>
      <c r="R489" s="40"/>
      <c r="S489" s="40"/>
      <c r="T489" s="40"/>
      <c r="U489" s="40"/>
      <c r="Y489" s="67"/>
    </row>
    <row r="490" spans="3:25" ht="12.75" x14ac:dyDescent="0.2">
      <c r="C490" s="214"/>
      <c r="D490" s="214"/>
      <c r="E490" s="214"/>
      <c r="F490" s="200"/>
      <c r="G490" s="214"/>
      <c r="H490" s="214"/>
      <c r="I490" s="214"/>
      <c r="J490" s="214"/>
      <c r="K490" s="59"/>
      <c r="L490" s="214"/>
      <c r="M490" s="214"/>
      <c r="N490" s="214"/>
      <c r="O490" s="214"/>
      <c r="P490" s="62"/>
      <c r="Q490" s="63"/>
      <c r="R490" s="40"/>
      <c r="S490" s="40"/>
      <c r="T490" s="40"/>
      <c r="U490" s="40"/>
      <c r="Y490" s="67"/>
    </row>
    <row r="491" spans="3:25" ht="12.75" x14ac:dyDescent="0.2">
      <c r="C491" s="214"/>
      <c r="D491" s="214"/>
      <c r="E491" s="214"/>
      <c r="F491" s="200"/>
      <c r="G491" s="214"/>
      <c r="H491" s="214"/>
      <c r="I491" s="214"/>
      <c r="J491" s="214"/>
      <c r="K491" s="59"/>
      <c r="L491" s="214"/>
      <c r="M491" s="214"/>
      <c r="N491" s="214"/>
      <c r="O491" s="214"/>
      <c r="P491" s="62"/>
      <c r="Q491" s="63"/>
      <c r="R491" s="40"/>
      <c r="S491" s="40"/>
      <c r="T491" s="40"/>
      <c r="U491" s="40"/>
      <c r="Y491" s="67"/>
    </row>
    <row r="492" spans="3:25" ht="12.75" x14ac:dyDescent="0.2">
      <c r="C492" s="214"/>
      <c r="D492" s="214"/>
      <c r="E492" s="214"/>
      <c r="F492" s="200"/>
      <c r="G492" s="214"/>
      <c r="H492" s="214"/>
      <c r="I492" s="214"/>
      <c r="J492" s="214"/>
      <c r="K492" s="59"/>
      <c r="L492" s="214"/>
      <c r="M492" s="214"/>
      <c r="N492" s="214"/>
      <c r="O492" s="214"/>
      <c r="P492" s="62"/>
      <c r="Q492" s="63"/>
      <c r="R492" s="40"/>
      <c r="S492" s="40"/>
      <c r="T492" s="40"/>
      <c r="U492" s="40"/>
      <c r="Y492" s="67"/>
    </row>
    <row r="493" spans="3:25" ht="12.75" x14ac:dyDescent="0.2">
      <c r="C493" s="214"/>
      <c r="D493" s="214"/>
      <c r="E493" s="214"/>
      <c r="F493" s="200"/>
      <c r="G493" s="214"/>
      <c r="H493" s="214"/>
      <c r="I493" s="214"/>
      <c r="J493" s="214"/>
      <c r="K493" s="59"/>
      <c r="L493" s="214"/>
      <c r="M493" s="214"/>
      <c r="N493" s="214"/>
      <c r="O493" s="214"/>
      <c r="P493" s="62"/>
      <c r="Q493" s="63"/>
      <c r="R493" s="40"/>
      <c r="S493" s="40"/>
      <c r="T493" s="40"/>
      <c r="U493" s="40"/>
      <c r="Y493" s="67"/>
    </row>
    <row r="494" spans="3:25" ht="12.75" x14ac:dyDescent="0.2">
      <c r="C494" s="214"/>
      <c r="D494" s="214"/>
      <c r="E494" s="214"/>
      <c r="F494" s="200"/>
      <c r="G494" s="214"/>
      <c r="H494" s="214"/>
      <c r="I494" s="214"/>
      <c r="J494" s="214"/>
      <c r="K494" s="59"/>
      <c r="L494" s="214"/>
      <c r="M494" s="214"/>
      <c r="N494" s="214"/>
      <c r="O494" s="214"/>
      <c r="P494" s="62"/>
      <c r="Q494" s="63"/>
      <c r="R494" s="40"/>
      <c r="S494" s="40"/>
      <c r="T494" s="40"/>
      <c r="U494" s="40"/>
      <c r="Y494" s="67"/>
    </row>
    <row r="495" spans="3:25" ht="12.75" x14ac:dyDescent="0.2">
      <c r="C495" s="214"/>
      <c r="D495" s="214"/>
      <c r="E495" s="214"/>
      <c r="F495" s="200"/>
      <c r="G495" s="214"/>
      <c r="H495" s="214"/>
      <c r="I495" s="214"/>
      <c r="J495" s="214"/>
      <c r="K495" s="59"/>
      <c r="L495" s="214"/>
      <c r="M495" s="214"/>
      <c r="N495" s="214"/>
      <c r="O495" s="214"/>
      <c r="P495" s="62"/>
      <c r="Q495" s="63"/>
      <c r="R495" s="40"/>
      <c r="S495" s="40"/>
      <c r="T495" s="40"/>
      <c r="U495" s="40"/>
      <c r="Y495" s="67"/>
    </row>
    <row r="496" spans="3:25" ht="12.75" x14ac:dyDescent="0.2">
      <c r="C496" s="214"/>
      <c r="D496" s="214"/>
      <c r="E496" s="214"/>
      <c r="F496" s="200"/>
      <c r="G496" s="214"/>
      <c r="H496" s="214"/>
      <c r="I496" s="214"/>
      <c r="J496" s="214"/>
      <c r="K496" s="59"/>
      <c r="L496" s="214"/>
      <c r="M496" s="214"/>
      <c r="N496" s="214"/>
      <c r="O496" s="214"/>
      <c r="P496" s="62"/>
      <c r="Q496" s="63"/>
      <c r="R496" s="40"/>
      <c r="S496" s="40"/>
      <c r="T496" s="40"/>
      <c r="U496" s="40"/>
      <c r="Y496" s="67"/>
    </row>
    <row r="497" spans="3:25" ht="12.75" x14ac:dyDescent="0.2">
      <c r="C497" s="214"/>
      <c r="D497" s="214"/>
      <c r="E497" s="214"/>
      <c r="F497" s="200"/>
      <c r="G497" s="214"/>
      <c r="H497" s="214"/>
      <c r="I497" s="214"/>
      <c r="J497" s="214"/>
      <c r="K497" s="59"/>
      <c r="L497" s="214"/>
      <c r="M497" s="214"/>
      <c r="N497" s="214"/>
      <c r="O497" s="214"/>
      <c r="P497" s="62"/>
      <c r="Q497" s="63"/>
      <c r="R497" s="40"/>
      <c r="S497" s="40"/>
      <c r="T497" s="40"/>
      <c r="U497" s="40"/>
      <c r="Y497" s="67"/>
    </row>
    <row r="498" spans="3:25" ht="12.75" x14ac:dyDescent="0.2">
      <c r="C498" s="214"/>
      <c r="D498" s="214"/>
      <c r="E498" s="214"/>
      <c r="F498" s="200"/>
      <c r="G498" s="214"/>
      <c r="H498" s="214"/>
      <c r="I498" s="214"/>
      <c r="J498" s="214"/>
      <c r="K498" s="59"/>
      <c r="L498" s="214"/>
      <c r="M498" s="214"/>
      <c r="N498" s="214"/>
      <c r="O498" s="214"/>
      <c r="P498" s="62"/>
      <c r="Q498" s="63"/>
      <c r="R498" s="40"/>
      <c r="S498" s="40"/>
      <c r="T498" s="40"/>
      <c r="U498" s="40"/>
      <c r="Y498" s="67"/>
    </row>
    <row r="499" spans="3:25" ht="12.75" x14ac:dyDescent="0.2">
      <c r="C499" s="214"/>
      <c r="D499" s="214"/>
      <c r="E499" s="214"/>
      <c r="F499" s="200"/>
      <c r="G499" s="214"/>
      <c r="H499" s="214"/>
      <c r="I499" s="214"/>
      <c r="J499" s="214"/>
      <c r="K499" s="59"/>
      <c r="L499" s="214"/>
      <c r="M499" s="214"/>
      <c r="N499" s="214"/>
      <c r="O499" s="214"/>
      <c r="P499" s="62"/>
      <c r="Q499" s="63"/>
      <c r="R499" s="40"/>
      <c r="S499" s="40"/>
      <c r="T499" s="40"/>
      <c r="U499" s="40"/>
      <c r="Y499" s="67"/>
    </row>
    <row r="500" spans="3:25" ht="12.75" x14ac:dyDescent="0.2">
      <c r="C500" s="214"/>
      <c r="D500" s="214"/>
      <c r="E500" s="214"/>
      <c r="F500" s="200"/>
      <c r="G500" s="214"/>
      <c r="H500" s="214"/>
      <c r="I500" s="214"/>
      <c r="J500" s="214"/>
      <c r="K500" s="59"/>
      <c r="L500" s="214"/>
      <c r="M500" s="214"/>
      <c r="N500" s="214"/>
      <c r="O500" s="214"/>
      <c r="P500" s="62"/>
      <c r="Q500" s="63"/>
      <c r="R500" s="40"/>
      <c r="S500" s="40"/>
      <c r="T500" s="40"/>
      <c r="U500" s="40"/>
      <c r="Y500" s="67"/>
    </row>
    <row r="501" spans="3:25" ht="12.75" x14ac:dyDescent="0.2">
      <c r="C501" s="214"/>
      <c r="D501" s="214"/>
      <c r="E501" s="214"/>
      <c r="F501" s="200"/>
      <c r="G501" s="214"/>
      <c r="H501" s="214"/>
      <c r="I501" s="214"/>
      <c r="J501" s="214"/>
      <c r="K501" s="59"/>
      <c r="L501" s="214"/>
      <c r="M501" s="214"/>
      <c r="N501" s="214"/>
      <c r="O501" s="214"/>
      <c r="P501" s="62"/>
      <c r="Q501" s="63"/>
      <c r="R501" s="40"/>
      <c r="S501" s="40"/>
      <c r="T501" s="40"/>
      <c r="U501" s="40"/>
      <c r="Y501" s="67"/>
    </row>
    <row r="502" spans="3:25" ht="12.75" x14ac:dyDescent="0.2">
      <c r="C502" s="214"/>
      <c r="D502" s="214"/>
      <c r="E502" s="214"/>
      <c r="F502" s="200"/>
      <c r="G502" s="214"/>
      <c r="H502" s="214"/>
      <c r="I502" s="214"/>
      <c r="J502" s="214"/>
      <c r="K502" s="59"/>
      <c r="L502" s="214"/>
      <c r="M502" s="214"/>
      <c r="N502" s="214"/>
      <c r="O502" s="214"/>
      <c r="P502" s="62"/>
      <c r="Q502" s="63"/>
      <c r="R502" s="40"/>
      <c r="S502" s="40"/>
      <c r="T502" s="40"/>
      <c r="U502" s="40"/>
      <c r="Y502" s="67"/>
    </row>
    <row r="503" spans="3:25" ht="12.75" x14ac:dyDescent="0.2">
      <c r="C503" s="214"/>
      <c r="D503" s="214"/>
      <c r="E503" s="214"/>
      <c r="F503" s="200"/>
      <c r="G503" s="214"/>
      <c r="H503" s="214"/>
      <c r="I503" s="214"/>
      <c r="J503" s="214"/>
      <c r="K503" s="59"/>
      <c r="L503" s="214"/>
      <c r="M503" s="214"/>
      <c r="N503" s="214"/>
      <c r="O503" s="214"/>
      <c r="P503" s="62"/>
      <c r="Q503" s="63"/>
      <c r="R503" s="40"/>
      <c r="S503" s="40"/>
      <c r="T503" s="40"/>
      <c r="U503" s="40"/>
      <c r="Y503" s="67"/>
    </row>
    <row r="504" spans="3:25" ht="12.75" x14ac:dyDescent="0.2">
      <c r="C504" s="214"/>
      <c r="D504" s="214"/>
      <c r="E504" s="214"/>
      <c r="F504" s="200"/>
      <c r="G504" s="214"/>
      <c r="H504" s="214"/>
      <c r="I504" s="214"/>
      <c r="J504" s="214"/>
      <c r="K504" s="59"/>
      <c r="L504" s="214"/>
      <c r="M504" s="214"/>
      <c r="N504" s="214"/>
      <c r="O504" s="214"/>
      <c r="P504" s="62"/>
      <c r="Q504" s="63"/>
      <c r="R504" s="40"/>
      <c r="S504" s="40"/>
      <c r="T504" s="40"/>
      <c r="U504" s="40"/>
      <c r="Y504" s="67"/>
    </row>
    <row r="505" spans="3:25" ht="12.75" x14ac:dyDescent="0.2">
      <c r="C505" s="214"/>
      <c r="D505" s="214"/>
      <c r="E505" s="214"/>
      <c r="F505" s="200"/>
      <c r="G505" s="214"/>
      <c r="H505" s="214"/>
      <c r="I505" s="214"/>
      <c r="J505" s="214"/>
      <c r="K505" s="59"/>
      <c r="L505" s="214"/>
      <c r="M505" s="214"/>
      <c r="N505" s="214"/>
      <c r="O505" s="214"/>
      <c r="P505" s="62"/>
      <c r="Q505" s="63"/>
      <c r="R505" s="40"/>
      <c r="S505" s="40"/>
      <c r="T505" s="40"/>
      <c r="U505" s="40"/>
      <c r="Y505" s="67"/>
    </row>
    <row r="506" spans="3:25" ht="12.75" x14ac:dyDescent="0.2">
      <c r="C506" s="214"/>
      <c r="D506" s="214"/>
      <c r="E506" s="214"/>
      <c r="F506" s="200"/>
      <c r="G506" s="214"/>
      <c r="H506" s="214"/>
      <c r="I506" s="214"/>
      <c r="J506" s="214"/>
      <c r="K506" s="59"/>
      <c r="L506" s="214"/>
      <c r="M506" s="214"/>
      <c r="N506" s="214"/>
      <c r="O506" s="214"/>
      <c r="P506" s="62"/>
      <c r="Q506" s="63"/>
      <c r="R506" s="40"/>
      <c r="S506" s="40"/>
      <c r="T506" s="40"/>
      <c r="U506" s="40"/>
      <c r="Y506" s="67"/>
    </row>
    <row r="507" spans="3:25" ht="12.75" x14ac:dyDescent="0.2">
      <c r="C507" s="214"/>
      <c r="D507" s="214"/>
      <c r="E507" s="214"/>
      <c r="F507" s="200"/>
      <c r="G507" s="214"/>
      <c r="H507" s="214"/>
      <c r="I507" s="214"/>
      <c r="J507" s="214"/>
      <c r="K507" s="59"/>
      <c r="L507" s="214"/>
      <c r="M507" s="214"/>
      <c r="N507" s="214"/>
      <c r="O507" s="214"/>
      <c r="P507" s="62"/>
      <c r="Q507" s="63"/>
      <c r="R507" s="40"/>
      <c r="S507" s="40"/>
      <c r="T507" s="40"/>
      <c r="U507" s="40"/>
      <c r="Y507" s="67"/>
    </row>
    <row r="508" spans="3:25" ht="12.75" x14ac:dyDescent="0.2">
      <c r="C508" s="214"/>
      <c r="D508" s="214"/>
      <c r="E508" s="214"/>
      <c r="F508" s="200"/>
      <c r="G508" s="214"/>
      <c r="H508" s="214"/>
      <c r="I508" s="214"/>
      <c r="J508" s="214"/>
      <c r="K508" s="59"/>
      <c r="L508" s="214"/>
      <c r="M508" s="214"/>
      <c r="N508" s="214"/>
      <c r="O508" s="214"/>
      <c r="P508" s="62"/>
      <c r="Q508" s="63"/>
      <c r="R508" s="40"/>
      <c r="S508" s="40"/>
      <c r="T508" s="40"/>
      <c r="U508" s="40"/>
      <c r="Y508" s="67"/>
    </row>
    <row r="509" spans="3:25" ht="12.75" x14ac:dyDescent="0.2">
      <c r="C509" s="214"/>
      <c r="D509" s="214"/>
      <c r="E509" s="214"/>
      <c r="F509" s="200"/>
      <c r="G509" s="214"/>
      <c r="H509" s="214"/>
      <c r="I509" s="214"/>
      <c r="J509" s="214"/>
      <c r="K509" s="59"/>
      <c r="L509" s="214"/>
      <c r="M509" s="214"/>
      <c r="N509" s="214"/>
      <c r="O509" s="214"/>
      <c r="P509" s="62"/>
      <c r="Q509" s="63"/>
      <c r="R509" s="40"/>
      <c r="S509" s="40"/>
      <c r="T509" s="40"/>
      <c r="U509" s="40"/>
      <c r="Y509" s="67"/>
    </row>
    <row r="510" spans="3:25" ht="12.75" x14ac:dyDescent="0.2">
      <c r="C510" s="214"/>
      <c r="D510" s="214"/>
      <c r="E510" s="214"/>
      <c r="F510" s="200"/>
      <c r="G510" s="214"/>
      <c r="H510" s="214"/>
      <c r="I510" s="214"/>
      <c r="J510" s="214"/>
      <c r="K510" s="59"/>
      <c r="L510" s="214"/>
      <c r="M510" s="214"/>
      <c r="N510" s="214"/>
      <c r="O510" s="214"/>
      <c r="P510" s="62"/>
      <c r="Q510" s="63"/>
      <c r="R510" s="40"/>
      <c r="S510" s="40"/>
      <c r="T510" s="40"/>
      <c r="U510" s="40"/>
      <c r="Y510" s="67"/>
    </row>
    <row r="511" spans="3:25" ht="12.75" x14ac:dyDescent="0.2">
      <c r="C511" s="214"/>
      <c r="D511" s="214"/>
      <c r="E511" s="214"/>
      <c r="F511" s="200"/>
      <c r="G511" s="214"/>
      <c r="H511" s="214"/>
      <c r="I511" s="214"/>
      <c r="J511" s="214"/>
      <c r="K511" s="59"/>
      <c r="L511" s="214"/>
      <c r="M511" s="214"/>
      <c r="N511" s="214"/>
      <c r="O511" s="214"/>
      <c r="P511" s="62"/>
      <c r="Q511" s="63"/>
      <c r="R511" s="40"/>
      <c r="S511" s="40"/>
      <c r="T511" s="40"/>
      <c r="U511" s="40"/>
      <c r="Y511" s="67"/>
    </row>
    <row r="512" spans="3:25" ht="12.75" x14ac:dyDescent="0.2">
      <c r="C512" s="214"/>
      <c r="D512" s="214"/>
      <c r="E512" s="214"/>
      <c r="F512" s="200"/>
      <c r="G512" s="214"/>
      <c r="H512" s="214"/>
      <c r="I512" s="214"/>
      <c r="J512" s="214"/>
      <c r="K512" s="59"/>
      <c r="L512" s="214"/>
      <c r="M512" s="214"/>
      <c r="N512" s="214"/>
      <c r="O512" s="214"/>
      <c r="P512" s="62"/>
      <c r="Q512" s="63"/>
      <c r="R512" s="40"/>
      <c r="S512" s="40"/>
      <c r="T512" s="40"/>
      <c r="U512" s="40"/>
      <c r="Y512" s="67"/>
    </row>
    <row r="513" spans="3:25" ht="12.75" x14ac:dyDescent="0.2">
      <c r="C513" s="214"/>
      <c r="D513" s="214"/>
      <c r="E513" s="214"/>
      <c r="F513" s="200"/>
      <c r="G513" s="214"/>
      <c r="H513" s="214"/>
      <c r="I513" s="214"/>
      <c r="J513" s="214"/>
      <c r="K513" s="59"/>
      <c r="L513" s="214"/>
      <c r="M513" s="214"/>
      <c r="N513" s="214"/>
      <c r="O513" s="214"/>
      <c r="P513" s="62"/>
      <c r="Q513" s="63"/>
      <c r="R513" s="40"/>
      <c r="S513" s="40"/>
      <c r="T513" s="40"/>
      <c r="U513" s="40"/>
      <c r="Y513" s="67"/>
    </row>
    <row r="514" spans="3:25" ht="12.75" x14ac:dyDescent="0.2">
      <c r="C514" s="214"/>
      <c r="D514" s="214"/>
      <c r="E514" s="214"/>
      <c r="F514" s="200"/>
      <c r="G514" s="214"/>
      <c r="H514" s="214"/>
      <c r="I514" s="214"/>
      <c r="J514" s="214"/>
      <c r="K514" s="59"/>
      <c r="L514" s="214"/>
      <c r="M514" s="214"/>
      <c r="N514" s="214"/>
      <c r="O514" s="214"/>
      <c r="P514" s="62"/>
      <c r="Q514" s="63"/>
      <c r="R514" s="40"/>
      <c r="S514" s="40"/>
      <c r="T514" s="40"/>
      <c r="U514" s="40"/>
      <c r="Y514" s="67"/>
    </row>
    <row r="515" spans="3:25" ht="12.75" x14ac:dyDescent="0.2">
      <c r="C515" s="214"/>
      <c r="D515" s="214"/>
      <c r="E515" s="214"/>
      <c r="F515" s="200"/>
      <c r="G515" s="214"/>
      <c r="H515" s="214"/>
      <c r="I515" s="214"/>
      <c r="J515" s="214"/>
      <c r="K515" s="59"/>
      <c r="L515" s="214"/>
      <c r="M515" s="214"/>
      <c r="N515" s="214"/>
      <c r="O515" s="214"/>
      <c r="P515" s="62"/>
      <c r="Q515" s="63"/>
      <c r="R515" s="40"/>
      <c r="S515" s="40"/>
      <c r="T515" s="40"/>
      <c r="U515" s="40"/>
      <c r="Y515" s="67"/>
    </row>
    <row r="516" spans="3:25" ht="12.75" x14ac:dyDescent="0.2">
      <c r="C516" s="214"/>
      <c r="D516" s="214"/>
      <c r="E516" s="214"/>
      <c r="F516" s="200"/>
      <c r="G516" s="214"/>
      <c r="H516" s="214"/>
      <c r="I516" s="214"/>
      <c r="J516" s="214"/>
      <c r="K516" s="59"/>
      <c r="L516" s="214"/>
      <c r="M516" s="214"/>
      <c r="N516" s="214"/>
      <c r="O516" s="214"/>
      <c r="P516" s="62"/>
      <c r="Q516" s="63"/>
      <c r="R516" s="40"/>
      <c r="S516" s="40"/>
      <c r="T516" s="40"/>
      <c r="U516" s="40"/>
      <c r="Y516" s="67"/>
    </row>
    <row r="517" spans="3:25" ht="12.75" x14ac:dyDescent="0.2">
      <c r="C517" s="214"/>
      <c r="D517" s="214"/>
      <c r="E517" s="214"/>
      <c r="F517" s="200"/>
      <c r="G517" s="214"/>
      <c r="H517" s="214"/>
      <c r="I517" s="214"/>
      <c r="J517" s="214"/>
      <c r="K517" s="59"/>
      <c r="L517" s="214"/>
      <c r="M517" s="214"/>
      <c r="N517" s="214"/>
      <c r="O517" s="214"/>
      <c r="P517" s="62"/>
      <c r="Q517" s="63"/>
      <c r="R517" s="40"/>
      <c r="S517" s="40"/>
      <c r="T517" s="40"/>
      <c r="U517" s="40"/>
      <c r="Y517" s="67"/>
    </row>
    <row r="518" spans="3:25" ht="12.75" x14ac:dyDescent="0.2">
      <c r="C518" s="214"/>
      <c r="D518" s="214"/>
      <c r="E518" s="214"/>
      <c r="F518" s="200"/>
      <c r="G518" s="214"/>
      <c r="H518" s="214"/>
      <c r="I518" s="214"/>
      <c r="J518" s="214"/>
      <c r="K518" s="59"/>
      <c r="L518" s="214"/>
      <c r="M518" s="214"/>
      <c r="N518" s="214"/>
      <c r="O518" s="214"/>
      <c r="P518" s="62"/>
      <c r="Q518" s="63"/>
      <c r="R518" s="40"/>
      <c r="S518" s="40"/>
      <c r="T518" s="40"/>
      <c r="U518" s="40"/>
      <c r="Y518" s="67"/>
    </row>
    <row r="519" spans="3:25" ht="12.75" x14ac:dyDescent="0.2">
      <c r="C519" s="214"/>
      <c r="D519" s="214"/>
      <c r="E519" s="214"/>
      <c r="F519" s="200"/>
      <c r="G519" s="214"/>
      <c r="H519" s="214"/>
      <c r="I519" s="214"/>
      <c r="J519" s="214"/>
      <c r="K519" s="59"/>
      <c r="L519" s="214"/>
      <c r="M519" s="214"/>
      <c r="N519" s="214"/>
      <c r="O519" s="214"/>
      <c r="P519" s="62"/>
      <c r="Q519" s="63"/>
      <c r="R519" s="40"/>
      <c r="S519" s="40"/>
      <c r="T519" s="40"/>
      <c r="U519" s="40"/>
      <c r="Y519" s="67"/>
    </row>
    <row r="520" spans="3:25" ht="12.75" x14ac:dyDescent="0.2">
      <c r="C520" s="214"/>
      <c r="D520" s="214"/>
      <c r="E520" s="214"/>
      <c r="F520" s="200"/>
      <c r="G520" s="214"/>
      <c r="H520" s="214"/>
      <c r="I520" s="214"/>
      <c r="J520" s="214"/>
      <c r="K520" s="59"/>
      <c r="L520" s="214"/>
      <c r="M520" s="214"/>
      <c r="N520" s="214"/>
      <c r="O520" s="214"/>
      <c r="P520" s="62"/>
      <c r="Q520" s="63"/>
      <c r="R520" s="40"/>
      <c r="S520" s="40"/>
      <c r="T520" s="40"/>
      <c r="U520" s="40"/>
      <c r="Y520" s="67"/>
    </row>
    <row r="521" spans="3:25" ht="12.75" x14ac:dyDescent="0.2">
      <c r="C521" s="214"/>
      <c r="D521" s="214"/>
      <c r="E521" s="214"/>
      <c r="F521" s="200"/>
      <c r="G521" s="214"/>
      <c r="H521" s="214"/>
      <c r="I521" s="214"/>
      <c r="J521" s="214"/>
      <c r="K521" s="59"/>
      <c r="L521" s="214"/>
      <c r="M521" s="214"/>
      <c r="N521" s="214"/>
      <c r="O521" s="214"/>
      <c r="P521" s="62"/>
      <c r="Q521" s="63"/>
      <c r="R521" s="40"/>
      <c r="S521" s="40"/>
      <c r="T521" s="40"/>
      <c r="U521" s="40"/>
      <c r="Y521" s="67"/>
    </row>
    <row r="522" spans="3:25" ht="12.75" x14ac:dyDescent="0.2">
      <c r="C522" s="214"/>
      <c r="D522" s="214"/>
      <c r="E522" s="214"/>
      <c r="F522" s="200"/>
      <c r="G522" s="214"/>
      <c r="H522" s="214"/>
      <c r="I522" s="214"/>
      <c r="J522" s="214"/>
      <c r="K522" s="59"/>
      <c r="L522" s="214"/>
      <c r="M522" s="214"/>
      <c r="N522" s="214"/>
      <c r="O522" s="214"/>
      <c r="P522" s="62"/>
      <c r="Q522" s="63"/>
      <c r="R522" s="40"/>
      <c r="S522" s="40"/>
      <c r="T522" s="40"/>
      <c r="U522" s="40"/>
      <c r="Y522" s="67"/>
    </row>
    <row r="523" spans="3:25" ht="12.75" x14ac:dyDescent="0.2">
      <c r="C523" s="214"/>
      <c r="D523" s="214"/>
      <c r="E523" s="214"/>
      <c r="F523" s="200"/>
      <c r="G523" s="214"/>
      <c r="H523" s="214"/>
      <c r="I523" s="214"/>
      <c r="J523" s="214"/>
      <c r="K523" s="59"/>
      <c r="L523" s="214"/>
      <c r="M523" s="214"/>
      <c r="N523" s="214"/>
      <c r="O523" s="214"/>
      <c r="P523" s="62"/>
      <c r="Q523" s="63"/>
      <c r="R523" s="40"/>
      <c r="S523" s="40"/>
      <c r="T523" s="40"/>
      <c r="U523" s="40"/>
      <c r="Y523" s="67"/>
    </row>
    <row r="524" spans="3:25" ht="12.75" x14ac:dyDescent="0.2">
      <c r="C524" s="214"/>
      <c r="D524" s="214"/>
      <c r="E524" s="214"/>
      <c r="F524" s="200"/>
      <c r="G524" s="214"/>
      <c r="H524" s="214"/>
      <c r="I524" s="214"/>
      <c r="J524" s="214"/>
      <c r="K524" s="59"/>
      <c r="L524" s="214"/>
      <c r="M524" s="214"/>
      <c r="N524" s="214"/>
      <c r="O524" s="214"/>
      <c r="P524" s="62"/>
      <c r="Q524" s="63"/>
      <c r="R524" s="40"/>
      <c r="S524" s="40"/>
      <c r="T524" s="40"/>
      <c r="U524" s="40"/>
      <c r="Y524" s="67"/>
    </row>
    <row r="525" spans="3:25" ht="12.75" x14ac:dyDescent="0.2">
      <c r="C525" s="214"/>
      <c r="D525" s="214"/>
      <c r="E525" s="214"/>
      <c r="F525" s="200"/>
      <c r="G525" s="214"/>
      <c r="H525" s="214"/>
      <c r="I525" s="214"/>
      <c r="J525" s="214"/>
      <c r="K525" s="59"/>
      <c r="L525" s="214"/>
      <c r="M525" s="214"/>
      <c r="N525" s="214"/>
      <c r="O525" s="214"/>
      <c r="P525" s="62"/>
      <c r="Q525" s="63"/>
      <c r="R525" s="40"/>
      <c r="S525" s="40"/>
      <c r="T525" s="40"/>
      <c r="U525" s="40"/>
      <c r="Y525" s="67"/>
    </row>
    <row r="526" spans="3:25" ht="12.75" x14ac:dyDescent="0.2">
      <c r="C526" s="214"/>
      <c r="D526" s="214"/>
      <c r="E526" s="214"/>
      <c r="F526" s="200"/>
      <c r="G526" s="214"/>
      <c r="H526" s="214"/>
      <c r="I526" s="214"/>
      <c r="J526" s="214"/>
      <c r="K526" s="59"/>
      <c r="L526" s="214"/>
      <c r="M526" s="214"/>
      <c r="N526" s="214"/>
      <c r="O526" s="214"/>
      <c r="P526" s="62"/>
      <c r="Q526" s="63"/>
      <c r="R526" s="40"/>
      <c r="S526" s="40"/>
      <c r="T526" s="40"/>
      <c r="U526" s="40"/>
      <c r="Y526" s="67"/>
    </row>
    <row r="527" spans="3:25" ht="12.75" x14ac:dyDescent="0.2">
      <c r="C527" s="214"/>
      <c r="D527" s="214"/>
      <c r="E527" s="214"/>
      <c r="F527" s="200"/>
      <c r="G527" s="214"/>
      <c r="H527" s="214"/>
      <c r="I527" s="214"/>
      <c r="J527" s="214"/>
      <c r="K527" s="59"/>
      <c r="L527" s="214"/>
      <c r="M527" s="214"/>
      <c r="N527" s="214"/>
      <c r="O527" s="214"/>
      <c r="P527" s="62"/>
      <c r="Q527" s="63"/>
      <c r="R527" s="40"/>
      <c r="S527" s="40"/>
      <c r="T527" s="40"/>
      <c r="U527" s="40"/>
      <c r="Y527" s="67"/>
    </row>
    <row r="528" spans="3:25" ht="12.75" x14ac:dyDescent="0.2">
      <c r="C528" s="214"/>
      <c r="D528" s="214"/>
      <c r="E528" s="214"/>
      <c r="F528" s="200"/>
      <c r="G528" s="214"/>
      <c r="H528" s="214"/>
      <c r="I528" s="214"/>
      <c r="J528" s="214"/>
      <c r="K528" s="59"/>
      <c r="L528" s="214"/>
      <c r="M528" s="214"/>
      <c r="N528" s="214"/>
      <c r="O528" s="214"/>
      <c r="P528" s="62"/>
      <c r="Q528" s="63"/>
      <c r="R528" s="40"/>
      <c r="S528" s="40"/>
      <c r="T528" s="40"/>
      <c r="U528" s="40"/>
      <c r="Y528" s="67"/>
    </row>
    <row r="529" spans="3:26" ht="12.75" x14ac:dyDescent="0.2">
      <c r="C529" s="214"/>
      <c r="D529" s="214"/>
      <c r="E529" s="214"/>
      <c r="F529" s="200"/>
      <c r="G529" s="214"/>
      <c r="H529" s="214"/>
      <c r="I529" s="214"/>
      <c r="J529" s="214"/>
      <c r="K529" s="59"/>
      <c r="L529" s="214"/>
      <c r="M529" s="214"/>
      <c r="N529" s="214"/>
      <c r="O529" s="214"/>
      <c r="P529" s="62"/>
      <c r="Q529" s="63"/>
      <c r="R529" s="40"/>
      <c r="S529" s="40"/>
      <c r="T529" s="40"/>
      <c r="U529" s="40"/>
      <c r="Y529" s="67"/>
    </row>
    <row r="530" spans="3:26" ht="12.75" x14ac:dyDescent="0.2">
      <c r="C530" s="214"/>
      <c r="D530" s="214"/>
      <c r="E530" s="214"/>
      <c r="F530" s="200"/>
      <c r="G530" s="214"/>
      <c r="H530" s="214"/>
      <c r="I530" s="214"/>
      <c r="J530" s="214"/>
      <c r="K530" s="59"/>
      <c r="L530" s="214"/>
      <c r="M530" s="214"/>
      <c r="N530" s="214"/>
      <c r="O530" s="214"/>
      <c r="P530" s="62"/>
      <c r="Q530" s="63"/>
      <c r="R530" s="40"/>
      <c r="S530" s="40"/>
      <c r="T530" s="40"/>
      <c r="U530" s="40"/>
      <c r="Y530" s="67"/>
    </row>
    <row r="531" spans="3:26" ht="12.75" x14ac:dyDescent="0.2">
      <c r="C531" s="214"/>
      <c r="D531" s="214"/>
      <c r="E531" s="214"/>
      <c r="F531" s="200"/>
      <c r="G531" s="214"/>
      <c r="H531" s="214"/>
      <c r="I531" s="214"/>
      <c r="J531" s="214"/>
      <c r="K531" s="59"/>
      <c r="L531" s="214"/>
      <c r="M531" s="214"/>
      <c r="N531" s="214"/>
      <c r="O531" s="214"/>
      <c r="P531" s="62"/>
      <c r="Q531" s="63"/>
      <c r="R531" s="40"/>
      <c r="S531" s="40"/>
      <c r="T531" s="40"/>
      <c r="U531" s="40"/>
      <c r="Y531" s="67"/>
    </row>
    <row r="532" spans="3:26" ht="12.75" x14ac:dyDescent="0.2">
      <c r="C532" s="214"/>
      <c r="D532" s="214"/>
      <c r="E532" s="214"/>
      <c r="F532" s="200"/>
      <c r="G532" s="214"/>
      <c r="H532" s="214"/>
      <c r="I532" s="214"/>
      <c r="J532" s="214"/>
      <c r="K532" s="59"/>
      <c r="L532" s="214"/>
      <c r="M532" s="214"/>
      <c r="N532" s="214"/>
      <c r="O532" s="214"/>
      <c r="P532" s="62"/>
      <c r="Q532" s="63"/>
      <c r="R532" s="40"/>
      <c r="S532" s="40"/>
      <c r="T532" s="40"/>
      <c r="U532" s="40"/>
      <c r="Y532" s="67"/>
    </row>
    <row r="533" spans="3:26" ht="12.75" x14ac:dyDescent="0.2">
      <c r="C533" s="214"/>
      <c r="D533" s="214"/>
      <c r="E533" s="214"/>
      <c r="F533" s="200"/>
      <c r="G533" s="214"/>
      <c r="H533" s="214"/>
      <c r="I533" s="214"/>
      <c r="J533" s="214"/>
      <c r="K533" s="59"/>
      <c r="L533" s="214"/>
      <c r="M533" s="214"/>
      <c r="N533" s="214"/>
      <c r="O533" s="214"/>
      <c r="P533" s="62"/>
      <c r="Q533" s="63"/>
      <c r="R533" s="40"/>
      <c r="S533" s="40"/>
      <c r="T533" s="40"/>
      <c r="U533" s="40"/>
      <c r="Y533" s="67"/>
    </row>
    <row r="534" spans="3:26" ht="12.75" x14ac:dyDescent="0.2">
      <c r="Y534" s="67"/>
      <c r="Z534" s="35"/>
    </row>
    <row r="535" spans="3:26" ht="12.75" x14ac:dyDescent="0.2">
      <c r="Y535" s="67"/>
      <c r="Z535" s="35"/>
    </row>
    <row r="536" spans="3:26" ht="12.75" x14ac:dyDescent="0.2">
      <c r="Y536" s="67"/>
      <c r="Z536" s="35"/>
    </row>
    <row r="537" spans="3:26" ht="12.75" x14ac:dyDescent="0.2">
      <c r="Y537" s="67"/>
      <c r="Z537" s="35"/>
    </row>
    <row r="538" spans="3:26" ht="12.75" x14ac:dyDescent="0.2">
      <c r="Y538" s="67"/>
      <c r="Z538" s="35"/>
    </row>
    <row r="539" spans="3:26" ht="12.75" x14ac:dyDescent="0.2">
      <c r="Y539" s="67"/>
      <c r="Z539" s="35"/>
    </row>
    <row r="540" spans="3:26" ht="12.75" x14ac:dyDescent="0.2">
      <c r="Y540" s="67"/>
      <c r="Z540" s="35"/>
    </row>
    <row r="541" spans="3:26" ht="12.75" x14ac:dyDescent="0.2">
      <c r="Y541" s="67"/>
      <c r="Z541" s="35"/>
    </row>
    <row r="542" spans="3:26" ht="12.75" x14ac:dyDescent="0.2">
      <c r="Y542" s="67"/>
      <c r="Z542" s="35"/>
    </row>
    <row r="543" spans="3:26" ht="12.75" x14ac:dyDescent="0.2">
      <c r="Y543" s="67"/>
      <c r="Z543" s="35"/>
    </row>
    <row r="544" spans="3:26" ht="12.75" x14ac:dyDescent="0.2">
      <c r="Y544" s="67"/>
      <c r="Z544" s="35"/>
    </row>
    <row r="545" spans="25:26" ht="12.75" x14ac:dyDescent="0.2">
      <c r="Y545" s="67"/>
      <c r="Z545" s="35"/>
    </row>
    <row r="546" spans="25:26" ht="12.75" x14ac:dyDescent="0.2">
      <c r="Y546" s="67"/>
      <c r="Z546" s="35"/>
    </row>
    <row r="547" spans="25:26" ht="12.75" x14ac:dyDescent="0.2">
      <c r="Y547" s="67"/>
      <c r="Z547" s="35"/>
    </row>
    <row r="548" spans="25:26" ht="12.75" x14ac:dyDescent="0.2">
      <c r="Y548" s="67"/>
      <c r="Z548" s="35"/>
    </row>
    <row r="549" spans="25:26" ht="12.75" x14ac:dyDescent="0.2">
      <c r="Y549" s="67"/>
      <c r="Z549" s="35"/>
    </row>
    <row r="550" spans="25:26" ht="12.75" x14ac:dyDescent="0.2">
      <c r="Y550" s="67"/>
      <c r="Z550" s="35"/>
    </row>
    <row r="551" spans="25:26" ht="12.75" x14ac:dyDescent="0.2">
      <c r="Y551" s="67"/>
      <c r="Z551" s="35"/>
    </row>
    <row r="552" spans="25:26" ht="12.75" x14ac:dyDescent="0.2">
      <c r="Y552" s="67"/>
      <c r="Z552" s="35"/>
    </row>
    <row r="553" spans="25:26" ht="12.75" x14ac:dyDescent="0.2">
      <c r="Y553" s="67"/>
      <c r="Z553" s="35"/>
    </row>
    <row r="554" spans="25:26" ht="12.75" x14ac:dyDescent="0.2">
      <c r="Y554" s="67"/>
      <c r="Z554" s="35"/>
    </row>
    <row r="555" spans="25:26" ht="12.75" x14ac:dyDescent="0.2">
      <c r="Y555" s="67"/>
      <c r="Z555" s="35"/>
    </row>
    <row r="556" spans="25:26" ht="12.75" x14ac:dyDescent="0.2">
      <c r="Y556" s="67"/>
      <c r="Z556" s="35"/>
    </row>
    <row r="557" spans="25:26" ht="12.75" x14ac:dyDescent="0.2">
      <c r="Y557" s="67"/>
      <c r="Z557" s="35"/>
    </row>
    <row r="558" spans="25:26" ht="12.75" x14ac:dyDescent="0.2">
      <c r="Y558" s="67"/>
      <c r="Z558" s="35"/>
    </row>
    <row r="559" spans="25:26" ht="12.75" x14ac:dyDescent="0.2">
      <c r="Y559" s="67"/>
      <c r="Z559" s="35"/>
    </row>
    <row r="560" spans="25:26" ht="12.75" x14ac:dyDescent="0.2">
      <c r="Y560" s="67"/>
      <c r="Z560" s="35"/>
    </row>
    <row r="561" spans="25:26" ht="12.75" x14ac:dyDescent="0.2">
      <c r="Y561" s="67"/>
      <c r="Z561" s="35"/>
    </row>
    <row r="562" spans="25:26" ht="12.75" x14ac:dyDescent="0.2">
      <c r="Y562" s="67"/>
      <c r="Z562" s="35"/>
    </row>
    <row r="563" spans="25:26" ht="12.75" x14ac:dyDescent="0.2">
      <c r="Y563" s="67"/>
      <c r="Z563" s="35"/>
    </row>
    <row r="564" spans="25:26" ht="12.75" x14ac:dyDescent="0.2">
      <c r="Y564" s="67"/>
      <c r="Z564" s="35"/>
    </row>
    <row r="565" spans="25:26" ht="12.75" x14ac:dyDescent="0.2">
      <c r="Y565" s="67"/>
      <c r="Z565" s="35"/>
    </row>
    <row r="566" spans="25:26" ht="12.75" x14ac:dyDescent="0.2">
      <c r="Y566" s="67"/>
      <c r="Z566" s="35"/>
    </row>
    <row r="567" spans="25:26" ht="12.75" x14ac:dyDescent="0.2">
      <c r="Y567" s="67"/>
      <c r="Z567" s="35"/>
    </row>
    <row r="568" spans="25:26" ht="12.75" x14ac:dyDescent="0.2">
      <c r="Y568" s="67"/>
      <c r="Z568" s="35"/>
    </row>
    <row r="569" spans="25:26" ht="12.75" x14ac:dyDescent="0.2">
      <c r="Y569" s="67"/>
      <c r="Z569" s="35"/>
    </row>
    <row r="570" spans="25:26" ht="12.75" x14ac:dyDescent="0.2">
      <c r="Y570" s="67"/>
      <c r="Z570" s="35"/>
    </row>
    <row r="571" spans="25:26" ht="12.75" x14ac:dyDescent="0.2">
      <c r="Y571" s="67"/>
      <c r="Z571" s="35"/>
    </row>
    <row r="572" spans="25:26" ht="12.75" x14ac:dyDescent="0.2">
      <c r="Y572" s="67"/>
      <c r="Z572" s="35"/>
    </row>
    <row r="573" spans="25:26" ht="12.75" x14ac:dyDescent="0.2">
      <c r="Y573" s="67"/>
      <c r="Z573" s="35"/>
    </row>
    <row r="574" spans="25:26" ht="12.75" x14ac:dyDescent="0.2">
      <c r="Y574" s="67"/>
      <c r="Z574" s="35"/>
    </row>
    <row r="575" spans="25:26" ht="12.75" x14ac:dyDescent="0.2">
      <c r="Y575" s="67"/>
      <c r="Z575" s="35"/>
    </row>
    <row r="576" spans="25:26" ht="12.75" x14ac:dyDescent="0.2">
      <c r="Y576" s="67"/>
      <c r="Z576" s="35"/>
    </row>
    <row r="577" spans="25:26" ht="12.75" x14ac:dyDescent="0.2">
      <c r="Y577" s="67"/>
      <c r="Z577" s="35"/>
    </row>
    <row r="578" spans="25:26" ht="12.75" x14ac:dyDescent="0.2">
      <c r="Y578" s="67"/>
      <c r="Z578" s="35"/>
    </row>
    <row r="579" spans="25:26" ht="12.75" x14ac:dyDescent="0.2">
      <c r="Y579" s="67"/>
      <c r="Z579" s="35"/>
    </row>
    <row r="580" spans="25:26" ht="12.75" x14ac:dyDescent="0.2">
      <c r="Y580" s="67"/>
      <c r="Z580" s="35"/>
    </row>
    <row r="581" spans="25:26" ht="12.75" x14ac:dyDescent="0.2">
      <c r="Y581" s="67"/>
      <c r="Z581" s="35"/>
    </row>
    <row r="582" spans="25:26" ht="12.75" x14ac:dyDescent="0.2">
      <c r="Y582" s="67"/>
      <c r="Z582" s="35"/>
    </row>
    <row r="583" spans="25:26" ht="12.75" x14ac:dyDescent="0.2">
      <c r="Y583" s="67"/>
      <c r="Z583" s="35"/>
    </row>
    <row r="584" spans="25:26" ht="12.75" x14ac:dyDescent="0.2">
      <c r="Y584" s="67"/>
      <c r="Z584" s="35"/>
    </row>
    <row r="585" spans="25:26" ht="12.75" x14ac:dyDescent="0.2">
      <c r="Y585" s="67"/>
      <c r="Z585" s="35"/>
    </row>
    <row r="586" spans="25:26" ht="12.75" x14ac:dyDescent="0.2">
      <c r="Y586" s="67"/>
      <c r="Z586" s="35"/>
    </row>
    <row r="587" spans="25:26" ht="12.75" x14ac:dyDescent="0.2">
      <c r="Y587" s="67"/>
      <c r="Z587" s="35"/>
    </row>
    <row r="588" spans="25:26" ht="12.75" x14ac:dyDescent="0.2">
      <c r="Y588" s="67"/>
      <c r="Z588" s="35"/>
    </row>
    <row r="589" spans="25:26" ht="12.75" x14ac:dyDescent="0.2">
      <c r="Y589" s="67"/>
      <c r="Z589" s="35"/>
    </row>
    <row r="590" spans="25:26" ht="12.75" x14ac:dyDescent="0.2">
      <c r="Y590" s="67"/>
      <c r="Z590" s="35"/>
    </row>
    <row r="591" spans="25:26" ht="12.75" x14ac:dyDescent="0.2">
      <c r="Y591" s="67"/>
      <c r="Z591" s="35"/>
    </row>
    <row r="592" spans="25:26" ht="12.75" x14ac:dyDescent="0.2">
      <c r="Y592" s="67"/>
      <c r="Z592" s="35"/>
    </row>
    <row r="593" spans="25:26" ht="12.75" x14ac:dyDescent="0.2">
      <c r="Y593" s="67"/>
      <c r="Z593" s="35"/>
    </row>
    <row r="594" spans="25:26" ht="12.75" x14ac:dyDescent="0.2">
      <c r="Y594" s="67"/>
      <c r="Z594" s="35"/>
    </row>
    <row r="595" spans="25:26" ht="12.75" x14ac:dyDescent="0.2">
      <c r="Y595" s="67"/>
      <c r="Z595" s="35"/>
    </row>
    <row r="596" spans="25:26" ht="12.75" x14ac:dyDescent="0.2">
      <c r="Y596" s="67"/>
      <c r="Z596" s="35"/>
    </row>
    <row r="597" spans="25:26" ht="12.75" x14ac:dyDescent="0.2">
      <c r="Y597" s="67"/>
      <c r="Z597" s="35"/>
    </row>
    <row r="598" spans="25:26" ht="12.75" x14ac:dyDescent="0.2">
      <c r="Y598" s="67"/>
      <c r="Z598" s="35"/>
    </row>
    <row r="599" spans="25:26" ht="12.75" x14ac:dyDescent="0.2">
      <c r="Y599" s="67"/>
      <c r="Z599" s="35"/>
    </row>
    <row r="600" spans="25:26" ht="12.75" x14ac:dyDescent="0.2">
      <c r="Y600" s="67"/>
      <c r="Z600" s="35"/>
    </row>
    <row r="601" spans="25:26" ht="12.75" x14ac:dyDescent="0.2">
      <c r="Y601" s="67"/>
      <c r="Z601" s="35"/>
    </row>
    <row r="602" spans="25:26" ht="12.75" x14ac:dyDescent="0.2">
      <c r="Y602" s="67"/>
      <c r="Z602" s="35"/>
    </row>
    <row r="603" spans="25:26" ht="12.75" x14ac:dyDescent="0.2">
      <c r="Y603" s="67"/>
      <c r="Z603" s="35"/>
    </row>
    <row r="604" spans="25:26" ht="12.75" x14ac:dyDescent="0.2">
      <c r="Y604" s="67"/>
      <c r="Z604" s="35"/>
    </row>
    <row r="605" spans="25:26" ht="12.75" x14ac:dyDescent="0.2">
      <c r="Y605" s="67"/>
      <c r="Z605" s="35"/>
    </row>
    <row r="606" spans="25:26" ht="12.75" x14ac:dyDescent="0.2">
      <c r="Y606" s="67"/>
      <c r="Z606" s="35"/>
    </row>
    <row r="607" spans="25:26" ht="12.75" x14ac:dyDescent="0.2">
      <c r="Y607" s="67"/>
      <c r="Z607" s="35"/>
    </row>
    <row r="608" spans="25:26" ht="12.75" x14ac:dyDescent="0.2">
      <c r="Y608" s="67"/>
      <c r="Z608" s="35"/>
    </row>
    <row r="609" spans="25:26" ht="12.75" x14ac:dyDescent="0.2">
      <c r="Y609" s="67"/>
      <c r="Z609" s="35"/>
    </row>
    <row r="610" spans="25:26" ht="12.75" x14ac:dyDescent="0.2">
      <c r="Y610" s="67"/>
      <c r="Z610" s="35"/>
    </row>
    <row r="611" spans="25:26" ht="12.75" x14ac:dyDescent="0.2">
      <c r="Y611" s="67"/>
      <c r="Z611" s="35"/>
    </row>
    <row r="612" spans="25:26" ht="12.75" x14ac:dyDescent="0.2">
      <c r="Y612" s="67"/>
      <c r="Z612" s="35"/>
    </row>
    <row r="613" spans="25:26" ht="12.75" x14ac:dyDescent="0.2">
      <c r="Y613" s="67"/>
      <c r="Z613" s="35"/>
    </row>
    <row r="614" spans="25:26" ht="12.75" x14ac:dyDescent="0.2">
      <c r="Y614" s="67"/>
      <c r="Z614" s="35"/>
    </row>
    <row r="615" spans="25:26" ht="12.75" x14ac:dyDescent="0.2">
      <c r="Y615" s="67"/>
      <c r="Z615" s="35"/>
    </row>
    <row r="616" spans="25:26" ht="12.75" x14ac:dyDescent="0.2">
      <c r="Y616" s="67"/>
      <c r="Z616" s="35"/>
    </row>
    <row r="617" spans="25:26" ht="12.75" x14ac:dyDescent="0.2">
      <c r="Y617" s="67"/>
      <c r="Z617" s="35"/>
    </row>
    <row r="618" spans="25:26" ht="12.75" x14ac:dyDescent="0.2">
      <c r="Y618" s="67"/>
      <c r="Z618" s="35"/>
    </row>
    <row r="619" spans="25:26" ht="12.75" x14ac:dyDescent="0.2">
      <c r="Y619" s="67"/>
      <c r="Z619" s="35"/>
    </row>
    <row r="620" spans="25:26" ht="12.75" x14ac:dyDescent="0.2">
      <c r="Y620" s="67"/>
      <c r="Z620" s="35"/>
    </row>
    <row r="621" spans="25:26" ht="12.75" x14ac:dyDescent="0.2">
      <c r="Y621" s="67"/>
      <c r="Z621" s="35"/>
    </row>
    <row r="622" spans="25:26" ht="12.75" x14ac:dyDescent="0.2">
      <c r="Y622" s="67"/>
      <c r="Z622" s="35"/>
    </row>
    <row r="623" spans="25:26" ht="12.75" x14ac:dyDescent="0.2">
      <c r="Y623" s="67"/>
      <c r="Z623" s="35"/>
    </row>
    <row r="624" spans="25:26" ht="12.75" x14ac:dyDescent="0.2">
      <c r="Y624" s="67"/>
      <c r="Z624" s="35"/>
    </row>
    <row r="625" spans="25:26" ht="12.75" x14ac:dyDescent="0.2">
      <c r="Y625" s="67"/>
      <c r="Z625" s="35"/>
    </row>
    <row r="626" spans="25:26" ht="12.75" x14ac:dyDescent="0.2">
      <c r="Y626" s="67"/>
      <c r="Z626" s="35"/>
    </row>
    <row r="627" spans="25:26" ht="12.75" x14ac:dyDescent="0.2">
      <c r="Y627" s="67"/>
      <c r="Z627" s="35"/>
    </row>
    <row r="628" spans="25:26" ht="12.75" x14ac:dyDescent="0.2">
      <c r="Y628" s="67"/>
      <c r="Z628" s="35"/>
    </row>
    <row r="629" spans="25:26" ht="12.75" x14ac:dyDescent="0.2">
      <c r="Y629" s="67"/>
      <c r="Z629" s="35"/>
    </row>
    <row r="630" spans="25:26" ht="12.75" x14ac:dyDescent="0.2">
      <c r="Y630" s="67"/>
      <c r="Z630" s="35"/>
    </row>
    <row r="631" spans="25:26" ht="12.75" x14ac:dyDescent="0.2">
      <c r="Y631" s="67"/>
      <c r="Z631" s="35"/>
    </row>
    <row r="632" spans="25:26" ht="12.75" x14ac:dyDescent="0.2">
      <c r="Y632" s="67"/>
      <c r="Z632" s="35"/>
    </row>
    <row r="633" spans="25:26" ht="12.75" x14ac:dyDescent="0.2">
      <c r="Y633" s="67"/>
      <c r="Z633" s="35"/>
    </row>
    <row r="634" spans="25:26" ht="12.75" x14ac:dyDescent="0.2">
      <c r="Y634" s="67"/>
      <c r="Z634" s="35"/>
    </row>
    <row r="635" spans="25:26" ht="12.75" x14ac:dyDescent="0.2">
      <c r="Y635" s="67"/>
      <c r="Z635" s="35"/>
    </row>
    <row r="636" spans="25:26" ht="12.75" x14ac:dyDescent="0.2">
      <c r="Y636" s="67"/>
      <c r="Z636" s="35"/>
    </row>
    <row r="637" spans="25:26" ht="12.75" x14ac:dyDescent="0.2">
      <c r="Y637" s="67"/>
      <c r="Z637" s="35"/>
    </row>
    <row r="638" spans="25:26" ht="12.75" x14ac:dyDescent="0.2">
      <c r="Y638" s="67"/>
      <c r="Z638" s="35"/>
    </row>
    <row r="639" spans="25:26" ht="12.75" x14ac:dyDescent="0.2">
      <c r="Y639" s="67"/>
      <c r="Z639" s="35"/>
    </row>
    <row r="640" spans="25:26" ht="12.75" x14ac:dyDescent="0.2">
      <c r="Y640" s="67"/>
      <c r="Z640" s="35"/>
    </row>
    <row r="641" spans="25:26" ht="12.75" x14ac:dyDescent="0.2">
      <c r="Y641" s="67"/>
      <c r="Z641" s="35"/>
    </row>
    <row r="642" spans="25:26" ht="12.75" x14ac:dyDescent="0.2">
      <c r="Y642" s="67"/>
      <c r="Z642" s="35"/>
    </row>
    <row r="643" spans="25:26" ht="12.75" x14ac:dyDescent="0.2">
      <c r="Y643" s="67"/>
      <c r="Z643" s="35"/>
    </row>
    <row r="644" spans="25:26" ht="12.75" x14ac:dyDescent="0.2">
      <c r="Y644" s="67"/>
      <c r="Z644" s="35"/>
    </row>
    <row r="645" spans="25:26" ht="12.75" x14ac:dyDescent="0.2">
      <c r="Y645" s="67"/>
      <c r="Z645" s="35"/>
    </row>
    <row r="646" spans="25:26" ht="12.75" x14ac:dyDescent="0.2">
      <c r="Y646" s="67"/>
      <c r="Z646" s="35"/>
    </row>
    <row r="647" spans="25:26" ht="12.75" x14ac:dyDescent="0.2">
      <c r="Y647" s="67"/>
      <c r="Z647" s="35"/>
    </row>
    <row r="648" spans="25:26" ht="12.75" x14ac:dyDescent="0.2">
      <c r="Y648" s="67"/>
      <c r="Z648" s="35"/>
    </row>
    <row r="649" spans="25:26" ht="12.75" x14ac:dyDescent="0.2">
      <c r="Y649" s="67"/>
      <c r="Z649" s="35"/>
    </row>
    <row r="650" spans="25:26" ht="12.75" x14ac:dyDescent="0.2">
      <c r="Y650" s="67"/>
      <c r="Z650" s="35"/>
    </row>
    <row r="651" spans="25:26" ht="12.75" x14ac:dyDescent="0.2">
      <c r="Y651" s="67"/>
      <c r="Z651" s="35"/>
    </row>
    <row r="652" spans="25:26" ht="12.75" x14ac:dyDescent="0.2">
      <c r="Y652" s="67"/>
      <c r="Z652" s="35"/>
    </row>
    <row r="653" spans="25:26" ht="12.75" x14ac:dyDescent="0.2">
      <c r="Y653" s="67"/>
      <c r="Z653" s="35"/>
    </row>
    <row r="654" spans="25:26" ht="12.75" x14ac:dyDescent="0.2">
      <c r="Y654" s="67"/>
      <c r="Z654" s="35"/>
    </row>
    <row r="655" spans="25:26" ht="12.75" x14ac:dyDescent="0.2">
      <c r="Y655" s="67"/>
      <c r="Z655" s="35"/>
    </row>
    <row r="656" spans="25:26" ht="12.75" x14ac:dyDescent="0.2">
      <c r="Y656" s="67"/>
      <c r="Z656" s="35"/>
    </row>
    <row r="657" spans="25:26" ht="12.75" x14ac:dyDescent="0.2">
      <c r="Y657" s="67"/>
      <c r="Z657" s="35"/>
    </row>
    <row r="658" spans="25:26" ht="12.75" x14ac:dyDescent="0.2">
      <c r="Y658" s="67"/>
      <c r="Z658" s="35"/>
    </row>
    <row r="659" spans="25:26" ht="12.75" x14ac:dyDescent="0.2">
      <c r="Y659" s="67"/>
      <c r="Z659" s="35"/>
    </row>
    <row r="660" spans="25:26" ht="12.75" x14ac:dyDescent="0.2">
      <c r="Y660" s="67"/>
      <c r="Z660" s="35"/>
    </row>
    <row r="661" spans="25:26" ht="12.75" x14ac:dyDescent="0.2">
      <c r="Y661" s="67"/>
      <c r="Z661" s="35"/>
    </row>
    <row r="662" spans="25:26" ht="12.75" x14ac:dyDescent="0.2">
      <c r="Y662" s="67"/>
      <c r="Z662" s="35"/>
    </row>
    <row r="663" spans="25:26" ht="12.75" x14ac:dyDescent="0.2">
      <c r="Y663" s="67"/>
      <c r="Z663" s="35"/>
    </row>
    <row r="664" spans="25:26" ht="12.75" x14ac:dyDescent="0.2">
      <c r="Y664" s="67"/>
      <c r="Z664" s="35"/>
    </row>
    <row r="665" spans="25:26" ht="12.75" x14ac:dyDescent="0.2">
      <c r="Y665" s="67"/>
      <c r="Z665" s="35"/>
    </row>
    <row r="666" spans="25:26" ht="12.75" x14ac:dyDescent="0.2">
      <c r="Y666" s="67"/>
      <c r="Z666" s="35"/>
    </row>
    <row r="667" spans="25:26" ht="12.75" x14ac:dyDescent="0.2">
      <c r="Y667" s="67"/>
      <c r="Z667" s="35"/>
    </row>
    <row r="668" spans="25:26" ht="12.75" x14ac:dyDescent="0.2">
      <c r="Y668" s="67"/>
      <c r="Z668" s="35"/>
    </row>
    <row r="669" spans="25:26" ht="12.75" x14ac:dyDescent="0.2">
      <c r="Y669" s="67"/>
      <c r="Z669" s="35"/>
    </row>
    <row r="670" spans="25:26" ht="12.75" x14ac:dyDescent="0.2">
      <c r="Y670" s="67"/>
      <c r="Z670" s="35"/>
    </row>
    <row r="671" spans="25:26" ht="12.75" x14ac:dyDescent="0.2">
      <c r="Y671" s="67"/>
      <c r="Z671" s="35"/>
    </row>
    <row r="672" spans="25:26" ht="12.75" x14ac:dyDescent="0.2">
      <c r="Y672" s="67"/>
      <c r="Z672" s="35"/>
    </row>
    <row r="673" spans="25:26" ht="12.75" x14ac:dyDescent="0.2">
      <c r="Y673" s="67"/>
      <c r="Z673" s="35"/>
    </row>
    <row r="674" spans="25:26" ht="12.75" x14ac:dyDescent="0.2">
      <c r="Y674" s="67"/>
      <c r="Z674" s="35"/>
    </row>
    <row r="675" spans="25:26" ht="12.75" x14ac:dyDescent="0.2">
      <c r="Y675" s="67"/>
      <c r="Z675" s="35"/>
    </row>
    <row r="676" spans="25:26" ht="12.75" x14ac:dyDescent="0.2">
      <c r="Y676" s="67"/>
      <c r="Z676" s="35"/>
    </row>
    <row r="677" spans="25:26" ht="12.75" x14ac:dyDescent="0.2">
      <c r="Y677" s="67"/>
      <c r="Z677" s="35"/>
    </row>
    <row r="678" spans="25:26" ht="12.75" x14ac:dyDescent="0.2">
      <c r="Y678" s="67"/>
      <c r="Z678" s="35"/>
    </row>
    <row r="679" spans="25:26" ht="12.75" x14ac:dyDescent="0.2">
      <c r="Y679" s="67"/>
      <c r="Z679" s="35"/>
    </row>
    <row r="680" spans="25:26" ht="12.75" x14ac:dyDescent="0.2">
      <c r="Y680" s="67"/>
      <c r="Z680" s="35"/>
    </row>
    <row r="681" spans="25:26" ht="12.75" x14ac:dyDescent="0.2">
      <c r="Y681" s="67"/>
      <c r="Z681" s="35"/>
    </row>
    <row r="682" spans="25:26" ht="12.75" x14ac:dyDescent="0.2">
      <c r="Y682" s="67"/>
      <c r="Z682" s="35"/>
    </row>
    <row r="683" spans="25:26" ht="12.75" x14ac:dyDescent="0.2">
      <c r="Y683" s="67"/>
      <c r="Z683" s="35"/>
    </row>
    <row r="684" spans="25:26" ht="12.75" x14ac:dyDescent="0.2">
      <c r="Y684" s="67"/>
      <c r="Z684" s="35"/>
    </row>
    <row r="685" spans="25:26" ht="12.75" x14ac:dyDescent="0.2">
      <c r="Y685" s="67"/>
      <c r="Z685" s="35"/>
    </row>
    <row r="686" spans="25:26" ht="12.75" x14ac:dyDescent="0.2">
      <c r="Y686" s="67"/>
      <c r="Z686" s="35"/>
    </row>
    <row r="687" spans="25:26" ht="12.75" x14ac:dyDescent="0.2">
      <c r="Y687" s="67"/>
      <c r="Z687" s="35"/>
    </row>
    <row r="688" spans="25:26" ht="12.75" x14ac:dyDescent="0.2">
      <c r="Y688" s="67"/>
      <c r="Z688" s="35"/>
    </row>
    <row r="689" spans="25:26" ht="12.75" x14ac:dyDescent="0.2">
      <c r="Y689" s="67"/>
      <c r="Z689" s="35"/>
    </row>
    <row r="690" spans="25:26" ht="12.75" x14ac:dyDescent="0.2">
      <c r="Y690" s="67"/>
      <c r="Z690" s="35"/>
    </row>
    <row r="691" spans="25:26" ht="12.75" x14ac:dyDescent="0.2">
      <c r="Y691" s="67"/>
      <c r="Z691" s="35"/>
    </row>
    <row r="692" spans="25:26" ht="12.75" x14ac:dyDescent="0.2">
      <c r="Y692" s="67"/>
      <c r="Z692" s="35"/>
    </row>
    <row r="693" spans="25:26" ht="12.75" x14ac:dyDescent="0.2">
      <c r="Y693" s="67"/>
      <c r="Z693" s="35"/>
    </row>
    <row r="694" spans="25:26" ht="12.75" x14ac:dyDescent="0.2">
      <c r="Y694" s="67"/>
      <c r="Z694" s="35"/>
    </row>
    <row r="695" spans="25:26" ht="12.75" x14ac:dyDescent="0.2">
      <c r="Y695" s="67"/>
      <c r="Z695" s="35"/>
    </row>
    <row r="696" spans="25:26" ht="12.75" x14ac:dyDescent="0.2">
      <c r="Y696" s="67"/>
      <c r="Z696" s="35"/>
    </row>
    <row r="697" spans="25:26" ht="12.75" x14ac:dyDescent="0.2">
      <c r="Y697" s="67"/>
      <c r="Z697" s="35"/>
    </row>
    <row r="698" spans="25:26" ht="12.75" x14ac:dyDescent="0.2">
      <c r="Y698" s="67"/>
      <c r="Z698" s="35"/>
    </row>
    <row r="699" spans="25:26" ht="12.75" x14ac:dyDescent="0.2">
      <c r="Y699" s="67"/>
      <c r="Z699" s="35"/>
    </row>
    <row r="700" spans="25:26" ht="12.75" x14ac:dyDescent="0.2">
      <c r="Y700" s="67"/>
      <c r="Z700" s="35"/>
    </row>
    <row r="701" spans="25:26" ht="12.75" x14ac:dyDescent="0.2">
      <c r="Y701" s="67"/>
      <c r="Z701" s="35"/>
    </row>
    <row r="702" spans="25:26" ht="12.75" x14ac:dyDescent="0.2">
      <c r="Y702" s="67"/>
      <c r="Z702" s="35"/>
    </row>
    <row r="703" spans="25:26" ht="12.75" x14ac:dyDescent="0.2">
      <c r="Y703" s="67"/>
      <c r="Z703" s="35"/>
    </row>
    <row r="704" spans="25:26" ht="12.75" x14ac:dyDescent="0.2">
      <c r="Y704" s="67"/>
      <c r="Z704" s="35"/>
    </row>
    <row r="705" spans="25:26" ht="12.75" x14ac:dyDescent="0.2">
      <c r="Y705" s="67"/>
      <c r="Z705" s="35"/>
    </row>
    <row r="706" spans="25:26" ht="12.75" x14ac:dyDescent="0.2">
      <c r="Y706" s="67"/>
      <c r="Z706" s="35"/>
    </row>
    <row r="707" spans="25:26" ht="12.75" x14ac:dyDescent="0.2">
      <c r="Y707" s="67"/>
      <c r="Z707" s="35"/>
    </row>
    <row r="708" spans="25:26" ht="12.75" x14ac:dyDescent="0.2">
      <c r="Y708" s="67"/>
      <c r="Z708" s="35"/>
    </row>
    <row r="709" spans="25:26" ht="12.75" x14ac:dyDescent="0.2">
      <c r="Y709" s="67"/>
      <c r="Z709" s="35"/>
    </row>
    <row r="710" spans="25:26" ht="12.75" x14ac:dyDescent="0.2">
      <c r="Y710" s="67"/>
      <c r="Z710" s="35"/>
    </row>
    <row r="711" spans="25:26" ht="12.75" x14ac:dyDescent="0.2">
      <c r="Y711" s="67"/>
      <c r="Z711" s="35"/>
    </row>
    <row r="712" spans="25:26" ht="12.75" x14ac:dyDescent="0.2">
      <c r="Y712" s="67"/>
      <c r="Z712" s="35"/>
    </row>
    <row r="713" spans="25:26" ht="12.75" x14ac:dyDescent="0.2">
      <c r="Y713" s="67"/>
      <c r="Z713" s="35"/>
    </row>
    <row r="714" spans="25:26" ht="12.75" x14ac:dyDescent="0.2">
      <c r="Y714" s="67"/>
      <c r="Z714" s="35"/>
    </row>
    <row r="715" spans="25:26" ht="12.75" x14ac:dyDescent="0.2">
      <c r="Y715" s="67"/>
      <c r="Z715" s="35"/>
    </row>
    <row r="716" spans="25:26" ht="12.75" x14ac:dyDescent="0.2">
      <c r="Y716" s="67"/>
      <c r="Z716" s="35"/>
    </row>
    <row r="717" spans="25:26" ht="12.75" x14ac:dyDescent="0.2">
      <c r="Y717" s="67"/>
      <c r="Z717" s="35"/>
    </row>
    <row r="718" spans="25:26" ht="12.75" x14ac:dyDescent="0.2">
      <c r="Y718" s="67"/>
      <c r="Z718" s="35"/>
    </row>
    <row r="719" spans="25:26" ht="12.75" x14ac:dyDescent="0.2">
      <c r="Y719" s="67"/>
      <c r="Z719" s="35"/>
    </row>
    <row r="720" spans="25:26" ht="12.75" x14ac:dyDescent="0.2">
      <c r="Y720" s="67"/>
      <c r="Z720" s="35"/>
    </row>
    <row r="721" spans="25:26" ht="12.75" x14ac:dyDescent="0.2">
      <c r="Y721" s="67"/>
      <c r="Z721" s="35"/>
    </row>
    <row r="722" spans="25:26" ht="12.75" x14ac:dyDescent="0.2">
      <c r="Y722" s="67"/>
      <c r="Z722" s="35"/>
    </row>
    <row r="723" spans="25:26" ht="12.75" x14ac:dyDescent="0.2">
      <c r="Y723" s="67"/>
      <c r="Z723" s="35"/>
    </row>
    <row r="724" spans="25:26" ht="12.75" x14ac:dyDescent="0.2">
      <c r="Y724" s="67"/>
      <c r="Z724" s="35"/>
    </row>
    <row r="725" spans="25:26" ht="12.75" x14ac:dyDescent="0.2">
      <c r="Y725" s="67"/>
      <c r="Z725" s="35"/>
    </row>
    <row r="726" spans="25:26" ht="12.75" x14ac:dyDescent="0.2">
      <c r="Y726" s="67"/>
      <c r="Z726" s="35"/>
    </row>
    <row r="727" spans="25:26" ht="12.75" x14ac:dyDescent="0.2">
      <c r="Y727" s="67"/>
      <c r="Z727" s="35"/>
    </row>
    <row r="728" spans="25:26" ht="12.75" x14ac:dyDescent="0.2">
      <c r="Y728" s="67"/>
      <c r="Z728" s="35"/>
    </row>
    <row r="729" spans="25:26" ht="12.75" x14ac:dyDescent="0.2">
      <c r="Y729" s="67"/>
      <c r="Z729" s="35"/>
    </row>
    <row r="730" spans="25:26" ht="12.75" x14ac:dyDescent="0.2">
      <c r="Y730" s="67"/>
      <c r="Z730" s="35"/>
    </row>
    <row r="731" spans="25:26" ht="12.75" x14ac:dyDescent="0.2">
      <c r="Y731" s="67"/>
      <c r="Z731" s="35"/>
    </row>
    <row r="732" spans="25:26" ht="12.75" x14ac:dyDescent="0.2">
      <c r="Y732" s="67"/>
      <c r="Z732" s="35"/>
    </row>
    <row r="733" spans="25:26" ht="12.75" x14ac:dyDescent="0.2">
      <c r="Y733" s="67"/>
      <c r="Z733" s="35"/>
    </row>
    <row r="734" spans="25:26" ht="12.75" x14ac:dyDescent="0.2">
      <c r="Y734" s="67"/>
      <c r="Z734" s="35"/>
    </row>
    <row r="735" spans="25:26" ht="12.75" x14ac:dyDescent="0.2">
      <c r="Y735" s="67"/>
      <c r="Z735" s="35"/>
    </row>
    <row r="736" spans="25:26" ht="12.75" x14ac:dyDescent="0.2">
      <c r="Y736" s="67"/>
      <c r="Z736" s="35"/>
    </row>
    <row r="737" spans="25:26" ht="12.75" x14ac:dyDescent="0.2">
      <c r="Y737" s="67"/>
      <c r="Z737" s="35"/>
    </row>
    <row r="738" spans="25:26" ht="12.75" x14ac:dyDescent="0.2">
      <c r="Y738" s="67"/>
      <c r="Z738" s="35"/>
    </row>
    <row r="739" spans="25:26" ht="12.75" x14ac:dyDescent="0.2">
      <c r="Y739" s="67"/>
      <c r="Z739" s="35"/>
    </row>
    <row r="740" spans="25:26" ht="12.75" x14ac:dyDescent="0.2">
      <c r="Y740" s="67"/>
      <c r="Z740" s="35"/>
    </row>
    <row r="741" spans="25:26" ht="12.75" x14ac:dyDescent="0.2">
      <c r="Y741" s="67"/>
      <c r="Z741" s="35"/>
    </row>
    <row r="742" spans="25:26" ht="12.75" x14ac:dyDescent="0.2">
      <c r="Y742" s="67"/>
      <c r="Z742" s="35"/>
    </row>
    <row r="743" spans="25:26" ht="12.75" x14ac:dyDescent="0.2">
      <c r="Y743" s="67"/>
      <c r="Z743" s="35"/>
    </row>
    <row r="744" spans="25:26" ht="12.75" x14ac:dyDescent="0.2">
      <c r="Y744" s="67"/>
      <c r="Z744" s="35"/>
    </row>
    <row r="745" spans="25:26" ht="12.75" x14ac:dyDescent="0.2">
      <c r="Y745" s="67"/>
      <c r="Z745" s="35"/>
    </row>
    <row r="746" spans="25:26" ht="12.75" x14ac:dyDescent="0.2">
      <c r="Y746" s="67"/>
      <c r="Z746" s="35"/>
    </row>
    <row r="747" spans="25:26" ht="12.75" x14ac:dyDescent="0.2">
      <c r="Y747" s="67"/>
      <c r="Z747" s="35"/>
    </row>
    <row r="748" spans="25:26" ht="12.75" x14ac:dyDescent="0.2">
      <c r="Y748" s="67"/>
      <c r="Z748" s="35"/>
    </row>
    <row r="749" spans="25:26" ht="12.75" x14ac:dyDescent="0.2">
      <c r="Y749" s="67"/>
      <c r="Z749" s="35"/>
    </row>
    <row r="750" spans="25:26" ht="12.75" x14ac:dyDescent="0.2">
      <c r="Y750" s="67"/>
      <c r="Z750" s="35"/>
    </row>
    <row r="751" spans="25:26" ht="12.75" x14ac:dyDescent="0.2">
      <c r="Y751" s="67"/>
      <c r="Z751" s="35"/>
    </row>
    <row r="752" spans="25:26" ht="12.75" x14ac:dyDescent="0.2">
      <c r="Y752" s="67"/>
      <c r="Z752" s="35"/>
    </row>
    <row r="753" spans="25:26" ht="12.75" x14ac:dyDescent="0.2">
      <c r="Y753" s="67"/>
      <c r="Z753" s="35"/>
    </row>
    <row r="754" spans="25:26" ht="12.75" x14ac:dyDescent="0.2">
      <c r="Y754" s="67"/>
      <c r="Z754" s="35"/>
    </row>
    <row r="755" spans="25:26" ht="12.75" x14ac:dyDescent="0.2">
      <c r="Y755" s="67"/>
      <c r="Z755" s="35"/>
    </row>
    <row r="756" spans="25:26" ht="12.75" x14ac:dyDescent="0.2">
      <c r="Y756" s="67"/>
      <c r="Z756" s="35"/>
    </row>
    <row r="757" spans="25:26" ht="12.75" x14ac:dyDescent="0.2">
      <c r="Y757" s="67"/>
      <c r="Z757" s="35"/>
    </row>
    <row r="758" spans="25:26" ht="12.75" x14ac:dyDescent="0.2">
      <c r="Y758" s="67"/>
      <c r="Z758" s="35"/>
    </row>
    <row r="759" spans="25:26" ht="12.75" x14ac:dyDescent="0.2">
      <c r="Y759" s="67"/>
      <c r="Z759" s="35"/>
    </row>
    <row r="760" spans="25:26" ht="12.75" x14ac:dyDescent="0.2">
      <c r="Y760" s="67"/>
      <c r="Z760" s="35"/>
    </row>
    <row r="761" spans="25:26" ht="12.75" x14ac:dyDescent="0.2">
      <c r="Y761" s="67"/>
      <c r="Z761" s="35"/>
    </row>
    <row r="762" spans="25:26" ht="12.75" x14ac:dyDescent="0.2">
      <c r="Y762" s="67"/>
      <c r="Z762" s="35"/>
    </row>
    <row r="763" spans="25:26" ht="12.75" x14ac:dyDescent="0.2">
      <c r="Y763" s="67"/>
      <c r="Z763" s="35"/>
    </row>
    <row r="764" spans="25:26" ht="12.75" x14ac:dyDescent="0.2">
      <c r="Y764" s="67"/>
      <c r="Z764" s="35"/>
    </row>
    <row r="765" spans="25:26" ht="12.75" x14ac:dyDescent="0.2">
      <c r="Y765" s="67"/>
      <c r="Z765" s="35"/>
    </row>
    <row r="766" spans="25:26" ht="12.75" x14ac:dyDescent="0.2">
      <c r="Y766" s="67"/>
      <c r="Z766" s="35"/>
    </row>
    <row r="767" spans="25:26" ht="12.75" x14ac:dyDescent="0.2">
      <c r="Y767" s="67"/>
      <c r="Z767" s="35"/>
    </row>
    <row r="768" spans="25:26" ht="12.75" x14ac:dyDescent="0.2">
      <c r="Y768" s="67"/>
      <c r="Z768" s="35"/>
    </row>
    <row r="769" spans="25:26" ht="12.75" x14ac:dyDescent="0.2">
      <c r="Y769" s="67"/>
      <c r="Z769" s="35"/>
    </row>
    <row r="770" spans="25:26" ht="12.75" x14ac:dyDescent="0.2">
      <c r="Y770" s="67"/>
      <c r="Z770" s="35"/>
    </row>
    <row r="771" spans="25:26" ht="12.75" x14ac:dyDescent="0.2">
      <c r="Y771" s="67"/>
      <c r="Z771" s="35"/>
    </row>
    <row r="772" spans="25:26" ht="12.75" x14ac:dyDescent="0.2">
      <c r="Y772" s="67"/>
      <c r="Z772" s="35"/>
    </row>
    <row r="773" spans="25:26" ht="12.75" x14ac:dyDescent="0.2">
      <c r="Y773" s="67"/>
      <c r="Z773" s="35"/>
    </row>
    <row r="774" spans="25:26" ht="12.75" x14ac:dyDescent="0.2">
      <c r="Y774" s="67"/>
      <c r="Z774" s="35"/>
    </row>
    <row r="775" spans="25:26" ht="12.75" x14ac:dyDescent="0.2">
      <c r="Y775" s="67"/>
      <c r="Z775" s="35"/>
    </row>
    <row r="776" spans="25:26" ht="12.75" x14ac:dyDescent="0.2">
      <c r="Y776" s="67"/>
      <c r="Z776" s="35"/>
    </row>
    <row r="777" spans="25:26" ht="12.75" x14ac:dyDescent="0.2">
      <c r="Y777" s="67"/>
      <c r="Z777" s="35"/>
    </row>
    <row r="778" spans="25:26" ht="12.75" x14ac:dyDescent="0.2">
      <c r="Y778" s="67"/>
      <c r="Z778" s="35"/>
    </row>
    <row r="779" spans="25:26" ht="12.75" x14ac:dyDescent="0.2">
      <c r="Y779" s="67"/>
      <c r="Z779" s="35"/>
    </row>
    <row r="780" spans="25:26" ht="12.75" x14ac:dyDescent="0.2">
      <c r="Y780" s="67"/>
      <c r="Z780" s="35"/>
    </row>
    <row r="781" spans="25:26" ht="12.75" x14ac:dyDescent="0.2">
      <c r="Y781" s="67"/>
      <c r="Z781" s="35"/>
    </row>
    <row r="782" spans="25:26" ht="12.75" x14ac:dyDescent="0.2">
      <c r="Y782" s="67"/>
      <c r="Z782" s="35"/>
    </row>
    <row r="783" spans="25:26" ht="12.75" x14ac:dyDescent="0.2">
      <c r="Y783" s="67"/>
      <c r="Z783" s="35"/>
    </row>
    <row r="784" spans="25:26" ht="12.75" x14ac:dyDescent="0.2">
      <c r="Y784" s="67"/>
      <c r="Z784" s="35"/>
    </row>
    <row r="785" spans="25:26" ht="12.75" x14ac:dyDescent="0.2">
      <c r="Y785" s="67"/>
      <c r="Z785" s="35"/>
    </row>
    <row r="786" spans="25:26" ht="12.75" x14ac:dyDescent="0.2">
      <c r="Y786" s="67"/>
      <c r="Z786" s="35"/>
    </row>
    <row r="787" spans="25:26" ht="12.75" x14ac:dyDescent="0.2">
      <c r="Y787" s="67"/>
      <c r="Z787" s="35"/>
    </row>
    <row r="788" spans="25:26" ht="12.75" x14ac:dyDescent="0.2">
      <c r="Y788" s="67"/>
      <c r="Z788" s="35"/>
    </row>
    <row r="789" spans="25:26" ht="12.75" x14ac:dyDescent="0.2">
      <c r="Y789" s="67"/>
      <c r="Z789" s="35"/>
    </row>
    <row r="790" spans="25:26" ht="12.75" x14ac:dyDescent="0.2">
      <c r="Y790" s="67"/>
      <c r="Z790" s="35"/>
    </row>
    <row r="791" spans="25:26" ht="12.75" x14ac:dyDescent="0.2">
      <c r="Y791" s="67"/>
      <c r="Z791" s="35"/>
    </row>
    <row r="792" spans="25:26" ht="12.75" x14ac:dyDescent="0.2">
      <c r="Y792" s="67"/>
      <c r="Z792" s="35"/>
    </row>
    <row r="793" spans="25:26" ht="12.75" x14ac:dyDescent="0.2">
      <c r="Y793" s="67"/>
      <c r="Z793" s="35"/>
    </row>
    <row r="794" spans="25:26" ht="12.75" x14ac:dyDescent="0.2">
      <c r="Y794" s="67"/>
      <c r="Z794" s="35"/>
    </row>
    <row r="795" spans="25:26" ht="12.75" x14ac:dyDescent="0.2">
      <c r="Y795" s="67"/>
      <c r="Z795" s="35"/>
    </row>
    <row r="796" spans="25:26" ht="12.75" x14ac:dyDescent="0.2">
      <c r="Y796" s="67"/>
      <c r="Z796" s="35"/>
    </row>
    <row r="797" spans="25:26" ht="12.75" x14ac:dyDescent="0.2">
      <c r="Y797" s="67"/>
      <c r="Z797" s="35"/>
    </row>
    <row r="798" spans="25:26" ht="12.75" x14ac:dyDescent="0.2">
      <c r="Y798" s="67"/>
      <c r="Z798" s="35"/>
    </row>
    <row r="799" spans="25:26" ht="12.75" x14ac:dyDescent="0.2">
      <c r="Y799" s="67"/>
      <c r="Z799" s="35"/>
    </row>
    <row r="800" spans="25:26" ht="12.75" x14ac:dyDescent="0.2">
      <c r="Y800" s="67"/>
      <c r="Z800" s="35"/>
    </row>
    <row r="801" spans="25:26" ht="12.75" x14ac:dyDescent="0.2">
      <c r="Y801" s="67"/>
      <c r="Z801" s="35"/>
    </row>
    <row r="802" spans="25:26" ht="12.75" x14ac:dyDescent="0.2">
      <c r="Y802" s="67"/>
      <c r="Z802" s="35"/>
    </row>
    <row r="803" spans="25:26" ht="12.75" x14ac:dyDescent="0.2">
      <c r="Y803" s="67"/>
      <c r="Z803" s="35"/>
    </row>
    <row r="804" spans="25:26" ht="12.75" x14ac:dyDescent="0.2">
      <c r="Y804" s="67"/>
      <c r="Z804" s="35"/>
    </row>
    <row r="805" spans="25:26" ht="12.75" x14ac:dyDescent="0.2">
      <c r="Y805" s="67"/>
      <c r="Z805" s="35"/>
    </row>
    <row r="806" spans="25:26" ht="12.75" x14ac:dyDescent="0.2">
      <c r="Y806" s="67"/>
      <c r="Z806" s="35"/>
    </row>
    <row r="807" spans="25:26" ht="12.75" x14ac:dyDescent="0.2">
      <c r="Y807" s="67"/>
      <c r="Z807" s="35"/>
    </row>
    <row r="808" spans="25:26" ht="12.75" x14ac:dyDescent="0.2">
      <c r="Y808" s="67"/>
      <c r="Z808" s="35"/>
    </row>
    <row r="809" spans="25:26" ht="12.75" x14ac:dyDescent="0.2">
      <c r="Y809" s="67"/>
      <c r="Z809" s="35"/>
    </row>
    <row r="810" spans="25:26" ht="12.75" x14ac:dyDescent="0.2">
      <c r="Y810" s="67"/>
      <c r="Z810" s="35"/>
    </row>
    <row r="811" spans="25:26" ht="12.75" x14ac:dyDescent="0.2">
      <c r="Y811" s="67"/>
      <c r="Z811" s="35"/>
    </row>
    <row r="812" spans="25:26" ht="12.75" x14ac:dyDescent="0.2">
      <c r="Y812" s="67"/>
      <c r="Z812" s="35"/>
    </row>
    <row r="813" spans="25:26" ht="12.75" x14ac:dyDescent="0.2">
      <c r="Y813" s="67"/>
      <c r="Z813" s="35"/>
    </row>
    <row r="814" spans="25:26" ht="12.75" x14ac:dyDescent="0.2">
      <c r="Y814" s="67"/>
      <c r="Z814" s="35"/>
    </row>
    <row r="815" spans="25:26" ht="12.75" x14ac:dyDescent="0.2">
      <c r="Y815" s="67"/>
      <c r="Z815" s="35"/>
    </row>
    <row r="816" spans="25:26" ht="12.75" x14ac:dyDescent="0.2">
      <c r="Y816" s="67"/>
      <c r="Z816" s="35"/>
    </row>
    <row r="817" spans="25:26" ht="12.75" x14ac:dyDescent="0.2">
      <c r="Y817" s="67"/>
      <c r="Z817" s="35"/>
    </row>
    <row r="818" spans="25:26" ht="12.75" x14ac:dyDescent="0.2">
      <c r="Y818" s="67"/>
      <c r="Z818" s="35"/>
    </row>
    <row r="819" spans="25:26" ht="12.75" x14ac:dyDescent="0.2">
      <c r="Y819" s="67"/>
      <c r="Z819" s="35"/>
    </row>
    <row r="820" spans="25:26" ht="12.75" x14ac:dyDescent="0.2">
      <c r="Y820" s="67"/>
      <c r="Z820" s="35"/>
    </row>
    <row r="821" spans="25:26" ht="12.75" x14ac:dyDescent="0.2">
      <c r="Y821" s="67"/>
      <c r="Z821" s="35"/>
    </row>
    <row r="822" spans="25:26" ht="12.75" x14ac:dyDescent="0.2">
      <c r="Y822" s="67"/>
      <c r="Z822" s="35"/>
    </row>
    <row r="823" spans="25:26" ht="12.75" x14ac:dyDescent="0.2">
      <c r="Y823" s="67"/>
      <c r="Z823" s="35"/>
    </row>
    <row r="824" spans="25:26" ht="12.75" x14ac:dyDescent="0.2">
      <c r="Y824" s="67"/>
      <c r="Z824" s="35"/>
    </row>
    <row r="825" spans="25:26" ht="12.75" x14ac:dyDescent="0.2">
      <c r="Y825" s="67"/>
      <c r="Z825" s="35"/>
    </row>
    <row r="826" spans="25:26" ht="12.75" x14ac:dyDescent="0.2">
      <c r="Y826" s="67"/>
      <c r="Z826" s="35"/>
    </row>
    <row r="827" spans="25:26" ht="12.75" x14ac:dyDescent="0.2">
      <c r="Y827" s="67"/>
      <c r="Z827" s="35"/>
    </row>
    <row r="828" spans="25:26" ht="12.75" x14ac:dyDescent="0.2">
      <c r="Y828" s="67"/>
      <c r="Z828" s="35"/>
    </row>
    <row r="829" spans="25:26" ht="12.75" x14ac:dyDescent="0.2">
      <c r="Y829" s="67"/>
      <c r="Z829" s="35"/>
    </row>
    <row r="830" spans="25:26" ht="12.75" x14ac:dyDescent="0.2">
      <c r="Y830" s="67"/>
      <c r="Z830" s="35"/>
    </row>
    <row r="831" spans="25:26" ht="12.75" x14ac:dyDescent="0.2">
      <c r="Y831" s="67"/>
      <c r="Z831" s="35"/>
    </row>
    <row r="832" spans="25:26" ht="12.75" x14ac:dyDescent="0.2">
      <c r="Y832" s="67"/>
      <c r="Z832" s="35"/>
    </row>
    <row r="833" spans="25:26" ht="12.75" x14ac:dyDescent="0.2">
      <c r="Y833" s="67"/>
      <c r="Z833" s="35"/>
    </row>
    <row r="834" spans="25:26" ht="12.75" x14ac:dyDescent="0.2">
      <c r="Y834" s="67"/>
      <c r="Z834" s="35"/>
    </row>
    <row r="835" spans="25:26" ht="12.75" x14ac:dyDescent="0.2">
      <c r="Y835" s="67"/>
      <c r="Z835" s="35"/>
    </row>
    <row r="836" spans="25:26" ht="12.75" x14ac:dyDescent="0.2">
      <c r="Y836" s="67"/>
      <c r="Z836" s="35"/>
    </row>
    <row r="837" spans="25:26" ht="12.75" x14ac:dyDescent="0.2">
      <c r="Y837" s="67"/>
      <c r="Z837" s="35"/>
    </row>
    <row r="838" spans="25:26" ht="12.75" x14ac:dyDescent="0.2">
      <c r="Y838" s="67"/>
      <c r="Z838" s="35"/>
    </row>
    <row r="839" spans="25:26" ht="12.75" x14ac:dyDescent="0.2">
      <c r="Y839" s="67"/>
      <c r="Z839" s="35"/>
    </row>
    <row r="840" spans="25:26" ht="12.75" x14ac:dyDescent="0.2">
      <c r="Y840" s="67"/>
      <c r="Z840" s="35"/>
    </row>
    <row r="841" spans="25:26" ht="12.75" x14ac:dyDescent="0.2">
      <c r="Y841" s="67"/>
      <c r="Z841" s="35"/>
    </row>
    <row r="842" spans="25:26" ht="12.75" x14ac:dyDescent="0.2">
      <c r="Y842" s="67"/>
      <c r="Z842" s="35"/>
    </row>
    <row r="843" spans="25:26" ht="12.75" x14ac:dyDescent="0.2">
      <c r="Y843" s="67"/>
      <c r="Z843" s="35"/>
    </row>
    <row r="844" spans="25:26" ht="12.75" x14ac:dyDescent="0.2">
      <c r="Y844" s="67"/>
      <c r="Z844" s="35"/>
    </row>
    <row r="845" spans="25:26" ht="12.75" x14ac:dyDescent="0.2">
      <c r="Y845" s="67"/>
      <c r="Z845" s="35"/>
    </row>
    <row r="846" spans="25:26" ht="12.75" x14ac:dyDescent="0.2">
      <c r="Y846" s="67"/>
      <c r="Z846" s="35"/>
    </row>
    <row r="847" spans="25:26" ht="12.75" x14ac:dyDescent="0.2">
      <c r="Y847" s="67"/>
      <c r="Z847" s="35"/>
    </row>
    <row r="848" spans="25:26" ht="12.75" x14ac:dyDescent="0.2">
      <c r="Y848" s="67"/>
      <c r="Z848" s="35"/>
    </row>
    <row r="849" spans="25:26" ht="12.75" x14ac:dyDescent="0.2">
      <c r="Y849" s="67"/>
      <c r="Z849" s="35"/>
    </row>
    <row r="850" spans="25:26" ht="12.75" x14ac:dyDescent="0.2">
      <c r="Y850" s="67"/>
      <c r="Z850" s="35"/>
    </row>
    <row r="851" spans="25:26" ht="12.75" x14ac:dyDescent="0.2">
      <c r="Y851" s="67"/>
      <c r="Z851" s="35"/>
    </row>
    <row r="852" spans="25:26" ht="12.75" x14ac:dyDescent="0.2">
      <c r="Y852" s="67"/>
      <c r="Z852" s="35"/>
    </row>
    <row r="853" spans="25:26" ht="12.75" x14ac:dyDescent="0.2">
      <c r="Y853" s="67"/>
      <c r="Z853" s="35"/>
    </row>
    <row r="854" spans="25:26" ht="12.75" x14ac:dyDescent="0.2">
      <c r="Y854" s="67"/>
      <c r="Z854" s="35"/>
    </row>
    <row r="855" spans="25:26" ht="12.75" x14ac:dyDescent="0.2">
      <c r="Y855" s="67"/>
      <c r="Z855" s="35"/>
    </row>
    <row r="856" spans="25:26" ht="12.75" x14ac:dyDescent="0.2">
      <c r="Y856" s="67"/>
      <c r="Z856" s="35"/>
    </row>
    <row r="857" spans="25:26" ht="12.75" x14ac:dyDescent="0.2">
      <c r="Y857" s="67"/>
      <c r="Z857" s="35"/>
    </row>
    <row r="858" spans="25:26" ht="12.75" x14ac:dyDescent="0.2">
      <c r="Y858" s="67"/>
      <c r="Z858" s="35"/>
    </row>
    <row r="859" spans="25:26" ht="12.75" x14ac:dyDescent="0.2">
      <c r="Y859" s="67"/>
      <c r="Z859" s="35"/>
    </row>
    <row r="860" spans="25:26" ht="12.75" x14ac:dyDescent="0.2">
      <c r="Y860" s="67"/>
      <c r="Z860" s="35"/>
    </row>
    <row r="861" spans="25:26" ht="12.75" x14ac:dyDescent="0.2">
      <c r="Y861" s="67"/>
      <c r="Z861" s="35"/>
    </row>
    <row r="862" spans="25:26" ht="12.75" x14ac:dyDescent="0.2">
      <c r="Y862" s="67"/>
      <c r="Z862" s="35"/>
    </row>
    <row r="863" spans="25:26" ht="12.75" x14ac:dyDescent="0.2">
      <c r="Y863" s="67"/>
      <c r="Z863" s="35"/>
    </row>
    <row r="864" spans="25:26" ht="12.75" x14ac:dyDescent="0.2">
      <c r="Y864" s="67"/>
      <c r="Z864" s="35"/>
    </row>
    <row r="865" spans="25:26" ht="12.75" x14ac:dyDescent="0.2">
      <c r="Y865" s="67"/>
      <c r="Z865" s="35"/>
    </row>
    <row r="866" spans="25:26" ht="12.75" x14ac:dyDescent="0.2">
      <c r="Y866" s="67"/>
      <c r="Z866" s="35"/>
    </row>
    <row r="867" spans="25:26" ht="12.75" x14ac:dyDescent="0.2">
      <c r="Y867" s="67"/>
      <c r="Z867" s="35"/>
    </row>
    <row r="868" spans="25:26" ht="12.75" x14ac:dyDescent="0.2">
      <c r="Y868" s="67"/>
      <c r="Z868" s="35"/>
    </row>
    <row r="869" spans="25:26" ht="12.75" x14ac:dyDescent="0.2">
      <c r="Y869" s="67"/>
      <c r="Z869" s="35"/>
    </row>
    <row r="870" spans="25:26" ht="12.75" x14ac:dyDescent="0.2">
      <c r="Y870" s="67"/>
      <c r="Z870" s="35"/>
    </row>
    <row r="871" spans="25:26" ht="12.75" x14ac:dyDescent="0.2">
      <c r="Y871" s="67"/>
      <c r="Z871" s="35"/>
    </row>
    <row r="872" spans="25:26" ht="12.75" x14ac:dyDescent="0.2">
      <c r="Y872" s="67"/>
      <c r="Z872" s="35"/>
    </row>
    <row r="873" spans="25:26" ht="12.75" x14ac:dyDescent="0.2">
      <c r="Y873" s="67"/>
      <c r="Z873" s="35"/>
    </row>
    <row r="874" spans="25:26" ht="12.75" x14ac:dyDescent="0.2">
      <c r="Y874" s="67"/>
      <c r="Z874" s="35"/>
    </row>
    <row r="875" spans="25:26" ht="12.75" x14ac:dyDescent="0.2">
      <c r="Y875" s="67"/>
      <c r="Z875" s="35"/>
    </row>
    <row r="876" spans="25:26" ht="12.75" x14ac:dyDescent="0.2">
      <c r="Y876" s="67"/>
      <c r="Z876" s="35"/>
    </row>
    <row r="877" spans="25:26" ht="12.75" x14ac:dyDescent="0.2">
      <c r="Y877" s="67"/>
      <c r="Z877" s="35"/>
    </row>
    <row r="878" spans="25:26" ht="12.75" x14ac:dyDescent="0.2">
      <c r="Y878" s="67"/>
      <c r="Z878" s="35"/>
    </row>
    <row r="879" spans="25:26" ht="12.75" x14ac:dyDescent="0.2">
      <c r="Y879" s="67"/>
      <c r="Z879" s="35"/>
    </row>
    <row r="880" spans="25:26" ht="12.75" x14ac:dyDescent="0.2">
      <c r="Y880" s="67"/>
      <c r="Z880" s="35"/>
    </row>
    <row r="881" spans="25:26" ht="12.75" x14ac:dyDescent="0.2">
      <c r="Y881" s="67"/>
      <c r="Z881" s="35"/>
    </row>
    <row r="882" spans="25:26" ht="12.75" x14ac:dyDescent="0.2">
      <c r="Y882" s="67"/>
      <c r="Z882" s="35"/>
    </row>
    <row r="883" spans="25:26" ht="12.75" x14ac:dyDescent="0.2">
      <c r="Y883" s="67"/>
      <c r="Z883" s="35"/>
    </row>
    <row r="884" spans="25:26" ht="12.75" x14ac:dyDescent="0.2">
      <c r="Y884" s="67"/>
      <c r="Z884" s="35"/>
    </row>
    <row r="885" spans="25:26" ht="12.75" x14ac:dyDescent="0.2">
      <c r="Y885" s="67"/>
      <c r="Z885" s="35"/>
    </row>
    <row r="886" spans="25:26" ht="12.75" x14ac:dyDescent="0.2">
      <c r="Y886" s="67"/>
      <c r="Z886" s="35"/>
    </row>
    <row r="887" spans="25:26" ht="12.75" x14ac:dyDescent="0.2">
      <c r="Y887" s="67"/>
      <c r="Z887" s="35"/>
    </row>
    <row r="888" spans="25:26" ht="12.75" x14ac:dyDescent="0.2">
      <c r="Y888" s="67"/>
      <c r="Z888" s="35"/>
    </row>
    <row r="889" spans="25:26" ht="12.75" x14ac:dyDescent="0.2">
      <c r="Y889" s="67"/>
      <c r="Z889" s="35"/>
    </row>
    <row r="890" spans="25:26" ht="12.75" x14ac:dyDescent="0.2">
      <c r="Y890" s="67"/>
      <c r="Z890" s="35"/>
    </row>
    <row r="891" spans="25:26" ht="12.75" x14ac:dyDescent="0.2">
      <c r="Y891" s="67"/>
      <c r="Z891" s="35"/>
    </row>
    <row r="892" spans="25:26" ht="12.75" x14ac:dyDescent="0.2">
      <c r="Y892" s="67"/>
      <c r="Z892" s="35"/>
    </row>
    <row r="893" spans="25:26" ht="12.75" x14ac:dyDescent="0.2">
      <c r="Y893" s="67"/>
      <c r="Z893" s="35"/>
    </row>
    <row r="894" spans="25:26" ht="12.75" x14ac:dyDescent="0.2">
      <c r="Y894" s="67"/>
      <c r="Z894" s="35"/>
    </row>
    <row r="895" spans="25:26" ht="12.75" x14ac:dyDescent="0.2">
      <c r="Y895" s="67"/>
      <c r="Z895" s="35"/>
    </row>
    <row r="896" spans="25:26" ht="12.75" x14ac:dyDescent="0.2">
      <c r="Y896" s="67"/>
      <c r="Z896" s="35"/>
    </row>
    <row r="897" spans="25:26" ht="12.75" x14ac:dyDescent="0.2">
      <c r="Y897" s="67"/>
      <c r="Z897" s="35"/>
    </row>
    <row r="898" spans="25:26" ht="12.75" x14ac:dyDescent="0.2">
      <c r="Y898" s="67"/>
      <c r="Z898" s="35"/>
    </row>
    <row r="899" spans="25:26" ht="12.75" x14ac:dyDescent="0.2">
      <c r="Y899" s="67"/>
      <c r="Z899" s="35"/>
    </row>
    <row r="900" spans="25:26" ht="12.75" x14ac:dyDescent="0.2">
      <c r="Y900" s="67"/>
      <c r="Z900" s="35"/>
    </row>
    <row r="901" spans="25:26" ht="12.75" x14ac:dyDescent="0.2">
      <c r="Y901" s="71"/>
    </row>
    <row r="902" spans="25:26" ht="12.75" x14ac:dyDescent="0.2">
      <c r="Y902" s="71"/>
    </row>
    <row r="903" spans="25:26" ht="12.75" x14ac:dyDescent="0.2">
      <c r="Y903" s="71"/>
    </row>
    <row r="904" spans="25:26" ht="12.75" x14ac:dyDescent="0.2">
      <c r="Y904" s="71"/>
    </row>
    <row r="905" spans="25:26" ht="12.75" x14ac:dyDescent="0.2">
      <c r="Y905" s="71"/>
    </row>
    <row r="906" spans="25:26" ht="12.75" x14ac:dyDescent="0.2">
      <c r="Y906" s="71"/>
    </row>
    <row r="907" spans="25:26" ht="12.75" x14ac:dyDescent="0.2">
      <c r="Y907" s="71"/>
    </row>
    <row r="908" spans="25:26" ht="12.75" x14ac:dyDescent="0.2">
      <c r="Y908" s="71"/>
    </row>
    <row r="909" spans="25:26" ht="12.75" x14ac:dyDescent="0.2">
      <c r="Y909" s="71"/>
    </row>
    <row r="910" spans="25:26" ht="12.75" x14ac:dyDescent="0.2">
      <c r="Y910" s="71"/>
    </row>
    <row r="911" spans="25:26" ht="12.75" x14ac:dyDescent="0.2">
      <c r="Y911" s="71"/>
    </row>
    <row r="912" spans="25:26" ht="12.75" x14ac:dyDescent="0.2">
      <c r="Y912" s="71"/>
    </row>
    <row r="913" spans="25:25" ht="12.75" x14ac:dyDescent="0.2">
      <c r="Y913" s="71"/>
    </row>
    <row r="914" spans="25:25" ht="12.75" x14ac:dyDescent="0.2">
      <c r="Y914" s="71"/>
    </row>
    <row r="915" spans="25:25" ht="12.75" x14ac:dyDescent="0.2">
      <c r="Y915" s="71"/>
    </row>
    <row r="916" spans="25:25" ht="12.75" x14ac:dyDescent="0.2">
      <c r="Y916" s="71"/>
    </row>
    <row r="917" spans="25:25" ht="12.75" x14ac:dyDescent="0.2">
      <c r="Y917" s="71"/>
    </row>
    <row r="918" spans="25:25" ht="12.75" x14ac:dyDescent="0.2">
      <c r="Y918" s="71"/>
    </row>
    <row r="919" spans="25:25" ht="12.75" x14ac:dyDescent="0.2">
      <c r="Y919" s="71"/>
    </row>
    <row r="920" spans="25:25" ht="12.75" x14ac:dyDescent="0.2">
      <c r="Y920" s="71"/>
    </row>
    <row r="921" spans="25:25" ht="12.75" x14ac:dyDescent="0.2">
      <c r="Y921" s="71"/>
    </row>
    <row r="922" spans="25:25" ht="12.75" x14ac:dyDescent="0.2">
      <c r="Y922" s="71"/>
    </row>
    <row r="923" spans="25:25" ht="12.75" x14ac:dyDescent="0.2">
      <c r="Y923" s="71"/>
    </row>
    <row r="924" spans="25:25" ht="12.75" x14ac:dyDescent="0.2">
      <c r="Y924" s="71"/>
    </row>
    <row r="925" spans="25:25" ht="12.75" x14ac:dyDescent="0.2">
      <c r="Y925" s="71"/>
    </row>
    <row r="926" spans="25:25" ht="12.75" x14ac:dyDescent="0.2">
      <c r="Y926" s="71"/>
    </row>
    <row r="927" spans="25:25" ht="12.75" x14ac:dyDescent="0.2">
      <c r="Y927" s="71"/>
    </row>
    <row r="928" spans="25:25" ht="12.75" x14ac:dyDescent="0.2">
      <c r="Y928" s="71"/>
    </row>
    <row r="929" spans="25:25" ht="12.75" x14ac:dyDescent="0.2">
      <c r="Y929" s="71"/>
    </row>
    <row r="930" spans="25:25" ht="12.75" x14ac:dyDescent="0.2">
      <c r="Y930" s="71"/>
    </row>
    <row r="931" spans="25:25" ht="12.75" x14ac:dyDescent="0.2">
      <c r="Y931" s="71"/>
    </row>
    <row r="932" spans="25:25" ht="12.75" x14ac:dyDescent="0.2">
      <c r="Y932" s="71"/>
    </row>
    <row r="933" spans="25:25" ht="12.75" x14ac:dyDescent="0.2">
      <c r="Y933" s="71"/>
    </row>
    <row r="934" spans="25:25" ht="12.75" x14ac:dyDescent="0.2">
      <c r="Y934" s="71"/>
    </row>
    <row r="935" spans="25:25" ht="12.75" x14ac:dyDescent="0.2">
      <c r="Y935" s="71"/>
    </row>
    <row r="936" spans="25:25" ht="12.75" x14ac:dyDescent="0.2">
      <c r="Y936" s="71"/>
    </row>
    <row r="937" spans="25:25" ht="12.75" x14ac:dyDescent="0.2">
      <c r="Y937" s="71"/>
    </row>
    <row r="938" spans="25:25" ht="12.75" x14ac:dyDescent="0.2">
      <c r="Y938" s="71"/>
    </row>
    <row r="939" spans="25:25" ht="12.75" x14ac:dyDescent="0.2">
      <c r="Y939" s="71"/>
    </row>
    <row r="940" spans="25:25" ht="12.75" x14ac:dyDescent="0.2">
      <c r="Y940" s="71"/>
    </row>
    <row r="941" spans="25:25" ht="12.75" x14ac:dyDescent="0.2">
      <c r="Y941" s="71"/>
    </row>
    <row r="942" spans="25:25" ht="12.75" x14ac:dyDescent="0.2">
      <c r="Y942" s="71"/>
    </row>
    <row r="943" spans="25:25" ht="12.75" x14ac:dyDescent="0.2">
      <c r="Y943" s="71"/>
    </row>
    <row r="944" spans="25:25" ht="12.75" x14ac:dyDescent="0.2">
      <c r="Y944" s="71"/>
    </row>
    <row r="945" spans="25:25" ht="12.75" x14ac:dyDescent="0.2">
      <c r="Y945" s="71"/>
    </row>
    <row r="946" spans="25:25" ht="12.75" x14ac:dyDescent="0.2">
      <c r="Y946" s="71"/>
    </row>
    <row r="947" spans="25:25" ht="12.75" x14ac:dyDescent="0.2">
      <c r="Y947" s="71"/>
    </row>
    <row r="948" spans="25:25" ht="12.75" x14ac:dyDescent="0.2">
      <c r="Y948" s="71"/>
    </row>
    <row r="949" spans="25:25" ht="12.75" x14ac:dyDescent="0.2">
      <c r="Y949" s="71"/>
    </row>
    <row r="950" spans="25:25" ht="12.75" x14ac:dyDescent="0.2">
      <c r="Y950" s="71"/>
    </row>
    <row r="951" spans="25:25" ht="12.75" x14ac:dyDescent="0.2">
      <c r="Y951" s="71"/>
    </row>
    <row r="952" spans="25:25" ht="12.75" x14ac:dyDescent="0.2">
      <c r="Y952" s="71"/>
    </row>
    <row r="953" spans="25:25" ht="12.75" x14ac:dyDescent="0.2">
      <c r="Y953" s="71"/>
    </row>
    <row r="954" spans="25:25" ht="12.75" x14ac:dyDescent="0.2">
      <c r="Y954" s="71"/>
    </row>
    <row r="955" spans="25:25" ht="12.75" x14ac:dyDescent="0.2">
      <c r="Y955" s="71"/>
    </row>
    <row r="956" spans="25:25" ht="12.75" x14ac:dyDescent="0.2">
      <c r="Y956" s="71"/>
    </row>
    <row r="957" spans="25:25" ht="12.75" x14ac:dyDescent="0.2">
      <c r="Y957" s="71"/>
    </row>
    <row r="958" spans="25:25" ht="12.75" x14ac:dyDescent="0.2">
      <c r="Y958" s="71"/>
    </row>
    <row r="959" spans="25:25" ht="12.75" x14ac:dyDescent="0.2">
      <c r="Y959" s="71"/>
    </row>
    <row r="960" spans="25:25" ht="12.75" x14ac:dyDescent="0.2">
      <c r="Y960" s="71"/>
    </row>
    <row r="961" spans="25:25" ht="12.75" x14ac:dyDescent="0.2">
      <c r="Y961" s="71"/>
    </row>
    <row r="962" spans="25:25" ht="12.75" x14ac:dyDescent="0.2">
      <c r="Y962" s="71"/>
    </row>
    <row r="963" spans="25:25" ht="12.75" x14ac:dyDescent="0.2">
      <c r="Y963" s="71"/>
    </row>
    <row r="964" spans="25:25" ht="12.75" x14ac:dyDescent="0.2">
      <c r="Y964" s="71"/>
    </row>
    <row r="965" spans="25:25" ht="12.75" x14ac:dyDescent="0.2">
      <c r="Y965" s="71"/>
    </row>
    <row r="966" spans="25:25" ht="12.75" x14ac:dyDescent="0.2">
      <c r="Y966" s="71"/>
    </row>
    <row r="967" spans="25:25" ht="12.75" x14ac:dyDescent="0.2">
      <c r="Y967" s="71"/>
    </row>
    <row r="968" spans="25:25" ht="12.75" x14ac:dyDescent="0.2">
      <c r="Y968" s="71"/>
    </row>
    <row r="969" spans="25:25" ht="12.75" x14ac:dyDescent="0.2">
      <c r="Y969" s="71"/>
    </row>
    <row r="970" spans="25:25" ht="12.75" x14ac:dyDescent="0.2">
      <c r="Y970" s="71"/>
    </row>
    <row r="971" spans="25:25" ht="12.75" x14ac:dyDescent="0.2">
      <c r="Y971" s="71"/>
    </row>
    <row r="972" spans="25:25" ht="12.75" x14ac:dyDescent="0.2">
      <c r="Y972" s="71"/>
    </row>
    <row r="973" spans="25:25" ht="12.75" x14ac:dyDescent="0.2">
      <c r="Y973" s="71"/>
    </row>
    <row r="974" spans="25:25" ht="12.75" x14ac:dyDescent="0.2">
      <c r="Y974" s="71"/>
    </row>
    <row r="975" spans="25:25" ht="12.75" x14ac:dyDescent="0.2">
      <c r="Y975" s="71"/>
    </row>
    <row r="976" spans="25:25" ht="12.75" x14ac:dyDescent="0.2">
      <c r="Y976" s="71"/>
    </row>
    <row r="977" spans="25:25" ht="12.75" x14ac:dyDescent="0.2">
      <c r="Y977" s="71"/>
    </row>
    <row r="978" spans="25:25" ht="12.75" x14ac:dyDescent="0.2">
      <c r="Y978" s="71"/>
    </row>
    <row r="979" spans="25:25" ht="12.75" x14ac:dyDescent="0.2">
      <c r="Y979" s="71"/>
    </row>
    <row r="980" spans="25:25" ht="12.75" x14ac:dyDescent="0.2">
      <c r="Y980" s="71"/>
    </row>
    <row r="981" spans="25:25" ht="12.75" x14ac:dyDescent="0.2">
      <c r="Y981" s="71"/>
    </row>
    <row r="982" spans="25:25" ht="12.75" x14ac:dyDescent="0.2">
      <c r="Y982" s="71"/>
    </row>
    <row r="983" spans="25:25" ht="12.75" x14ac:dyDescent="0.2">
      <c r="Y983" s="71"/>
    </row>
    <row r="984" spans="25:25" ht="12.75" x14ac:dyDescent="0.2">
      <c r="Y984" s="71"/>
    </row>
    <row r="985" spans="25:25" ht="12.75" x14ac:dyDescent="0.2">
      <c r="Y985" s="71"/>
    </row>
    <row r="986" spans="25:25" ht="12.75" x14ac:dyDescent="0.2">
      <c r="Y986" s="71"/>
    </row>
    <row r="987" spans="25:25" ht="12.75" x14ac:dyDescent="0.2">
      <c r="Y987" s="71"/>
    </row>
    <row r="988" spans="25:25" ht="12.75" x14ac:dyDescent="0.2">
      <c r="Y988" s="71"/>
    </row>
    <row r="989" spans="25:25" ht="12.75" x14ac:dyDescent="0.2">
      <c r="Y989" s="71"/>
    </row>
    <row r="990" spans="25:25" ht="12.75" x14ac:dyDescent="0.2">
      <c r="Y990" s="71"/>
    </row>
    <row r="991" spans="25:25" ht="12.75" x14ac:dyDescent="0.2">
      <c r="Y991" s="71"/>
    </row>
    <row r="992" spans="25:25" ht="12.75" x14ac:dyDescent="0.2">
      <c r="Y992" s="71"/>
    </row>
    <row r="993" spans="25:25" ht="12.75" x14ac:dyDescent="0.2">
      <c r="Y993" s="71"/>
    </row>
    <row r="994" spans="25:25" ht="12.75" x14ac:dyDescent="0.2">
      <c r="Y994" s="71"/>
    </row>
    <row r="995" spans="25:25" ht="12.75" x14ac:dyDescent="0.2">
      <c r="Y995" s="71"/>
    </row>
    <row r="996" spans="25:25" ht="12.75" x14ac:dyDescent="0.2">
      <c r="Y996" s="71"/>
    </row>
    <row r="997" spans="25:25" ht="12.75" x14ac:dyDescent="0.2">
      <c r="Y997" s="71"/>
    </row>
    <row r="998" spans="25:25" ht="12.75" x14ac:dyDescent="0.2">
      <c r="Y998" s="71"/>
    </row>
    <row r="999" spans="25:25" ht="12.75" x14ac:dyDescent="0.2">
      <c r="Y999" s="71"/>
    </row>
    <row r="1000" spans="25:25" ht="12.75" x14ac:dyDescent="0.2">
      <c r="Y1000" s="71"/>
    </row>
    <row r="1001" spans="25:25" ht="12.75" x14ac:dyDescent="0.2">
      <c r="Y1001" s="71"/>
    </row>
    <row r="1002" spans="25:25" ht="12.75" x14ac:dyDescent="0.2">
      <c r="Y1002" s="71"/>
    </row>
    <row r="1003" spans="25:25" ht="12.75" x14ac:dyDescent="0.2">
      <c r="Y1003" s="71"/>
    </row>
    <row r="1004" spans="25:25" ht="12.75" x14ac:dyDescent="0.2">
      <c r="Y1004" s="71"/>
    </row>
    <row r="1005" spans="25:25" ht="12.75" x14ac:dyDescent="0.2">
      <c r="Y1005" s="71"/>
    </row>
    <row r="1006" spans="25:25" ht="12.75" x14ac:dyDescent="0.2">
      <c r="Y1006" s="71"/>
    </row>
    <row r="1007" spans="25:25" ht="12.75" x14ac:dyDescent="0.2">
      <c r="Y1007" s="71"/>
    </row>
    <row r="1008" spans="25:25" ht="12.75" x14ac:dyDescent="0.2">
      <c r="Y1008" s="71"/>
    </row>
    <row r="1009" spans="25:25" ht="12.75" x14ac:dyDescent="0.2">
      <c r="Y1009" s="71"/>
    </row>
    <row r="1010" spans="25:25" ht="12.75" x14ac:dyDescent="0.2">
      <c r="Y1010" s="71"/>
    </row>
    <row r="1011" spans="25:25" ht="12.75" x14ac:dyDescent="0.2">
      <c r="Y1011" s="71"/>
    </row>
    <row r="1012" spans="25:25" ht="12.75" x14ac:dyDescent="0.2">
      <c r="Y1012" s="71"/>
    </row>
    <row r="1013" spans="25:25" ht="12.75" x14ac:dyDescent="0.2">
      <c r="Y1013" s="71"/>
    </row>
    <row r="1014" spans="25:25" ht="12.75" x14ac:dyDescent="0.2">
      <c r="Y1014" s="71"/>
    </row>
    <row r="1015" spans="25:25" ht="12.75" x14ac:dyDescent="0.2">
      <c r="Y1015" s="71"/>
    </row>
    <row r="1016" spans="25:25" ht="12.75" x14ac:dyDescent="0.2">
      <c r="Y1016" s="71"/>
    </row>
    <row r="1017" spans="25:25" ht="12.75" x14ac:dyDescent="0.2">
      <c r="Y1017" s="71"/>
    </row>
    <row r="1018" spans="25:25" ht="12.75" x14ac:dyDescent="0.2">
      <c r="Y1018" s="71"/>
    </row>
    <row r="1019" spans="25:25" ht="12.75" x14ac:dyDescent="0.2">
      <c r="Y1019" s="71"/>
    </row>
    <row r="1020" spans="25:25" ht="12.75" x14ac:dyDescent="0.2">
      <c r="Y1020" s="71"/>
    </row>
    <row r="1021" spans="25:25" ht="12.75" x14ac:dyDescent="0.2">
      <c r="Y1021" s="71"/>
    </row>
    <row r="1022" spans="25:25" ht="12.75" x14ac:dyDescent="0.2">
      <c r="Y1022" s="71"/>
    </row>
    <row r="1023" spans="25:25" ht="12.75" x14ac:dyDescent="0.2">
      <c r="Y1023" s="71"/>
    </row>
    <row r="1024" spans="25:25" ht="12.75" x14ac:dyDescent="0.2">
      <c r="Y1024" s="71"/>
    </row>
    <row r="1025" spans="25:25" ht="12.75" x14ac:dyDescent="0.2">
      <c r="Y1025" s="71"/>
    </row>
    <row r="1026" spans="25:25" ht="12.75" x14ac:dyDescent="0.2">
      <c r="Y1026" s="71"/>
    </row>
    <row r="1027" spans="25:25" ht="12.75" x14ac:dyDescent="0.2">
      <c r="Y1027" s="71"/>
    </row>
    <row r="1028" spans="25:25" ht="12.75" x14ac:dyDescent="0.2">
      <c r="Y1028" s="71"/>
    </row>
    <row r="1029" spans="25:25" ht="12.75" x14ac:dyDescent="0.2">
      <c r="Y1029" s="71"/>
    </row>
    <row r="1030" spans="25:25" ht="12.75" x14ac:dyDescent="0.2">
      <c r="Y1030" s="71"/>
    </row>
    <row r="1031" spans="25:25" ht="12.75" x14ac:dyDescent="0.2">
      <c r="Y1031" s="71"/>
    </row>
    <row r="1032" spans="25:25" ht="12.75" x14ac:dyDescent="0.2">
      <c r="Y1032" s="71"/>
    </row>
    <row r="1033" spans="25:25" ht="12.75" x14ac:dyDescent="0.2">
      <c r="Y1033" s="71"/>
    </row>
    <row r="1034" spans="25:25" ht="12.75" x14ac:dyDescent="0.2">
      <c r="Y1034" s="71"/>
    </row>
    <row r="1035" spans="25:25" ht="12.75" x14ac:dyDescent="0.2">
      <c r="Y1035" s="71"/>
    </row>
    <row r="1036" spans="25:25" ht="12.75" x14ac:dyDescent="0.2">
      <c r="Y1036" s="71"/>
    </row>
    <row r="1037" spans="25:25" ht="12.75" x14ac:dyDescent="0.2">
      <c r="Y1037" s="71"/>
    </row>
    <row r="1038" spans="25:25" ht="12.75" x14ac:dyDescent="0.2">
      <c r="Y1038" s="71"/>
    </row>
    <row r="1039" spans="25:25" ht="12.75" x14ac:dyDescent="0.2">
      <c r="Y1039" s="71"/>
    </row>
    <row r="1040" spans="25:25" ht="12.75" x14ac:dyDescent="0.2">
      <c r="Y1040" s="71"/>
    </row>
    <row r="1041" spans="25:25" ht="12.75" x14ac:dyDescent="0.2">
      <c r="Y1041" s="71"/>
    </row>
    <row r="1042" spans="25:25" ht="12.75" x14ac:dyDescent="0.2">
      <c r="Y1042" s="71"/>
    </row>
    <row r="1043" spans="25:25" ht="12.75" x14ac:dyDescent="0.2">
      <c r="Y1043" s="71"/>
    </row>
    <row r="1044" spans="25:25" ht="12.75" x14ac:dyDescent="0.2">
      <c r="Y1044" s="71"/>
    </row>
    <row r="1045" spans="25:25" ht="12.75" x14ac:dyDescent="0.2">
      <c r="Y1045" s="71"/>
    </row>
    <row r="1046" spans="25:25" ht="12.75" x14ac:dyDescent="0.2">
      <c r="Y1046" s="71"/>
    </row>
    <row r="1047" spans="25:25" ht="12.75" x14ac:dyDescent="0.2">
      <c r="Y1047" s="71"/>
    </row>
    <row r="1048" spans="25:25" ht="12.75" x14ac:dyDescent="0.2">
      <c r="Y1048" s="71"/>
    </row>
    <row r="1049" spans="25:25" ht="12.75" x14ac:dyDescent="0.2">
      <c r="Y1049" s="71"/>
    </row>
    <row r="1050" spans="25:25" ht="12.75" x14ac:dyDescent="0.2">
      <c r="Y1050" s="71"/>
    </row>
    <row r="1051" spans="25:25" ht="12.75" x14ac:dyDescent="0.2">
      <c r="Y1051" s="71"/>
    </row>
    <row r="1052" spans="25:25" ht="12.75" x14ac:dyDescent="0.2">
      <c r="Y1052" s="71"/>
    </row>
    <row r="1053" spans="25:25" ht="12.75" x14ac:dyDescent="0.2">
      <c r="Y1053" s="71"/>
    </row>
    <row r="1054" spans="25:25" ht="12.75" x14ac:dyDescent="0.2">
      <c r="Y1054" s="71"/>
    </row>
    <row r="1055" spans="25:25" ht="12.75" x14ac:dyDescent="0.2">
      <c r="Y1055" s="71"/>
    </row>
    <row r="1056" spans="25:25" ht="12.75" x14ac:dyDescent="0.2">
      <c r="Y1056" s="71"/>
    </row>
    <row r="1057" spans="25:25" ht="12.75" x14ac:dyDescent="0.2">
      <c r="Y1057" s="71"/>
    </row>
    <row r="1058" spans="25:25" ht="12.75" x14ac:dyDescent="0.2">
      <c r="Y1058" s="71"/>
    </row>
    <row r="1059" spans="25:25" ht="12.75" x14ac:dyDescent="0.2">
      <c r="Y1059" s="71"/>
    </row>
    <row r="1060" spans="25:25" ht="12.75" x14ac:dyDescent="0.2">
      <c r="Y1060" s="71"/>
    </row>
    <row r="1061" spans="25:25" ht="12.75" x14ac:dyDescent="0.2">
      <c r="Y1061" s="71"/>
    </row>
    <row r="1062" spans="25:25" ht="12.75" x14ac:dyDescent="0.2">
      <c r="Y1062" s="71"/>
    </row>
    <row r="1063" spans="25:25" ht="12.75" x14ac:dyDescent="0.2">
      <c r="Y1063" s="71"/>
    </row>
    <row r="1064" spans="25:25" ht="12.75" x14ac:dyDescent="0.2">
      <c r="Y1064" s="71"/>
    </row>
    <row r="1065" spans="25:25" ht="12.75" x14ac:dyDescent="0.2">
      <c r="Y1065" s="71"/>
    </row>
    <row r="1066" spans="25:25" ht="12.75" x14ac:dyDescent="0.2">
      <c r="Y1066" s="71"/>
    </row>
    <row r="1067" spans="25:25" ht="12.75" x14ac:dyDescent="0.2">
      <c r="Y1067" s="71"/>
    </row>
    <row r="1068" spans="25:25" ht="12.75" x14ac:dyDescent="0.2">
      <c r="Y1068" s="71"/>
    </row>
    <row r="1069" spans="25:25" ht="12.75" x14ac:dyDescent="0.2">
      <c r="Y1069" s="71"/>
    </row>
    <row r="1070" spans="25:25" ht="12.75" x14ac:dyDescent="0.2">
      <c r="Y1070" s="71"/>
    </row>
    <row r="1071" spans="25:25" ht="12.75" x14ac:dyDescent="0.2">
      <c r="Y1071" s="71"/>
    </row>
    <row r="1072" spans="25:25" ht="12.75" x14ac:dyDescent="0.2">
      <c r="Y1072" s="71"/>
    </row>
    <row r="1073" spans="25:25" ht="12.75" x14ac:dyDescent="0.2">
      <c r="Y1073" s="71"/>
    </row>
    <row r="1074" spans="25:25" ht="12.75" x14ac:dyDescent="0.2">
      <c r="Y1074" s="71"/>
    </row>
    <row r="1075" spans="25:25" ht="12.75" x14ac:dyDescent="0.2">
      <c r="Y1075" s="71"/>
    </row>
    <row r="1076" spans="25:25" ht="12.75" x14ac:dyDescent="0.2">
      <c r="Y1076" s="71"/>
    </row>
    <row r="1077" spans="25:25" ht="12.75" x14ac:dyDescent="0.2">
      <c r="Y1077" s="71"/>
    </row>
    <row r="1078" spans="25:25" ht="12.75" x14ac:dyDescent="0.2">
      <c r="Y1078" s="71"/>
    </row>
    <row r="1079" spans="25:25" ht="12.75" x14ac:dyDescent="0.2">
      <c r="Y1079" s="71"/>
    </row>
    <row r="1080" spans="25:25" ht="12.75" x14ac:dyDescent="0.2">
      <c r="Y1080" s="71"/>
    </row>
    <row r="1081" spans="25:25" ht="12.75" x14ac:dyDescent="0.2">
      <c r="Y1081" s="71"/>
    </row>
    <row r="1082" spans="25:25" ht="12.75" x14ac:dyDescent="0.2">
      <c r="Y1082" s="71"/>
    </row>
    <row r="1083" spans="25:25" ht="12.75" x14ac:dyDescent="0.2">
      <c r="Y1083" s="71"/>
    </row>
    <row r="1084" spans="25:25" ht="12.75" x14ac:dyDescent="0.2">
      <c r="Y1084" s="71"/>
    </row>
    <row r="1085" spans="25:25" ht="12.75" x14ac:dyDescent="0.2">
      <c r="Y1085" s="71"/>
    </row>
    <row r="1086" spans="25:25" ht="12.75" x14ac:dyDescent="0.2">
      <c r="Y1086" s="71"/>
    </row>
    <row r="1087" spans="25:25" ht="12.75" x14ac:dyDescent="0.2">
      <c r="Y1087" s="71"/>
    </row>
    <row r="1088" spans="25:25" ht="12.75" x14ac:dyDescent="0.2">
      <c r="Y1088" s="71"/>
    </row>
    <row r="1089" spans="25:25" ht="12.75" x14ac:dyDescent="0.2">
      <c r="Y1089" s="71"/>
    </row>
    <row r="1090" spans="25:25" ht="12.75" x14ac:dyDescent="0.2">
      <c r="Y1090" s="71"/>
    </row>
    <row r="1091" spans="25:25" ht="12.75" x14ac:dyDescent="0.2">
      <c r="Y1091" s="71"/>
    </row>
    <row r="1092" spans="25:25" ht="12.75" x14ac:dyDescent="0.2">
      <c r="Y1092" s="71"/>
    </row>
    <row r="1093" spans="25:25" ht="12.75" x14ac:dyDescent="0.2">
      <c r="Y1093" s="71"/>
    </row>
    <row r="1094" spans="25:25" ht="12.75" x14ac:dyDescent="0.2">
      <c r="Y1094" s="71"/>
    </row>
    <row r="1095" spans="25:25" ht="12.75" x14ac:dyDescent="0.2">
      <c r="Y1095" s="71"/>
    </row>
    <row r="1096" spans="25:25" ht="12.75" x14ac:dyDescent="0.2">
      <c r="Y1096" s="71"/>
    </row>
    <row r="1097" spans="25:25" ht="12.75" x14ac:dyDescent="0.2">
      <c r="Y1097" s="71"/>
    </row>
    <row r="1098" spans="25:25" ht="12.75" x14ac:dyDescent="0.2">
      <c r="Y1098" s="71"/>
    </row>
    <row r="1099" spans="25:25" ht="12.75" x14ac:dyDescent="0.2">
      <c r="Y1099" s="71"/>
    </row>
    <row r="1100" spans="25:25" ht="12.75" x14ac:dyDescent="0.2">
      <c r="Y1100" s="71"/>
    </row>
    <row r="1101" spans="25:25" ht="12.75" x14ac:dyDescent="0.2">
      <c r="Y1101" s="71"/>
    </row>
    <row r="1102" spans="25:25" ht="12.75" x14ac:dyDescent="0.2">
      <c r="Y1102" s="71"/>
    </row>
    <row r="1103" spans="25:25" ht="12.75" x14ac:dyDescent="0.2">
      <c r="Y1103" s="71"/>
    </row>
    <row r="1104" spans="25:25" ht="12.75" x14ac:dyDescent="0.2">
      <c r="Y1104" s="71"/>
    </row>
    <row r="1105" spans="25:25" ht="12.75" x14ac:dyDescent="0.2">
      <c r="Y1105" s="71"/>
    </row>
    <row r="1106" spans="25:25" ht="12.75" x14ac:dyDescent="0.2">
      <c r="Y1106" s="71"/>
    </row>
    <row r="1107" spans="25:25" ht="12.75" x14ac:dyDescent="0.2">
      <c r="Y1107" s="71"/>
    </row>
    <row r="1108" spans="25:25" ht="12.75" x14ac:dyDescent="0.2">
      <c r="Y1108" s="71"/>
    </row>
    <row r="1109" spans="25:25" ht="12.75" x14ac:dyDescent="0.2">
      <c r="Y1109" s="71"/>
    </row>
    <row r="1110" spans="25:25" ht="12.75" x14ac:dyDescent="0.2">
      <c r="Y1110" s="71"/>
    </row>
    <row r="1111" spans="25:25" ht="12.75" x14ac:dyDescent="0.2">
      <c r="Y1111" s="71"/>
    </row>
    <row r="1112" spans="25:25" ht="12.75" x14ac:dyDescent="0.2">
      <c r="Y1112" s="71"/>
    </row>
    <row r="1113" spans="25:25" ht="12.75" x14ac:dyDescent="0.2">
      <c r="Y1113" s="71"/>
    </row>
    <row r="1114" spans="25:25" ht="12.75" x14ac:dyDescent="0.2">
      <c r="Y1114" s="71"/>
    </row>
    <row r="1115" spans="25:25" ht="12.75" x14ac:dyDescent="0.2">
      <c r="Y1115" s="71"/>
    </row>
    <row r="1116" spans="25:25" ht="12.75" x14ac:dyDescent="0.2">
      <c r="Y1116" s="71"/>
    </row>
    <row r="1117" spans="25:25" ht="12.75" x14ac:dyDescent="0.2">
      <c r="Y1117" s="71"/>
    </row>
    <row r="1118" spans="25:25" ht="12.75" x14ac:dyDescent="0.2">
      <c r="Y1118" s="71"/>
    </row>
    <row r="1119" spans="25:25" ht="12.75" x14ac:dyDescent="0.2">
      <c r="Y1119" s="71"/>
    </row>
    <row r="1120" spans="25:25" ht="12.75" x14ac:dyDescent="0.2">
      <c r="Y1120" s="71"/>
    </row>
    <row r="1121" spans="25:25" ht="12.75" x14ac:dyDescent="0.2">
      <c r="Y1121" s="71"/>
    </row>
    <row r="1122" spans="25:25" ht="12.75" x14ac:dyDescent="0.2">
      <c r="Y1122" s="71"/>
    </row>
    <row r="1123" spans="25:25" ht="12.75" x14ac:dyDescent="0.2">
      <c r="Y1123" s="71"/>
    </row>
    <row r="1124" spans="25:25" ht="12.75" x14ac:dyDescent="0.2">
      <c r="Y1124" s="71"/>
    </row>
    <row r="1125" spans="25:25" ht="12.75" x14ac:dyDescent="0.2">
      <c r="Y1125" s="71"/>
    </row>
    <row r="1126" spans="25:25" ht="12.75" x14ac:dyDescent="0.2">
      <c r="Y1126" s="71"/>
    </row>
    <row r="1127" spans="25:25" ht="12.75" x14ac:dyDescent="0.2">
      <c r="Y1127" s="71"/>
    </row>
    <row r="1128" spans="25:25" ht="12.75" x14ac:dyDescent="0.2">
      <c r="Y1128" s="71"/>
    </row>
    <row r="1129" spans="25:25" ht="12.75" x14ac:dyDescent="0.2">
      <c r="Y1129" s="71"/>
    </row>
    <row r="1130" spans="25:25" ht="12.75" x14ac:dyDescent="0.2">
      <c r="Y1130" s="71"/>
    </row>
    <row r="1131" spans="25:25" ht="12.75" x14ac:dyDescent="0.2">
      <c r="Y1131" s="71"/>
    </row>
    <row r="1132" spans="25:25" ht="12.75" x14ac:dyDescent="0.2">
      <c r="Y1132" s="71"/>
    </row>
    <row r="1133" spans="25:25" ht="12.75" x14ac:dyDescent="0.2">
      <c r="Y1133" s="71"/>
    </row>
    <row r="1134" spans="25:25" ht="12.75" x14ac:dyDescent="0.2">
      <c r="Y1134" s="71"/>
    </row>
    <row r="1135" spans="25:25" ht="12.75" x14ac:dyDescent="0.2">
      <c r="Y1135" s="71"/>
    </row>
    <row r="1136" spans="25:25" ht="12.75" x14ac:dyDescent="0.2">
      <c r="Y1136" s="71"/>
    </row>
    <row r="1137" spans="25:25" ht="12.75" x14ac:dyDescent="0.2">
      <c r="Y1137" s="71"/>
    </row>
    <row r="1138" spans="25:25" ht="12.75" x14ac:dyDescent="0.2">
      <c r="Y1138" s="71"/>
    </row>
    <row r="1139" spans="25:25" ht="12.75" x14ac:dyDescent="0.2">
      <c r="Y1139" s="71"/>
    </row>
    <row r="1140" spans="25:25" ht="12.75" x14ac:dyDescent="0.2">
      <c r="Y1140" s="71"/>
    </row>
    <row r="1141" spans="25:25" ht="12.75" x14ac:dyDescent="0.2">
      <c r="Y1141" s="71"/>
    </row>
    <row r="1142" spans="25:25" ht="12.75" x14ac:dyDescent="0.2">
      <c r="Y1142" s="71"/>
    </row>
    <row r="1143" spans="25:25" ht="12.75" x14ac:dyDescent="0.2">
      <c r="Y1143" s="71"/>
    </row>
    <row r="1144" spans="25:25" ht="12.75" x14ac:dyDescent="0.2">
      <c r="Y1144" s="71"/>
    </row>
    <row r="1145" spans="25:25" ht="12.75" x14ac:dyDescent="0.2">
      <c r="Y1145" s="71"/>
    </row>
    <row r="1146" spans="25:25" ht="12.75" x14ac:dyDescent="0.2">
      <c r="Y1146" s="71"/>
    </row>
    <row r="1147" spans="25:25" ht="12.75" x14ac:dyDescent="0.2">
      <c r="Y1147" s="71"/>
    </row>
    <row r="1148" spans="25:25" ht="12.75" x14ac:dyDescent="0.2">
      <c r="Y1148" s="71"/>
    </row>
    <row r="1149" spans="25:25" ht="12.75" x14ac:dyDescent="0.2">
      <c r="Y1149" s="71"/>
    </row>
    <row r="1150" spans="25:25" ht="12.75" x14ac:dyDescent="0.2">
      <c r="Y1150" s="71"/>
    </row>
    <row r="1151" spans="25:25" ht="12.75" x14ac:dyDescent="0.2">
      <c r="Y1151" s="71"/>
    </row>
    <row r="1152" spans="25:25" ht="12.75" x14ac:dyDescent="0.2">
      <c r="Y1152" s="71"/>
    </row>
    <row r="1153" spans="25:25" ht="12.75" x14ac:dyDescent="0.2">
      <c r="Y1153" s="71"/>
    </row>
    <row r="1154" spans="25:25" ht="12.75" x14ac:dyDescent="0.2">
      <c r="Y1154" s="71"/>
    </row>
    <row r="1155" spans="25:25" ht="12.75" x14ac:dyDescent="0.2">
      <c r="Y1155" s="71"/>
    </row>
    <row r="1156" spans="25:25" ht="12.75" x14ac:dyDescent="0.2">
      <c r="Y1156" s="71"/>
    </row>
    <row r="1157" spans="25:25" ht="12.75" x14ac:dyDescent="0.2">
      <c r="Y1157" s="71"/>
    </row>
    <row r="1158" spans="25:25" ht="12.75" x14ac:dyDescent="0.2">
      <c r="Y1158" s="71"/>
    </row>
    <row r="1159" spans="25:25" ht="12.75" x14ac:dyDescent="0.2">
      <c r="Y1159" s="71"/>
    </row>
    <row r="1160" spans="25:25" ht="12.75" x14ac:dyDescent="0.2">
      <c r="Y1160" s="71"/>
    </row>
    <row r="1161" spans="25:25" ht="12.75" x14ac:dyDescent="0.2">
      <c r="Y1161" s="71"/>
    </row>
    <row r="1162" spans="25:25" ht="12.75" x14ac:dyDescent="0.2">
      <c r="Y1162" s="71"/>
    </row>
    <row r="1163" spans="25:25" ht="12.75" x14ac:dyDescent="0.2">
      <c r="Y1163" s="71"/>
    </row>
    <row r="1164" spans="25:25" ht="12.75" x14ac:dyDescent="0.2">
      <c r="Y1164" s="71"/>
    </row>
    <row r="1165" spans="25:25" ht="12.75" x14ac:dyDescent="0.2">
      <c r="Y1165" s="71"/>
    </row>
    <row r="1166" spans="25:25" ht="12.75" x14ac:dyDescent="0.2">
      <c r="Y1166" s="71"/>
    </row>
    <row r="1167" spans="25:25" ht="12.75" x14ac:dyDescent="0.2">
      <c r="Y1167" s="71"/>
    </row>
    <row r="1168" spans="25:25" ht="12.75" x14ac:dyDescent="0.2">
      <c r="Y1168" s="71"/>
    </row>
    <row r="1169" spans="25:25" ht="12.75" x14ac:dyDescent="0.2">
      <c r="Y1169" s="71"/>
    </row>
    <row r="1170" spans="25:25" ht="12.75" x14ac:dyDescent="0.2">
      <c r="Y1170" s="71"/>
    </row>
  </sheetData>
  <sheetProtection password="DCC6" sheet="1" objects="1" scenarios="1" formatCells="0" formatColumns="0" formatRows="0" insertColumns="0" insertRows="0" insertHyperlinks="0" deleteColumns="0" deleteRows="0" sort="0" autoFilter="0" pivotTables="0"/>
  <autoFilter ref="A13:A177">
    <filterColumn colId="0">
      <filters>
        <filter val="NASF Fed 1"/>
        <filter val="Obs.: Quando o instrumento não foi respondido, foi considerado o escore 0 (ZERO). Apresentada na cor cinza."/>
      </filters>
    </filterColumn>
  </autoFilter>
  <mergeCells count="4">
    <mergeCell ref="B8:F8"/>
    <mergeCell ref="B9:F9"/>
    <mergeCell ref="B10:F10"/>
    <mergeCell ref="M177:Q177"/>
  </mergeCells>
  <conditionalFormatting sqref="C14:C176">
    <cfRule type="cellIs" dxfId="563" priority="137" operator="between">
      <formula>96</formula>
      <formula>120</formula>
    </cfRule>
    <cfRule type="cellIs" dxfId="562" priority="138" operator="between">
      <formula>72</formula>
      <formula>95</formula>
    </cfRule>
    <cfRule type="cellIs" dxfId="561" priority="139" operator="between">
      <formula>48</formula>
      <formula>71</formula>
    </cfRule>
    <cfRule type="cellIs" dxfId="560" priority="140" operator="between">
      <formula>24</formula>
      <formula>47</formula>
    </cfRule>
    <cfRule type="cellIs" dxfId="559" priority="141" operator="between">
      <formula>0</formula>
      <formula>23</formula>
    </cfRule>
  </conditionalFormatting>
  <conditionalFormatting sqref="C14">
    <cfRule type="containsText" dxfId="558" priority="136" operator="containsText" text="Não Respondeu">
      <formula>NOT(ISERROR(SEARCH("Não Respondeu",C14)))</formula>
    </cfRule>
  </conditionalFormatting>
  <conditionalFormatting sqref="C15:C176">
    <cfRule type="containsText" dxfId="557" priority="135" operator="containsText" text="Não Respondeu">
      <formula>NOT(ISERROR(SEARCH("Não Respondeu",C15)))</formula>
    </cfRule>
  </conditionalFormatting>
  <conditionalFormatting sqref="D176">
    <cfRule type="cellIs" dxfId="556" priority="130" operator="between">
      <formula>40</formula>
      <formula>50</formula>
    </cfRule>
    <cfRule type="cellIs" dxfId="555" priority="131" operator="between">
      <formula>30</formula>
      <formula>39</formula>
    </cfRule>
    <cfRule type="cellIs" dxfId="554" priority="132" operator="between">
      <formula>20</formula>
      <formula>29</formula>
    </cfRule>
    <cfRule type="cellIs" dxfId="553" priority="133" operator="between">
      <formula>10</formula>
      <formula>19</formula>
    </cfRule>
    <cfRule type="cellIs" dxfId="552" priority="134" operator="between">
      <formula>0</formula>
      <formula>9</formula>
    </cfRule>
  </conditionalFormatting>
  <conditionalFormatting sqref="D176">
    <cfRule type="containsText" dxfId="551" priority="129" operator="containsText" text="Não Respondeu">
      <formula>NOT(ISERROR(SEARCH("Não Respondeu",D176)))</formula>
    </cfRule>
  </conditionalFormatting>
  <conditionalFormatting sqref="D14:D175">
    <cfRule type="cellIs" dxfId="550" priority="124" operator="between">
      <formula>40</formula>
      <formula>50</formula>
    </cfRule>
    <cfRule type="cellIs" dxfId="549" priority="125" operator="between">
      <formula>30</formula>
      <formula>39</formula>
    </cfRule>
    <cfRule type="cellIs" dxfId="548" priority="126" operator="between">
      <formula>20</formula>
      <formula>29</formula>
    </cfRule>
    <cfRule type="cellIs" dxfId="547" priority="127" operator="between">
      <formula>10</formula>
      <formula>19</formula>
    </cfRule>
    <cfRule type="cellIs" dxfId="546" priority="128" operator="between">
      <formula>0</formula>
      <formula>9</formula>
    </cfRule>
  </conditionalFormatting>
  <conditionalFormatting sqref="D14:D175">
    <cfRule type="containsText" dxfId="545" priority="123" operator="containsText" text="Não Respondeu">
      <formula>NOT(ISERROR(SEARCH("Não Respondeu",D14)))</formula>
    </cfRule>
  </conditionalFormatting>
  <conditionalFormatting sqref="E14">
    <cfRule type="cellIs" dxfId="544" priority="118" operator="between">
      <formula>24</formula>
      <formula>30</formula>
    </cfRule>
    <cfRule type="cellIs" dxfId="543" priority="119" operator="between">
      <formula>18</formula>
      <formula>23</formula>
    </cfRule>
    <cfRule type="cellIs" dxfId="542" priority="120" operator="between">
      <formula>12</formula>
      <formula>17</formula>
    </cfRule>
    <cfRule type="cellIs" dxfId="541" priority="121" operator="between">
      <formula>6</formula>
      <formula>11</formula>
    </cfRule>
    <cfRule type="cellIs" dxfId="540" priority="122" operator="between">
      <formula>0</formula>
      <formula>5</formula>
    </cfRule>
  </conditionalFormatting>
  <conditionalFormatting sqref="E14">
    <cfRule type="containsText" dxfId="539" priority="117" operator="containsText" text="Não Respondeu">
      <formula>NOT(ISERROR(SEARCH("Não Respondeu",E14)))</formula>
    </cfRule>
  </conditionalFormatting>
  <conditionalFormatting sqref="E15:E176">
    <cfRule type="cellIs" dxfId="538" priority="112" operator="between">
      <formula>24</formula>
      <formula>30</formula>
    </cfRule>
    <cfRule type="cellIs" dxfId="537" priority="113" operator="between">
      <formula>18</formula>
      <formula>23</formula>
    </cfRule>
    <cfRule type="cellIs" dxfId="536" priority="114" operator="between">
      <formula>12</formula>
      <formula>17</formula>
    </cfRule>
    <cfRule type="cellIs" dxfId="535" priority="115" operator="between">
      <formula>6</formula>
      <formula>11</formula>
    </cfRule>
    <cfRule type="cellIs" dxfId="534" priority="116" operator="between">
      <formula>0</formula>
      <formula>5</formula>
    </cfRule>
  </conditionalFormatting>
  <conditionalFormatting sqref="E15:E176">
    <cfRule type="containsText" dxfId="533" priority="111" operator="containsText" text="Não Respondeu">
      <formula>NOT(ISERROR(SEARCH("Não Respondeu",E15)))</formula>
    </cfRule>
  </conditionalFormatting>
  <conditionalFormatting sqref="F14">
    <cfRule type="cellIs" dxfId="532" priority="108" operator="between">
      <formula>3.5</formula>
      <formula>5</formula>
    </cfRule>
    <cfRule type="cellIs" dxfId="531" priority="109" operator="between">
      <formula>2.5</formula>
      <formula>3.49</formula>
    </cfRule>
    <cfRule type="cellIs" dxfId="530" priority="110" operator="between">
      <formula>0</formula>
      <formula>2.49</formula>
    </cfRule>
  </conditionalFormatting>
  <conditionalFormatting sqref="F14">
    <cfRule type="containsText" dxfId="529" priority="107" operator="containsText" text="Não Respondeu">
      <formula>NOT(ISERROR(SEARCH("Não Respondeu",F14)))</formula>
    </cfRule>
  </conditionalFormatting>
  <conditionalFormatting sqref="G14">
    <cfRule type="cellIs" dxfId="528" priority="102" operator="between">
      <formula>104</formula>
      <formula>130</formula>
    </cfRule>
    <cfRule type="cellIs" dxfId="527" priority="103" operator="between">
      <formula>78</formula>
      <formula>103</formula>
    </cfRule>
    <cfRule type="cellIs" dxfId="526" priority="104" operator="between">
      <formula>52</formula>
      <formula>77</formula>
    </cfRule>
    <cfRule type="cellIs" dxfId="525" priority="105" operator="between">
      <formula>26</formula>
      <formula>51</formula>
    </cfRule>
    <cfRule type="cellIs" dxfId="524" priority="106" operator="between">
      <formula>0</formula>
      <formula>25</formula>
    </cfRule>
  </conditionalFormatting>
  <conditionalFormatting sqref="G14">
    <cfRule type="containsText" dxfId="523" priority="101" operator="containsText" text="Não Respondeu">
      <formula>NOT(ISERROR(SEARCH("Não Respondeu",G14)))</formula>
    </cfRule>
  </conditionalFormatting>
  <conditionalFormatting sqref="G15:G176">
    <cfRule type="cellIs" dxfId="522" priority="96" operator="between">
      <formula>104</formula>
      <formula>130</formula>
    </cfRule>
    <cfRule type="cellIs" dxfId="521" priority="97" operator="between">
      <formula>78</formula>
      <formula>103</formula>
    </cfRule>
    <cfRule type="cellIs" dxfId="520" priority="98" operator="between">
      <formula>52</formula>
      <formula>77</formula>
    </cfRule>
    <cfRule type="cellIs" dxfId="519" priority="99" operator="between">
      <formula>26</formula>
      <formula>51</formula>
    </cfRule>
    <cfRule type="cellIs" dxfId="518" priority="100" operator="between">
      <formula>0</formula>
      <formula>25</formula>
    </cfRule>
  </conditionalFormatting>
  <conditionalFormatting sqref="G15:G176">
    <cfRule type="containsText" dxfId="517" priority="95" operator="containsText" text="Não Respondeu">
      <formula>NOT(ISERROR(SEARCH("Não Respondeu",G15)))</formula>
    </cfRule>
  </conditionalFormatting>
  <conditionalFormatting sqref="H14">
    <cfRule type="cellIs" dxfId="516" priority="90" operator="between">
      <formula>32</formula>
      <formula>40</formula>
    </cfRule>
    <cfRule type="cellIs" dxfId="515" priority="91" operator="between">
      <formula>24</formula>
      <formula>31</formula>
    </cfRule>
    <cfRule type="cellIs" dxfId="514" priority="92" operator="between">
      <formula>16</formula>
      <formula>23</formula>
    </cfRule>
    <cfRule type="cellIs" dxfId="513" priority="93" operator="between">
      <formula>8</formula>
      <formula>15</formula>
    </cfRule>
    <cfRule type="cellIs" dxfId="512" priority="94" operator="between">
      <formula>0</formula>
      <formula>7</formula>
    </cfRule>
  </conditionalFormatting>
  <conditionalFormatting sqref="H14">
    <cfRule type="containsText" dxfId="511" priority="89" operator="containsText" text="Não Respondeu">
      <formula>NOT(ISERROR(SEARCH("Não Respondeu",H14)))</formula>
    </cfRule>
  </conditionalFormatting>
  <conditionalFormatting sqref="H15:H176">
    <cfRule type="cellIs" dxfId="510" priority="84" operator="between">
      <formula>32</formula>
      <formula>40</formula>
    </cfRule>
    <cfRule type="cellIs" dxfId="509" priority="85" operator="between">
      <formula>24</formula>
      <formula>31</formula>
    </cfRule>
    <cfRule type="cellIs" dxfId="508" priority="86" operator="between">
      <formula>16</formula>
      <formula>23</formula>
    </cfRule>
    <cfRule type="cellIs" dxfId="507" priority="87" operator="between">
      <formula>8</formula>
      <formula>15</formula>
    </cfRule>
    <cfRule type="cellIs" dxfId="506" priority="88" operator="between">
      <formula>0</formula>
      <formula>7</formula>
    </cfRule>
  </conditionalFormatting>
  <conditionalFormatting sqref="H15:H176">
    <cfRule type="containsText" dxfId="505" priority="83" operator="containsText" text="Não Respondeu">
      <formula>NOT(ISERROR(SEARCH("Não Respondeu",H15)))</formula>
    </cfRule>
  </conditionalFormatting>
  <conditionalFormatting sqref="I14">
    <cfRule type="cellIs" dxfId="504" priority="78" operator="between">
      <formula>32</formula>
      <formula>40</formula>
    </cfRule>
    <cfRule type="cellIs" dxfId="503" priority="79" operator="between">
      <formula>24</formula>
      <formula>31</formula>
    </cfRule>
    <cfRule type="cellIs" dxfId="502" priority="80" operator="between">
      <formula>16</formula>
      <formula>23</formula>
    </cfRule>
    <cfRule type="cellIs" dxfId="501" priority="81" operator="between">
      <formula>8</formula>
      <formula>15</formula>
    </cfRule>
    <cfRule type="cellIs" dxfId="500" priority="82" operator="between">
      <formula>0</formula>
      <formula>7</formula>
    </cfRule>
  </conditionalFormatting>
  <conditionalFormatting sqref="I14">
    <cfRule type="containsText" dxfId="499" priority="77" operator="containsText" text="Não Respondeu">
      <formula>NOT(ISERROR(SEARCH("Não Respondeu",I14)))</formula>
    </cfRule>
  </conditionalFormatting>
  <conditionalFormatting sqref="I15:I176">
    <cfRule type="cellIs" dxfId="498" priority="72" operator="between">
      <formula>32</formula>
      <formula>40</formula>
    </cfRule>
    <cfRule type="cellIs" dxfId="497" priority="73" operator="between">
      <formula>24</formula>
      <formula>31</formula>
    </cfRule>
    <cfRule type="cellIs" dxfId="496" priority="74" operator="between">
      <formula>16</formula>
      <formula>23</formula>
    </cfRule>
    <cfRule type="cellIs" dxfId="495" priority="75" operator="between">
      <formula>8</formula>
      <formula>15</formula>
    </cfRule>
    <cfRule type="cellIs" dxfId="494" priority="76" operator="between">
      <formula>0</formula>
      <formula>7</formula>
    </cfRule>
  </conditionalFormatting>
  <conditionalFormatting sqref="I15:I176">
    <cfRule type="containsText" dxfId="493" priority="71" operator="containsText" text="Não Respondeu">
      <formula>NOT(ISERROR(SEARCH("Não Respondeu",I15)))</formula>
    </cfRule>
  </conditionalFormatting>
  <conditionalFormatting sqref="J14">
    <cfRule type="cellIs" dxfId="492" priority="66" operator="between">
      <formula>64</formula>
      <formula>80</formula>
    </cfRule>
    <cfRule type="cellIs" dxfId="491" priority="67" operator="between">
      <formula>48</formula>
      <formula>63</formula>
    </cfRule>
    <cfRule type="cellIs" dxfId="490" priority="68" operator="between">
      <formula>32</formula>
      <formula>47</formula>
    </cfRule>
    <cfRule type="cellIs" dxfId="489" priority="69" operator="between">
      <formula>16</formula>
      <formula>31</formula>
    </cfRule>
    <cfRule type="cellIs" dxfId="488" priority="70" operator="between">
      <formula>0</formula>
      <formula>15</formula>
    </cfRule>
  </conditionalFormatting>
  <conditionalFormatting sqref="J14">
    <cfRule type="containsText" dxfId="487" priority="65" operator="containsText" text="Não Respondeu">
      <formula>NOT(ISERROR(SEARCH("Não Respondeu",J14)))</formula>
    </cfRule>
  </conditionalFormatting>
  <conditionalFormatting sqref="J15:J176">
    <cfRule type="cellIs" dxfId="486" priority="60" operator="between">
      <formula>64</formula>
      <formula>80</formula>
    </cfRule>
    <cfRule type="cellIs" dxfId="485" priority="61" operator="between">
      <formula>48</formula>
      <formula>63</formula>
    </cfRule>
    <cfRule type="cellIs" dxfId="484" priority="62" operator="between">
      <formula>32</formula>
      <formula>47</formula>
    </cfRule>
    <cfRule type="cellIs" dxfId="483" priority="63" operator="between">
      <formula>16</formula>
      <formula>31</formula>
    </cfRule>
    <cfRule type="cellIs" dxfId="482" priority="64" operator="between">
      <formula>0</formula>
      <formula>15</formula>
    </cfRule>
  </conditionalFormatting>
  <conditionalFormatting sqref="J15:J176">
    <cfRule type="containsText" dxfId="481" priority="59" operator="containsText" text="Não Respondeu">
      <formula>NOT(ISERROR(SEARCH("Não Respondeu",J15)))</formula>
    </cfRule>
  </conditionalFormatting>
  <conditionalFormatting sqref="K14:K176">
    <cfRule type="cellIs" dxfId="480" priority="56" operator="between">
      <formula>3.5</formula>
      <formula>5</formula>
    </cfRule>
    <cfRule type="cellIs" dxfId="479" priority="57" operator="between">
      <formula>2.5</formula>
      <formula>3.49</formula>
    </cfRule>
    <cfRule type="cellIs" dxfId="478" priority="58" operator="between">
      <formula>0</formula>
      <formula>2.49</formula>
    </cfRule>
  </conditionalFormatting>
  <conditionalFormatting sqref="K14:K176">
    <cfRule type="containsText" dxfId="477" priority="55" operator="containsText" text="Não Respondeu">
      <formula>NOT(ISERROR(SEARCH("Não Respondeu",K14)))</formula>
    </cfRule>
  </conditionalFormatting>
  <conditionalFormatting sqref="F15:F176">
    <cfRule type="cellIs" dxfId="476" priority="52" operator="between">
      <formula>3.5</formula>
      <formula>5</formula>
    </cfRule>
    <cfRule type="cellIs" dxfId="475" priority="53" operator="between">
      <formula>2.5</formula>
      <formula>3.49</formula>
    </cfRule>
    <cfRule type="cellIs" dxfId="474" priority="54" operator="between">
      <formula>0</formula>
      <formula>2.49</formula>
    </cfRule>
  </conditionalFormatting>
  <conditionalFormatting sqref="F15:F176">
    <cfRule type="containsText" dxfId="473" priority="51" operator="containsText" text="Não Respondeu">
      <formula>NOT(ISERROR(SEARCH("Não Respondeu",F15)))</formula>
    </cfRule>
  </conditionalFormatting>
  <conditionalFormatting sqref="P14:P176">
    <cfRule type="cellIs" dxfId="472" priority="48" operator="between">
      <formula>3.5</formula>
      <formula>5</formula>
    </cfRule>
    <cfRule type="cellIs" dxfId="471" priority="49" operator="between">
      <formula>2.5</formula>
      <formula>3.49</formula>
    </cfRule>
    <cfRule type="cellIs" dxfId="470" priority="50" operator="between">
      <formula>0</formula>
      <formula>2.49</formula>
    </cfRule>
  </conditionalFormatting>
  <conditionalFormatting sqref="P14:P176">
    <cfRule type="containsText" dxfId="469" priority="47" operator="containsText" text="Não Respondeu">
      <formula>NOT(ISERROR(SEARCH("Não Respondeu",P14)))</formula>
    </cfRule>
  </conditionalFormatting>
  <conditionalFormatting sqref="Q14:Q176">
    <cfRule type="cellIs" dxfId="468" priority="44" operator="between">
      <formula>3.5</formula>
      <formula>5</formula>
    </cfRule>
    <cfRule type="cellIs" dxfId="467" priority="45" operator="between">
      <formula>2.5</formula>
      <formula>3.49</formula>
    </cfRule>
    <cfRule type="cellIs" dxfId="466" priority="46" operator="between">
      <formula>0</formula>
      <formula>2.49</formula>
    </cfRule>
  </conditionalFormatting>
  <conditionalFormatting sqref="Q14:Q176">
    <cfRule type="containsText" dxfId="465" priority="43" operator="containsText" text="Não Respondeu">
      <formula>NOT(ISERROR(SEARCH("Não Respondeu",Q14)))</formula>
    </cfRule>
  </conditionalFormatting>
  <conditionalFormatting sqref="L14">
    <cfRule type="cellIs" dxfId="464" priority="38" operator="between">
      <formula>168</formula>
      <formula>210</formula>
    </cfRule>
    <cfRule type="cellIs" dxfId="463" priority="39" operator="between">
      <formula>126</formula>
      <formula>167</formula>
    </cfRule>
    <cfRule type="cellIs" dxfId="462" priority="40" operator="between">
      <formula>84</formula>
      <formula>125</formula>
    </cfRule>
    <cfRule type="cellIs" dxfId="461" priority="41" operator="between">
      <formula>42</formula>
      <formula>83</formula>
    </cfRule>
    <cfRule type="cellIs" dxfId="460" priority="42" operator="between">
      <formula>0</formula>
      <formula>41</formula>
    </cfRule>
  </conditionalFormatting>
  <conditionalFormatting sqref="L14">
    <cfRule type="containsText" dxfId="459" priority="37" operator="containsText" text="Não Respondeu">
      <formula>NOT(ISERROR(SEARCH("Não Respondeu",L14)))</formula>
    </cfRule>
  </conditionalFormatting>
  <conditionalFormatting sqref="L15:L176">
    <cfRule type="cellIs" dxfId="458" priority="32" operator="between">
      <formula>168</formula>
      <formula>210</formula>
    </cfRule>
    <cfRule type="cellIs" dxfId="457" priority="33" operator="between">
      <formula>126</formula>
      <formula>167</formula>
    </cfRule>
    <cfRule type="cellIs" dxfId="456" priority="34" operator="between">
      <formula>84</formula>
      <formula>125</formula>
    </cfRule>
    <cfRule type="cellIs" dxfId="455" priority="35" operator="between">
      <formula>42</formula>
      <formula>83</formula>
    </cfRule>
    <cfRule type="cellIs" dxfId="454" priority="36" operator="between">
      <formula>0</formula>
      <formula>41</formula>
    </cfRule>
  </conditionalFormatting>
  <conditionalFormatting sqref="L15:L176">
    <cfRule type="containsText" dxfId="453" priority="31" operator="containsText" text="Não Respondeu">
      <formula>NOT(ISERROR(SEARCH("Não Respondeu",L15)))</formula>
    </cfRule>
  </conditionalFormatting>
  <conditionalFormatting sqref="M14">
    <cfRule type="cellIs" dxfId="452" priority="26" operator="between">
      <formula>64</formula>
      <formula>80</formula>
    </cfRule>
    <cfRule type="cellIs" dxfId="451" priority="27" operator="between">
      <formula>48</formula>
      <formula>63</formula>
    </cfRule>
    <cfRule type="cellIs" dxfId="450" priority="28" operator="between">
      <formula>32</formula>
      <formula>47</formula>
    </cfRule>
    <cfRule type="cellIs" dxfId="449" priority="29" operator="between">
      <formula>16</formula>
      <formula>31</formula>
    </cfRule>
    <cfRule type="cellIs" dxfId="448" priority="30" operator="between">
      <formula>0</formula>
      <formula>15</formula>
    </cfRule>
  </conditionalFormatting>
  <conditionalFormatting sqref="M14">
    <cfRule type="containsText" dxfId="447" priority="25" operator="containsText" text="Não Respondeu">
      <formula>NOT(ISERROR(SEARCH("Não Respondeu",M14)))</formula>
    </cfRule>
  </conditionalFormatting>
  <conditionalFormatting sqref="M15:M176">
    <cfRule type="cellIs" dxfId="446" priority="20" operator="between">
      <formula>64</formula>
      <formula>80</formula>
    </cfRule>
    <cfRule type="cellIs" dxfId="445" priority="21" operator="between">
      <formula>48</formula>
      <formula>63</formula>
    </cfRule>
    <cfRule type="cellIs" dxfId="444" priority="22" operator="between">
      <formula>32</formula>
      <formula>47</formula>
    </cfRule>
    <cfRule type="cellIs" dxfId="443" priority="23" operator="between">
      <formula>16</formula>
      <formula>31</formula>
    </cfRule>
    <cfRule type="cellIs" dxfId="442" priority="24" operator="between">
      <formula>0</formula>
      <formula>15</formula>
    </cfRule>
  </conditionalFormatting>
  <conditionalFormatting sqref="M15:M176">
    <cfRule type="containsText" dxfId="441" priority="19" operator="containsText" text="Não Respondeu">
      <formula>NOT(ISERROR(SEARCH("Não Respondeu",M15)))</formula>
    </cfRule>
  </conditionalFormatting>
  <conditionalFormatting sqref="N14">
    <cfRule type="cellIs" dxfId="440" priority="14" operator="between">
      <formula>64</formula>
      <formula>80</formula>
    </cfRule>
    <cfRule type="cellIs" dxfId="439" priority="15" operator="between">
      <formula>48</formula>
      <formula>63</formula>
    </cfRule>
    <cfRule type="cellIs" dxfId="438" priority="16" operator="between">
      <formula>32</formula>
      <formula>47</formula>
    </cfRule>
    <cfRule type="cellIs" dxfId="437" priority="17" operator="between">
      <formula>16</formula>
      <formula>31</formula>
    </cfRule>
    <cfRule type="cellIs" dxfId="436" priority="18" operator="between">
      <formula>0</formula>
      <formula>15</formula>
    </cfRule>
  </conditionalFormatting>
  <conditionalFormatting sqref="N14">
    <cfRule type="containsText" dxfId="435" priority="13" operator="containsText" text="Não Respondeu">
      <formula>NOT(ISERROR(SEARCH("Não Respondeu",N14)))</formula>
    </cfRule>
  </conditionalFormatting>
  <conditionalFormatting sqref="N15:N176">
    <cfRule type="cellIs" dxfId="434" priority="8" operator="between">
      <formula>64</formula>
      <formula>80</formula>
    </cfRule>
    <cfRule type="cellIs" dxfId="433" priority="9" operator="between">
      <formula>48</formula>
      <formula>63</formula>
    </cfRule>
    <cfRule type="cellIs" dxfId="432" priority="10" operator="between">
      <formula>32</formula>
      <formula>47</formula>
    </cfRule>
    <cfRule type="cellIs" dxfId="431" priority="11" operator="between">
      <formula>16</formula>
      <formula>31</formula>
    </cfRule>
    <cfRule type="cellIs" dxfId="430" priority="12" operator="between">
      <formula>0</formula>
      <formula>15</formula>
    </cfRule>
  </conditionalFormatting>
  <conditionalFormatting sqref="N15:N176">
    <cfRule type="containsText" dxfId="429" priority="7" operator="containsText" text="Não Respondeu">
      <formula>NOT(ISERROR(SEARCH("Não Respondeu",N15)))</formula>
    </cfRule>
  </conditionalFormatting>
  <conditionalFormatting sqref="O14:O176">
    <cfRule type="cellIs" dxfId="428" priority="2" operator="between">
      <formula>32</formula>
      <formula>40</formula>
    </cfRule>
    <cfRule type="cellIs" dxfId="427" priority="3" operator="between">
      <formula>24</formula>
      <formula>31</formula>
    </cfRule>
    <cfRule type="cellIs" dxfId="426" priority="4" operator="between">
      <formula>16</formula>
      <formula>23</formula>
    </cfRule>
    <cfRule type="cellIs" dxfId="425" priority="5" operator="between">
      <formula>8</formula>
      <formula>15</formula>
    </cfRule>
    <cfRule type="cellIs" dxfId="424" priority="6" operator="between">
      <formula>0</formula>
      <formula>7</formula>
    </cfRule>
  </conditionalFormatting>
  <conditionalFormatting sqref="O14:O176">
    <cfRule type="containsText" dxfId="423" priority="1" operator="containsText" text="Não Respondeu">
      <formula>NOT(ISERROR(SEARCH("Não Respondeu",O14)))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Z1170"/>
  <sheetViews>
    <sheetView showGridLines="0" zoomScale="80" zoomScaleNormal="80" workbookViewId="0">
      <selection activeCell="A13" sqref="A13"/>
    </sheetView>
  </sheetViews>
  <sheetFormatPr defaultColWidth="9.140625" defaultRowHeight="15" x14ac:dyDescent="0.25"/>
  <cols>
    <col min="1" max="1" width="15.140625" style="33" customWidth="1"/>
    <col min="2" max="2" width="12.7109375" style="33" customWidth="1"/>
    <col min="3" max="3" width="19.7109375" style="217" customWidth="1"/>
    <col min="4" max="4" width="18.28515625" style="217" customWidth="1"/>
    <col min="5" max="5" width="20.7109375" style="217" customWidth="1"/>
    <col min="6" max="6" width="19.5703125" style="201" customWidth="1"/>
    <col min="7" max="7" width="19.28515625" style="217" customWidth="1"/>
    <col min="8" max="8" width="16.42578125" style="217" customWidth="1"/>
    <col min="9" max="9" width="19" style="217" customWidth="1"/>
    <col min="10" max="10" width="17.5703125" style="217" customWidth="1"/>
    <col min="11" max="11" width="18.7109375" style="64" customWidth="1"/>
    <col min="12" max="12" width="22" style="217" customWidth="1"/>
    <col min="13" max="13" width="17.7109375" style="217" customWidth="1"/>
    <col min="14" max="14" width="18.7109375" style="217" customWidth="1"/>
    <col min="15" max="15" width="24" style="217" customWidth="1"/>
    <col min="16" max="16" width="21.5703125" style="64" customWidth="1"/>
    <col min="17" max="17" width="19.28515625" style="58" customWidth="1"/>
    <col min="18" max="19" width="6.7109375" style="33" customWidth="1"/>
    <col min="20" max="20" width="4.5703125" style="33" customWidth="1"/>
    <col min="21" max="21" width="9.140625" style="33"/>
    <col min="22" max="22" width="9.140625" style="67"/>
    <col min="23" max="24" width="20.7109375" style="67" customWidth="1"/>
    <col min="25" max="25" width="20.7109375" style="66" customWidth="1"/>
    <col min="26" max="54" width="20.7109375" style="33" customWidth="1"/>
    <col min="55" max="16384" width="9.140625" style="33"/>
  </cols>
  <sheetData>
    <row r="1" spans="1:25" ht="15" customHeight="1" x14ac:dyDescent="0.35">
      <c r="A1" s="88"/>
      <c r="B1" s="79"/>
      <c r="C1" s="202" t="s">
        <v>0</v>
      </c>
      <c r="D1" s="203"/>
      <c r="E1" s="203"/>
      <c r="F1" s="197"/>
      <c r="G1" s="219"/>
      <c r="H1" s="219"/>
      <c r="I1" s="219"/>
      <c r="J1" s="205"/>
      <c r="K1" s="78"/>
      <c r="L1" s="207"/>
      <c r="M1" s="207"/>
      <c r="N1" s="224"/>
      <c r="O1" s="224"/>
      <c r="P1" s="81"/>
      <c r="Q1" s="82"/>
    </row>
    <row r="2" spans="1:25" ht="15" customHeight="1" x14ac:dyDescent="0.3">
      <c r="A2" s="93"/>
      <c r="B2" s="79"/>
      <c r="C2" s="204" t="s">
        <v>1</v>
      </c>
      <c r="D2" s="205"/>
      <c r="E2" s="205"/>
      <c r="F2" s="198"/>
      <c r="G2" s="205"/>
      <c r="H2" s="205"/>
      <c r="I2" s="205"/>
      <c r="J2" s="205"/>
      <c r="K2" s="87"/>
      <c r="L2" s="225"/>
      <c r="M2" s="225"/>
      <c r="N2" s="226"/>
      <c r="O2" s="224"/>
      <c r="P2" s="81"/>
      <c r="Q2" s="83"/>
    </row>
    <row r="3" spans="1:25" ht="15" customHeight="1" x14ac:dyDescent="0.4">
      <c r="A3" s="96"/>
      <c r="B3" s="79"/>
      <c r="C3" s="206" t="s">
        <v>2</v>
      </c>
      <c r="D3" s="205"/>
      <c r="E3" s="205"/>
      <c r="F3" s="198"/>
      <c r="G3" s="205"/>
      <c r="H3" s="205"/>
      <c r="I3" s="205"/>
      <c r="J3" s="205"/>
      <c r="K3" s="78"/>
      <c r="L3" s="207"/>
      <c r="M3" s="207"/>
      <c r="N3" s="226"/>
      <c r="O3" s="227"/>
      <c r="P3" s="80"/>
      <c r="Q3" s="84"/>
    </row>
    <row r="4" spans="1:25" ht="15" customHeight="1" x14ac:dyDescent="0.3">
      <c r="A4" s="98"/>
      <c r="B4" s="79"/>
      <c r="C4" s="206" t="s">
        <v>3</v>
      </c>
      <c r="D4" s="205"/>
      <c r="E4" s="205"/>
      <c r="F4" s="198"/>
      <c r="G4" s="205"/>
      <c r="H4" s="205"/>
      <c r="I4" s="205"/>
      <c r="J4" s="205"/>
      <c r="K4" s="87"/>
      <c r="L4" s="225"/>
      <c r="M4" s="225"/>
      <c r="N4" s="224"/>
      <c r="O4" s="228"/>
      <c r="P4" s="85"/>
      <c r="Q4" s="86"/>
    </row>
    <row r="5" spans="1:25" ht="15" customHeight="1" x14ac:dyDescent="0.3">
      <c r="A5" s="99"/>
      <c r="B5" s="79"/>
      <c r="C5" s="206" t="s">
        <v>72</v>
      </c>
      <c r="D5" s="205"/>
      <c r="E5" s="205"/>
      <c r="F5" s="198"/>
      <c r="G5" s="205"/>
      <c r="H5" s="205"/>
      <c r="I5" s="205"/>
      <c r="J5" s="205"/>
      <c r="K5" s="78"/>
      <c r="L5" s="207"/>
      <c r="M5" s="207"/>
      <c r="N5" s="224"/>
      <c r="O5" s="228"/>
      <c r="P5" s="85"/>
      <c r="Q5" s="86"/>
    </row>
    <row r="6" spans="1:25" ht="18" customHeight="1" x14ac:dyDescent="0.3">
      <c r="A6" s="99"/>
      <c r="B6" s="79"/>
      <c r="C6" s="205"/>
      <c r="D6" s="205"/>
      <c r="E6" s="205"/>
      <c r="F6" s="198"/>
      <c r="G6" s="220" t="s">
        <v>83</v>
      </c>
      <c r="H6" s="205"/>
      <c r="I6" s="205"/>
      <c r="J6" s="205"/>
      <c r="K6" s="78"/>
      <c r="L6" s="207"/>
      <c r="M6" s="207"/>
      <c r="N6" s="224"/>
      <c r="O6" s="228"/>
      <c r="P6" s="85"/>
      <c r="Q6" s="86"/>
    </row>
    <row r="7" spans="1:25" ht="15" customHeight="1" thickBot="1" x14ac:dyDescent="0.35">
      <c r="A7" s="99"/>
      <c r="B7" s="79"/>
      <c r="C7" s="205"/>
      <c r="D7" s="205"/>
      <c r="E7" s="205"/>
      <c r="F7" s="198"/>
      <c r="G7" s="205"/>
      <c r="H7" s="205"/>
      <c r="I7" s="205"/>
      <c r="J7" s="205"/>
      <c r="K7" s="78"/>
      <c r="L7" s="207"/>
      <c r="M7" s="207"/>
      <c r="N7" s="224"/>
      <c r="O7" s="228"/>
      <c r="P7" s="85"/>
      <c r="Q7" s="86"/>
    </row>
    <row r="8" spans="1:25" ht="20.25" customHeight="1" x14ac:dyDescent="0.3">
      <c r="A8" s="79"/>
      <c r="B8" s="259" t="s">
        <v>51</v>
      </c>
      <c r="C8" s="260"/>
      <c r="D8" s="260"/>
      <c r="E8" s="260"/>
      <c r="F8" s="261"/>
      <c r="G8" s="205"/>
      <c r="H8" s="205"/>
      <c r="I8" s="205"/>
      <c r="J8" s="205"/>
      <c r="K8" s="78"/>
      <c r="L8" s="207"/>
      <c r="M8" s="207"/>
      <c r="N8" s="224"/>
      <c r="O8" s="228"/>
      <c r="P8" s="85"/>
      <c r="Q8" s="86"/>
    </row>
    <row r="9" spans="1:25" ht="27" thickBot="1" x14ac:dyDescent="0.35">
      <c r="A9" s="79"/>
      <c r="B9" s="262" t="s">
        <v>52</v>
      </c>
      <c r="C9" s="263"/>
      <c r="D9" s="263"/>
      <c r="E9" s="263"/>
      <c r="F9" s="264"/>
      <c r="G9" s="205"/>
      <c r="H9" s="205"/>
      <c r="I9" s="205"/>
      <c r="J9" s="205"/>
      <c r="K9" s="78"/>
      <c r="L9" s="207"/>
      <c r="M9" s="207"/>
      <c r="N9" s="224"/>
      <c r="O9" s="228"/>
      <c r="P9" s="85"/>
      <c r="Q9" s="86"/>
    </row>
    <row r="10" spans="1:25" ht="16.5" customHeight="1" thickBot="1" x14ac:dyDescent="0.35">
      <c r="A10" s="79"/>
      <c r="B10" s="270">
        <v>41214</v>
      </c>
      <c r="C10" s="271"/>
      <c r="D10" s="271"/>
      <c r="E10" s="271"/>
      <c r="F10" s="272"/>
      <c r="G10" s="207"/>
      <c r="H10" s="207"/>
      <c r="I10" s="207"/>
      <c r="J10" s="207"/>
      <c r="K10" s="78"/>
      <c r="L10" s="207"/>
      <c r="M10" s="207"/>
      <c r="N10" s="224"/>
      <c r="O10" s="228"/>
      <c r="P10" s="85"/>
      <c r="Q10" s="86"/>
    </row>
    <row r="11" spans="1:25" ht="20.25" customHeight="1" x14ac:dyDescent="0.3">
      <c r="A11" s="79"/>
      <c r="B11" s="77"/>
      <c r="C11" s="207"/>
      <c r="D11" s="207"/>
      <c r="E11" s="207"/>
      <c r="F11" s="199"/>
      <c r="G11" s="207"/>
      <c r="H11" s="207"/>
      <c r="I11" s="207"/>
      <c r="J11" s="207"/>
      <c r="K11" s="78"/>
      <c r="L11" s="207"/>
      <c r="M11" s="207"/>
      <c r="N11" s="224"/>
      <c r="O11" s="228"/>
      <c r="P11" s="85"/>
      <c r="Q11" s="86"/>
    </row>
    <row r="12" spans="1:25" ht="21" thickBot="1" x14ac:dyDescent="0.35">
      <c r="A12" s="32"/>
      <c r="B12" s="77"/>
      <c r="C12" s="207"/>
      <c r="D12" s="207"/>
      <c r="E12" s="207"/>
      <c r="F12" s="199"/>
      <c r="G12" s="207"/>
      <c r="H12" s="207"/>
      <c r="I12" s="207"/>
      <c r="J12" s="207"/>
      <c r="K12" s="78"/>
      <c r="L12" s="207"/>
      <c r="M12" s="207"/>
      <c r="N12" s="229"/>
      <c r="O12" s="230"/>
      <c r="P12" s="56"/>
      <c r="Q12" s="57"/>
    </row>
    <row r="13" spans="1:25" ht="53.25" customHeight="1" x14ac:dyDescent="0.2">
      <c r="A13" s="138" t="s">
        <v>62</v>
      </c>
      <c r="B13" s="131" t="s">
        <v>98</v>
      </c>
      <c r="C13" s="208" t="s">
        <v>44</v>
      </c>
      <c r="D13" s="208" t="s">
        <v>45</v>
      </c>
      <c r="E13" s="209" t="s">
        <v>46</v>
      </c>
      <c r="F13" s="231" t="s">
        <v>84</v>
      </c>
      <c r="G13" s="221" t="s">
        <v>47</v>
      </c>
      <c r="H13" s="208" t="s">
        <v>48</v>
      </c>
      <c r="I13" s="208" t="s">
        <v>49</v>
      </c>
      <c r="J13" s="209" t="s">
        <v>50</v>
      </c>
      <c r="K13" s="75" t="s">
        <v>71</v>
      </c>
      <c r="L13" s="221" t="s">
        <v>53</v>
      </c>
      <c r="M13" s="208" t="s">
        <v>54</v>
      </c>
      <c r="N13" s="208" t="s">
        <v>55</v>
      </c>
      <c r="O13" s="209" t="s">
        <v>56</v>
      </c>
      <c r="P13" s="75" t="s">
        <v>85</v>
      </c>
      <c r="Q13" s="75" t="s">
        <v>86</v>
      </c>
      <c r="R13" s="40"/>
      <c r="S13" s="40"/>
      <c r="T13" s="40"/>
      <c r="U13" s="40"/>
      <c r="Y13" s="67"/>
    </row>
    <row r="14" spans="1:25" ht="15.75" hidden="1" x14ac:dyDescent="0.25">
      <c r="A14" s="130" t="str">
        <f>DADOS2!AN9</f>
        <v>NASF Fed 1</v>
      </c>
      <c r="B14" s="130">
        <f>DADOS2!A9</f>
        <v>1</v>
      </c>
      <c r="C14" s="210">
        <f>DADOS2!B9</f>
        <v>95</v>
      </c>
      <c r="D14" s="210">
        <f>DADOS2!E9</f>
        <v>36</v>
      </c>
      <c r="E14" s="222">
        <f>DADOS2!H9</f>
        <v>24</v>
      </c>
      <c r="F14" s="76">
        <f>DADOS2!K9</f>
        <v>4.666666666666667</v>
      </c>
      <c r="G14" s="210">
        <f>DADOS2!L9</f>
        <v>80</v>
      </c>
      <c r="H14" s="210">
        <f>DADOS2!O9</f>
        <v>23</v>
      </c>
      <c r="I14" s="210">
        <f>DADOS2!R9</f>
        <v>22</v>
      </c>
      <c r="J14" s="210">
        <f>DADOS2!U9</f>
        <v>39</v>
      </c>
      <c r="K14" s="76">
        <f>DADOS2!X9</f>
        <v>3.25</v>
      </c>
      <c r="L14" s="210">
        <f>DADOS2!Y9</f>
        <v>115</v>
      </c>
      <c r="M14" s="210">
        <f>DADOS2!AB9</f>
        <v>27</v>
      </c>
      <c r="N14" s="210">
        <f>DADOS2!AE9</f>
        <v>40</v>
      </c>
      <c r="O14" s="210">
        <f>DADOS2!AH9</f>
        <v>27</v>
      </c>
      <c r="P14" s="76">
        <f>DADOS2!AK9</f>
        <v>3</v>
      </c>
      <c r="Q14" s="76">
        <f>DADOS2!AM9</f>
        <v>3.6388888888888893</v>
      </c>
      <c r="R14" s="37"/>
      <c r="S14" s="37"/>
      <c r="T14" s="37"/>
      <c r="U14" s="37"/>
      <c r="V14" s="68"/>
      <c r="W14" s="69"/>
      <c r="Y14" s="67"/>
    </row>
    <row r="15" spans="1:25" ht="15.75" hidden="1" x14ac:dyDescent="0.25">
      <c r="A15" s="130" t="str">
        <f>DADOS2!AN10</f>
        <v>NASF SC 2</v>
      </c>
      <c r="B15" s="130">
        <f>DADOS2!A10</f>
        <v>2</v>
      </c>
      <c r="C15" s="210">
        <f>DADOS2!B10</f>
        <v>103</v>
      </c>
      <c r="D15" s="210">
        <f>DADOS2!E10</f>
        <v>32</v>
      </c>
      <c r="E15" s="222">
        <f>DADOS2!H10</f>
        <v>19</v>
      </c>
      <c r="F15" s="76">
        <f>DADOS2!K10</f>
        <v>4.333333333333333</v>
      </c>
      <c r="G15" s="210">
        <f>DADOS2!L10</f>
        <v>55</v>
      </c>
      <c r="H15" s="210">
        <f>DADOS2!O10</f>
        <v>19</v>
      </c>
      <c r="I15" s="210">
        <f>DADOS2!R10</f>
        <v>14</v>
      </c>
      <c r="J15" s="210">
        <f>DADOS2!U10</f>
        <v>60</v>
      </c>
      <c r="K15" s="76">
        <f>DADOS2!X10</f>
        <v>3</v>
      </c>
      <c r="L15" s="210">
        <f>DADOS2!Y10</f>
        <v>114</v>
      </c>
      <c r="M15" s="210">
        <f>DADOS2!AB10</f>
        <v>26</v>
      </c>
      <c r="N15" s="210">
        <f>DADOS2!AE10</f>
        <v>35</v>
      </c>
      <c r="O15" s="210">
        <f>DADOS2!AH10</f>
        <v>32</v>
      </c>
      <c r="P15" s="76">
        <f>DADOS2!AK10</f>
        <v>3.25</v>
      </c>
      <c r="Q15" s="76">
        <f>DADOS2!AM10</f>
        <v>3.5277777777777772</v>
      </c>
      <c r="R15" s="40"/>
      <c r="S15" s="40"/>
      <c r="T15" s="40"/>
      <c r="U15" s="40"/>
      <c r="Y15" s="67"/>
    </row>
    <row r="16" spans="1:25" ht="15.75" hidden="1" x14ac:dyDescent="0.25">
      <c r="A16" s="130" t="str">
        <f>DADOS2!AN11</f>
        <v>NASF SC 2</v>
      </c>
      <c r="B16" s="130">
        <f>DADOS2!A11</f>
        <v>3</v>
      </c>
      <c r="C16" s="210">
        <f>DADOS2!B11</f>
        <v>74</v>
      </c>
      <c r="D16" s="210">
        <f>DADOS2!E11</f>
        <v>15</v>
      </c>
      <c r="E16" s="222">
        <f>DADOS2!H11</f>
        <v>14</v>
      </c>
      <c r="F16" s="76">
        <f>DADOS2!K11</f>
        <v>3</v>
      </c>
      <c r="G16" s="210">
        <f>DADOS2!L11</f>
        <v>76</v>
      </c>
      <c r="H16" s="210">
        <f>DADOS2!O11</f>
        <v>10</v>
      </c>
      <c r="I16" s="210">
        <f>DADOS2!R11</f>
        <v>0</v>
      </c>
      <c r="J16" s="210">
        <f>DADOS2!U11</f>
        <v>15</v>
      </c>
      <c r="K16" s="76">
        <f>DADOS2!X11</f>
        <v>1.75</v>
      </c>
      <c r="L16" s="210">
        <f>DADOS2!Y11</f>
        <v>123</v>
      </c>
      <c r="M16" s="210">
        <f>DADOS2!AB11</f>
        <v>37</v>
      </c>
      <c r="N16" s="210">
        <f>DADOS2!AE11</f>
        <v>45</v>
      </c>
      <c r="O16" s="210">
        <f>DADOS2!AH11</f>
        <v>33</v>
      </c>
      <c r="P16" s="76">
        <f>DADOS2!AK11</f>
        <v>3.5</v>
      </c>
      <c r="Q16" s="76">
        <f>DADOS2!AM11</f>
        <v>2.75</v>
      </c>
      <c r="R16" s="40"/>
      <c r="S16" s="40"/>
      <c r="T16" s="40"/>
      <c r="U16" s="40"/>
      <c r="Y16" s="67"/>
    </row>
    <row r="17" spans="1:25" ht="15.75" hidden="1" x14ac:dyDescent="0.25">
      <c r="A17" s="130" t="str">
        <f>DADOS2!AN12</f>
        <v>NASF SC 2</v>
      </c>
      <c r="B17" s="130">
        <f>DADOS2!A12</f>
        <v>4</v>
      </c>
      <c r="C17" s="210">
        <f>DADOS2!B12</f>
        <v>60</v>
      </c>
      <c r="D17" s="210">
        <f>DADOS2!E12</f>
        <v>40</v>
      </c>
      <c r="E17" s="222">
        <f>DADOS2!H12</f>
        <v>14</v>
      </c>
      <c r="F17" s="76">
        <f>DADOS2!K12</f>
        <v>3.6666666666666665</v>
      </c>
      <c r="G17" s="210">
        <f>DADOS2!L12</f>
        <v>89</v>
      </c>
      <c r="H17" s="210">
        <f>DADOS2!O12</f>
        <v>15</v>
      </c>
      <c r="I17" s="210">
        <f>DADOS2!R12</f>
        <v>14</v>
      </c>
      <c r="J17" s="210">
        <f>DADOS2!U12</f>
        <v>26</v>
      </c>
      <c r="K17" s="76">
        <f>DADOS2!X12</f>
        <v>2.5</v>
      </c>
      <c r="L17" s="210">
        <f>DADOS2!Y12</f>
        <v>132</v>
      </c>
      <c r="M17" s="210">
        <f>DADOS2!AB12</f>
        <v>15</v>
      </c>
      <c r="N17" s="210">
        <f>DADOS2!AE12</f>
        <v>15</v>
      </c>
      <c r="O17" s="210">
        <f>DADOS2!AH12</f>
        <v>3</v>
      </c>
      <c r="P17" s="76">
        <f>DADOS2!AK12</f>
        <v>1.75</v>
      </c>
      <c r="Q17" s="76">
        <f>DADOS2!AM12</f>
        <v>2.6388888888888888</v>
      </c>
      <c r="R17" s="40"/>
      <c r="S17" s="40"/>
      <c r="T17" s="40"/>
      <c r="U17" s="40"/>
      <c r="Y17" s="67"/>
    </row>
    <row r="18" spans="1:25" ht="15.75" hidden="1" x14ac:dyDescent="0.25">
      <c r="A18" s="130" t="str">
        <f>DADOS2!AN13</f>
        <v>NASF SC 2</v>
      </c>
      <c r="B18" s="130">
        <f>DADOS2!A13</f>
        <v>5</v>
      </c>
      <c r="C18" s="210">
        <f>DADOS2!B13</f>
        <v>98</v>
      </c>
      <c r="D18" s="210">
        <f>DADOS2!E13</f>
        <v>41</v>
      </c>
      <c r="E18" s="222">
        <f>DADOS2!H13</f>
        <v>25</v>
      </c>
      <c r="F18" s="76">
        <f>DADOS2!K13</f>
        <v>5</v>
      </c>
      <c r="G18" s="210">
        <f>DADOS2!L13</f>
        <v>110</v>
      </c>
      <c r="H18" s="210">
        <f>DADOS2!O13</f>
        <v>33</v>
      </c>
      <c r="I18" s="210">
        <f>DADOS2!R13</f>
        <v>32</v>
      </c>
      <c r="J18" s="210">
        <f>DADOS2!U13</f>
        <v>66</v>
      </c>
      <c r="K18" s="76">
        <f>DADOS2!X13</f>
        <v>5</v>
      </c>
      <c r="L18" s="210">
        <f>DADOS2!Y13</f>
        <v>180</v>
      </c>
      <c r="M18" s="210">
        <f>DADOS2!AB13</f>
        <v>68</v>
      </c>
      <c r="N18" s="210">
        <f>DADOS2!AE13</f>
        <v>72</v>
      </c>
      <c r="O18" s="210">
        <f>DADOS2!AH13</f>
        <v>37</v>
      </c>
      <c r="P18" s="76">
        <f>DADOS2!AK13</f>
        <v>5</v>
      </c>
      <c r="Q18" s="76">
        <f>DADOS2!AM13</f>
        <v>5</v>
      </c>
      <c r="R18" s="40"/>
      <c r="S18" s="40"/>
      <c r="T18" s="40"/>
      <c r="U18" s="40"/>
      <c r="Y18" s="67"/>
    </row>
    <row r="19" spans="1:25" ht="15.75" hidden="1" x14ac:dyDescent="0.25">
      <c r="A19" s="130" t="str">
        <f>DADOS2!AN14</f>
        <v>NASF SC 1</v>
      </c>
      <c r="B19" s="130">
        <f>DADOS2!A14</f>
        <v>6</v>
      </c>
      <c r="C19" s="210" t="str">
        <f>DADOS2!B14</f>
        <v>Não Respondeu</v>
      </c>
      <c r="D19" s="210" t="str">
        <f>DADOS2!E14</f>
        <v>Não Respondeu</v>
      </c>
      <c r="E19" s="222" t="str">
        <f>DADOS2!H14</f>
        <v>Não Respondeu</v>
      </c>
      <c r="F19" s="76" t="str">
        <f>DADOS2!K14</f>
        <v>Não Respondeu</v>
      </c>
      <c r="G19" s="210" t="str">
        <f>DADOS2!L14</f>
        <v>Não Respondeu</v>
      </c>
      <c r="H19" s="210" t="str">
        <f>DADOS2!O14</f>
        <v>Não Respondeu</v>
      </c>
      <c r="I19" s="210" t="str">
        <f>DADOS2!R14</f>
        <v>Não Respondeu</v>
      </c>
      <c r="J19" s="210" t="str">
        <f>DADOS2!U14</f>
        <v>Não Respondeu</v>
      </c>
      <c r="K19" s="76" t="str">
        <f>DADOS2!X14</f>
        <v>Não Respondeu</v>
      </c>
      <c r="L19" s="210" t="str">
        <f>DADOS2!Y14</f>
        <v>Não Respondeu</v>
      </c>
      <c r="M19" s="210" t="str">
        <f>DADOS2!AB14</f>
        <v>Não Respondeu</v>
      </c>
      <c r="N19" s="210" t="str">
        <f>DADOS2!AE14</f>
        <v>Não Respondeu</v>
      </c>
      <c r="O19" s="210" t="str">
        <f>DADOS2!AH14</f>
        <v>Não Respondeu</v>
      </c>
      <c r="P19" s="76" t="str">
        <f>DADOS2!AK14</f>
        <v>Não Respondeu</v>
      </c>
      <c r="Q19" s="76" t="str">
        <f>DADOS2!AM14</f>
        <v>Não Respondeu</v>
      </c>
      <c r="R19" s="40"/>
      <c r="S19" s="40"/>
      <c r="T19" s="40"/>
      <c r="U19" s="40"/>
      <c r="Y19" s="67"/>
    </row>
    <row r="20" spans="1:25" ht="15.75" hidden="1" x14ac:dyDescent="0.25">
      <c r="A20" s="130" t="str">
        <f>DADOS2!AN15</f>
        <v>NASF SC 2</v>
      </c>
      <c r="B20" s="130">
        <f>DADOS2!A15</f>
        <v>7</v>
      </c>
      <c r="C20" s="210">
        <f>DADOS2!B15</f>
        <v>106</v>
      </c>
      <c r="D20" s="210">
        <f>DADOS2!E15</f>
        <v>37</v>
      </c>
      <c r="E20" s="222">
        <f>DADOS2!H15</f>
        <v>22</v>
      </c>
      <c r="F20" s="76">
        <f>DADOS2!K15</f>
        <v>4.333333333333333</v>
      </c>
      <c r="G20" s="210">
        <f>DADOS2!L15</f>
        <v>100</v>
      </c>
      <c r="H20" s="210">
        <f>DADOS2!O15</f>
        <v>29</v>
      </c>
      <c r="I20" s="210">
        <f>DADOS2!R15</f>
        <v>27</v>
      </c>
      <c r="J20" s="210">
        <f>DADOS2!U15</f>
        <v>56</v>
      </c>
      <c r="K20" s="76">
        <f>DADOS2!X15</f>
        <v>4</v>
      </c>
      <c r="L20" s="210">
        <f>DADOS2!Y15</f>
        <v>143</v>
      </c>
      <c r="M20" s="210">
        <f>DADOS2!AB15</f>
        <v>51</v>
      </c>
      <c r="N20" s="210">
        <f>DADOS2!AE15</f>
        <v>58</v>
      </c>
      <c r="O20" s="210">
        <f>DADOS2!AH15</f>
        <v>31</v>
      </c>
      <c r="P20" s="76">
        <f>DADOS2!AK15</f>
        <v>4</v>
      </c>
      <c r="Q20" s="76">
        <f>DADOS2!AM15</f>
        <v>4.1111111111111107</v>
      </c>
      <c r="R20" s="40"/>
      <c r="S20" s="40"/>
      <c r="T20" s="40"/>
      <c r="U20" s="40"/>
      <c r="Y20" s="67"/>
    </row>
    <row r="21" spans="1:25" ht="15.75" hidden="1" x14ac:dyDescent="0.25">
      <c r="A21" s="130" t="str">
        <f>DADOS2!AN16</f>
        <v>NASF SC 2</v>
      </c>
      <c r="B21" s="130">
        <f>DADOS2!A16</f>
        <v>8</v>
      </c>
      <c r="C21" s="210">
        <f>DADOS2!B16</f>
        <v>54</v>
      </c>
      <c r="D21" s="210">
        <f>DADOS2!E16</f>
        <v>6</v>
      </c>
      <c r="E21" s="222">
        <f>DADOS2!H16</f>
        <v>5</v>
      </c>
      <c r="F21" s="76">
        <f>DADOS2!K16</f>
        <v>1.6666666666666667</v>
      </c>
      <c r="G21" s="210">
        <f>DADOS2!L16</f>
        <v>81</v>
      </c>
      <c r="H21" s="210">
        <f>DADOS2!O16</f>
        <v>24</v>
      </c>
      <c r="I21" s="210">
        <f>DADOS2!R16</f>
        <v>17</v>
      </c>
      <c r="J21" s="210">
        <f>DADOS2!U16</f>
        <v>47</v>
      </c>
      <c r="K21" s="76">
        <f>DADOS2!X16</f>
        <v>3.5</v>
      </c>
      <c r="L21" s="210">
        <f>DADOS2!Y16</f>
        <v>87</v>
      </c>
      <c r="M21" s="210">
        <f>DADOS2!AB16</f>
        <v>53</v>
      </c>
      <c r="N21" s="210">
        <f>DADOS2!AE16</f>
        <v>49</v>
      </c>
      <c r="O21" s="210">
        <f>DADOS2!AH16</f>
        <v>20</v>
      </c>
      <c r="P21" s="76">
        <f>DADOS2!AK16</f>
        <v>3.5</v>
      </c>
      <c r="Q21" s="76">
        <f>DADOS2!AM16</f>
        <v>2.8888888888888893</v>
      </c>
      <c r="R21" s="40"/>
      <c r="S21" s="40"/>
      <c r="T21" s="40"/>
      <c r="U21" s="40"/>
      <c r="Y21" s="67"/>
    </row>
    <row r="22" spans="1:25" ht="15.75" hidden="1" x14ac:dyDescent="0.25">
      <c r="A22" s="130" t="str">
        <f>DADOS2!AN17</f>
        <v>NASF Fed 1</v>
      </c>
      <c r="B22" s="130">
        <f>DADOS2!A17</f>
        <v>9</v>
      </c>
      <c r="C22" s="210">
        <f>DADOS2!B17</f>
        <v>95</v>
      </c>
      <c r="D22" s="210">
        <f>DADOS2!E17</f>
        <v>31</v>
      </c>
      <c r="E22" s="222">
        <f>DADOS2!H17</f>
        <v>23</v>
      </c>
      <c r="F22" s="76">
        <f>DADOS2!K17</f>
        <v>4</v>
      </c>
      <c r="G22" s="210">
        <f>DADOS2!L17</f>
        <v>90</v>
      </c>
      <c r="H22" s="210">
        <f>DADOS2!O17</f>
        <v>29</v>
      </c>
      <c r="I22" s="210">
        <f>DADOS2!R17</f>
        <v>25</v>
      </c>
      <c r="J22" s="210">
        <f>DADOS2!U17</f>
        <v>50</v>
      </c>
      <c r="K22" s="76">
        <f>DADOS2!X17</f>
        <v>4</v>
      </c>
      <c r="L22" s="210">
        <f>DADOS2!Y17</f>
        <v>129</v>
      </c>
      <c r="M22" s="210">
        <f>DADOS2!AB17</f>
        <v>33</v>
      </c>
      <c r="N22" s="210">
        <f>DADOS2!AE17</f>
        <v>56</v>
      </c>
      <c r="O22" s="210">
        <f>DADOS2!AH17</f>
        <v>38</v>
      </c>
      <c r="P22" s="76">
        <f>DADOS2!AK17</f>
        <v>4</v>
      </c>
      <c r="Q22" s="76">
        <f>DADOS2!AM17</f>
        <v>4</v>
      </c>
      <c r="R22" s="40"/>
      <c r="S22" s="40"/>
      <c r="T22" s="40"/>
      <c r="U22" s="40"/>
      <c r="Y22" s="67"/>
    </row>
    <row r="23" spans="1:25" ht="15.75" hidden="1" x14ac:dyDescent="0.25">
      <c r="A23" s="130" t="str">
        <f>DADOS2!AN18</f>
        <v>NASF SC 2</v>
      </c>
      <c r="B23" s="130">
        <f>DADOS2!A18</f>
        <v>10</v>
      </c>
      <c r="C23" s="210">
        <f>DADOS2!B18</f>
        <v>103</v>
      </c>
      <c r="D23" s="210">
        <f>DADOS2!E18</f>
        <v>27</v>
      </c>
      <c r="E23" s="222">
        <f>DADOS2!H18</f>
        <v>16</v>
      </c>
      <c r="F23" s="76">
        <f>DADOS2!K18</f>
        <v>3.6666666666666665</v>
      </c>
      <c r="G23" s="210">
        <f>DADOS2!L18</f>
        <v>95</v>
      </c>
      <c r="H23" s="210">
        <f>DADOS2!O18</f>
        <v>24</v>
      </c>
      <c r="I23" s="210">
        <f>DADOS2!R18</f>
        <v>25</v>
      </c>
      <c r="J23" s="210">
        <f>DADOS2!U18</f>
        <v>53</v>
      </c>
      <c r="K23" s="76">
        <f>DADOS2!X18</f>
        <v>4</v>
      </c>
      <c r="L23" s="210">
        <f>DADOS2!Y18</f>
        <v>151</v>
      </c>
      <c r="M23" s="210">
        <f>DADOS2!AB18</f>
        <v>56</v>
      </c>
      <c r="N23" s="210">
        <f>DADOS2!AE18</f>
        <v>68</v>
      </c>
      <c r="O23" s="210">
        <f>DADOS2!AH18</f>
        <v>32</v>
      </c>
      <c r="P23" s="76">
        <f>DADOS2!AK18</f>
        <v>4.5</v>
      </c>
      <c r="Q23" s="76">
        <f>DADOS2!AM18</f>
        <v>4.0555555555555554</v>
      </c>
      <c r="R23" s="40"/>
      <c r="S23" s="40"/>
      <c r="T23" s="40"/>
      <c r="U23" s="40"/>
      <c r="Y23" s="67"/>
    </row>
    <row r="24" spans="1:25" ht="15.75" hidden="1" x14ac:dyDescent="0.25">
      <c r="A24" s="130" t="str">
        <f>DADOS2!AN19</f>
        <v>NASF SC 2</v>
      </c>
      <c r="B24" s="130">
        <f>DADOS2!A19</f>
        <v>11</v>
      </c>
      <c r="C24" s="210">
        <f>DADOS2!B19</f>
        <v>74</v>
      </c>
      <c r="D24" s="210">
        <f>DADOS2!E19</f>
        <v>28</v>
      </c>
      <c r="E24" s="222">
        <f>DADOS2!H19</f>
        <v>18</v>
      </c>
      <c r="F24" s="76">
        <f>DADOS2!K19</f>
        <v>3.6666666666666665</v>
      </c>
      <c r="G24" s="210">
        <f>DADOS2!L19</f>
        <v>81</v>
      </c>
      <c r="H24" s="210">
        <f>DADOS2!O19</f>
        <v>26</v>
      </c>
      <c r="I24" s="210">
        <f>DADOS2!R19</f>
        <v>23</v>
      </c>
      <c r="J24" s="210">
        <f>DADOS2!U19</f>
        <v>47</v>
      </c>
      <c r="K24" s="76">
        <f>DADOS2!X19</f>
        <v>3.5</v>
      </c>
      <c r="L24" s="210">
        <f>DADOS2!Y19</f>
        <v>138</v>
      </c>
      <c r="M24" s="210">
        <f>DADOS2!AB19</f>
        <v>45</v>
      </c>
      <c r="N24" s="210">
        <f>DADOS2!AE19</f>
        <v>39</v>
      </c>
      <c r="O24" s="210">
        <f>DADOS2!AH19</f>
        <v>25</v>
      </c>
      <c r="P24" s="76">
        <f>DADOS2!AK19</f>
        <v>3.5</v>
      </c>
      <c r="Q24" s="76">
        <f>DADOS2!AM19</f>
        <v>3.5555555555555554</v>
      </c>
      <c r="R24" s="40"/>
      <c r="S24" s="40"/>
      <c r="T24" s="40"/>
      <c r="U24" s="40"/>
      <c r="Y24" s="67"/>
    </row>
    <row r="25" spans="1:25" ht="15.75" hidden="1" x14ac:dyDescent="0.25">
      <c r="A25" s="130" t="str">
        <f>DADOS2!AN20</f>
        <v>NASF SC 2</v>
      </c>
      <c r="B25" s="130">
        <f>DADOS2!A20</f>
        <v>12</v>
      </c>
      <c r="C25" s="210">
        <f>DADOS2!B20</f>
        <v>93</v>
      </c>
      <c r="D25" s="210">
        <f>DADOS2!E20</f>
        <v>25</v>
      </c>
      <c r="E25" s="222">
        <f>DADOS2!H20</f>
        <v>16</v>
      </c>
      <c r="F25" s="76">
        <f>DADOS2!K20</f>
        <v>3.3333333333333335</v>
      </c>
      <c r="G25" s="210">
        <f>DADOS2!L20</f>
        <v>108</v>
      </c>
      <c r="H25" s="210">
        <f>DADOS2!O20</f>
        <v>31</v>
      </c>
      <c r="I25" s="210">
        <f>DADOS2!R20</f>
        <v>35</v>
      </c>
      <c r="J25" s="210">
        <f>DADOS2!U20</f>
        <v>72</v>
      </c>
      <c r="K25" s="76">
        <f>DADOS2!X20</f>
        <v>4.75</v>
      </c>
      <c r="L25" s="210">
        <f>DADOS2!Y20</f>
        <v>165</v>
      </c>
      <c r="M25" s="210">
        <f>DADOS2!AB20</f>
        <v>62</v>
      </c>
      <c r="N25" s="210">
        <f>DADOS2!AE20</f>
        <v>63</v>
      </c>
      <c r="O25" s="210">
        <f>DADOS2!AH20</f>
        <v>33</v>
      </c>
      <c r="P25" s="76">
        <f>DADOS2!AK20</f>
        <v>4.25</v>
      </c>
      <c r="Q25" s="76">
        <f>DADOS2!AM20</f>
        <v>4.1111111111111116</v>
      </c>
      <c r="R25" s="40"/>
      <c r="S25" s="40"/>
      <c r="T25" s="40"/>
      <c r="U25" s="40"/>
      <c r="Y25" s="67"/>
    </row>
    <row r="26" spans="1:25" ht="15.75" hidden="1" x14ac:dyDescent="0.25">
      <c r="A26" s="130" t="str">
        <f>DADOS2!AN21</f>
        <v>NASF SC 2</v>
      </c>
      <c r="B26" s="130">
        <f>DADOS2!A21</f>
        <v>13</v>
      </c>
      <c r="C26" s="210">
        <f>DADOS2!B21</f>
        <v>108</v>
      </c>
      <c r="D26" s="210">
        <f>DADOS2!E21</f>
        <v>33</v>
      </c>
      <c r="E26" s="222">
        <f>DADOS2!H21</f>
        <v>14</v>
      </c>
      <c r="F26" s="76">
        <f>DADOS2!K21</f>
        <v>4</v>
      </c>
      <c r="G26" s="210">
        <f>DADOS2!L21</f>
        <v>104</v>
      </c>
      <c r="H26" s="210">
        <f>DADOS2!O21</f>
        <v>26</v>
      </c>
      <c r="I26" s="210">
        <f>DADOS2!R21</f>
        <v>17</v>
      </c>
      <c r="J26" s="210">
        <f>DADOS2!U21</f>
        <v>65</v>
      </c>
      <c r="K26" s="76">
        <f>DADOS2!X21</f>
        <v>4.25</v>
      </c>
      <c r="L26" s="210">
        <f>DADOS2!Y21</f>
        <v>185</v>
      </c>
      <c r="M26" s="210">
        <f>DADOS2!AB21</f>
        <v>60</v>
      </c>
      <c r="N26" s="210">
        <f>DADOS2!AE21</f>
        <v>67</v>
      </c>
      <c r="O26" s="210">
        <f>DADOS2!AH21</f>
        <v>37</v>
      </c>
      <c r="P26" s="76">
        <f>DADOS2!AK21</f>
        <v>4.75</v>
      </c>
      <c r="Q26" s="76">
        <f>DADOS2!AM21</f>
        <v>4.333333333333333</v>
      </c>
      <c r="R26" s="40"/>
      <c r="S26" s="40"/>
      <c r="T26" s="40"/>
      <c r="U26" s="40"/>
      <c r="Y26" s="67"/>
    </row>
    <row r="27" spans="1:25" ht="15.75" hidden="1" x14ac:dyDescent="0.25">
      <c r="A27" s="130" t="str">
        <f>DADOS2!AN22</f>
        <v>NASF SC 2</v>
      </c>
      <c r="B27" s="130">
        <f>DADOS2!A22</f>
        <v>14</v>
      </c>
      <c r="C27" s="210">
        <f>DADOS2!B22</f>
        <v>89</v>
      </c>
      <c r="D27" s="210">
        <f>DADOS2!E22</f>
        <v>18</v>
      </c>
      <c r="E27" s="222">
        <f>DADOS2!H22</f>
        <v>12</v>
      </c>
      <c r="F27" s="76">
        <f>DADOS2!K22</f>
        <v>3</v>
      </c>
      <c r="G27" s="210">
        <f>DADOS2!L22</f>
        <v>105</v>
      </c>
      <c r="H27" s="210">
        <f>DADOS2!O22</f>
        <v>32</v>
      </c>
      <c r="I27" s="210">
        <f>DADOS2!R22</f>
        <v>32</v>
      </c>
      <c r="J27" s="210">
        <f>DADOS2!U22</f>
        <v>64</v>
      </c>
      <c r="K27" s="76">
        <f>DADOS2!X22</f>
        <v>5</v>
      </c>
      <c r="L27" s="210">
        <f>DADOS2!Y22</f>
        <v>167</v>
      </c>
      <c r="M27" s="210">
        <f>DADOS2!AB22</f>
        <v>59</v>
      </c>
      <c r="N27" s="210">
        <f>DADOS2!AE22</f>
        <v>73</v>
      </c>
      <c r="O27" s="210">
        <f>DADOS2!AH22</f>
        <v>33</v>
      </c>
      <c r="P27" s="76">
        <f>DADOS2!AK22</f>
        <v>4.5</v>
      </c>
      <c r="Q27" s="76">
        <f>DADOS2!AM22</f>
        <v>4.166666666666667</v>
      </c>
      <c r="R27" s="40"/>
      <c r="S27" s="40"/>
      <c r="T27" s="40"/>
      <c r="U27" s="40"/>
      <c r="Y27" s="67"/>
    </row>
    <row r="28" spans="1:25" ht="15.75" hidden="1" x14ac:dyDescent="0.25">
      <c r="A28" s="130" t="str">
        <f>DADOS2!AN23</f>
        <v>NASF SC 2</v>
      </c>
      <c r="B28" s="130">
        <f>DADOS2!A23</f>
        <v>15</v>
      </c>
      <c r="C28" s="210">
        <f>DADOS2!B23</f>
        <v>99</v>
      </c>
      <c r="D28" s="210">
        <f>DADOS2!E23</f>
        <v>21</v>
      </c>
      <c r="E28" s="222">
        <f>DADOS2!H23</f>
        <v>14</v>
      </c>
      <c r="F28" s="76">
        <f>DADOS2!K23</f>
        <v>3.6666666666666665</v>
      </c>
      <c r="G28" s="210">
        <f>DADOS2!L23</f>
        <v>100</v>
      </c>
      <c r="H28" s="210">
        <f>DADOS2!O23</f>
        <v>28</v>
      </c>
      <c r="I28" s="210">
        <f>DADOS2!R23</f>
        <v>34</v>
      </c>
      <c r="J28" s="210">
        <f>DADOS2!U23</f>
        <v>56</v>
      </c>
      <c r="K28" s="76">
        <f>DADOS2!X23</f>
        <v>4.25</v>
      </c>
      <c r="L28" s="210">
        <f>DADOS2!Y23</f>
        <v>137</v>
      </c>
      <c r="M28" s="210">
        <f>DADOS2!AB23</f>
        <v>61</v>
      </c>
      <c r="N28" s="210">
        <f>DADOS2!AE23</f>
        <v>66</v>
      </c>
      <c r="O28" s="210">
        <f>DADOS2!AH23</f>
        <v>31</v>
      </c>
      <c r="P28" s="76">
        <f>DADOS2!AK23</f>
        <v>4.25</v>
      </c>
      <c r="Q28" s="76">
        <f>DADOS2!AM23</f>
        <v>4.0555555555555554</v>
      </c>
      <c r="R28" s="40"/>
      <c r="S28" s="40"/>
      <c r="T28" s="40"/>
      <c r="U28" s="40"/>
      <c r="Y28" s="67"/>
    </row>
    <row r="29" spans="1:25" ht="15.75" x14ac:dyDescent="0.25">
      <c r="A29" s="130" t="str">
        <f>DADOS2!AN24</f>
        <v>NASF Fed 2</v>
      </c>
      <c r="B29" s="130">
        <f>DADOS2!A24</f>
        <v>16</v>
      </c>
      <c r="C29" s="210" t="str">
        <f>DADOS2!B24</f>
        <v>Não Respondeu</v>
      </c>
      <c r="D29" s="210" t="str">
        <f>DADOS2!E24</f>
        <v>Não Respondeu</v>
      </c>
      <c r="E29" s="222" t="str">
        <f>DADOS2!H24</f>
        <v>Não respondeu</v>
      </c>
      <c r="F29" s="76" t="str">
        <f>DADOS2!K24</f>
        <v>Não Respondeu</v>
      </c>
      <c r="G29" s="210">
        <f>DADOS2!L24</f>
        <v>83</v>
      </c>
      <c r="H29" s="210">
        <f>DADOS2!O24</f>
        <v>26</v>
      </c>
      <c r="I29" s="210">
        <f>DADOS2!R24</f>
        <v>23</v>
      </c>
      <c r="J29" s="210">
        <f>DADOS2!U24</f>
        <v>44</v>
      </c>
      <c r="K29" s="76">
        <f>DADOS2!X24</f>
        <v>3.5</v>
      </c>
      <c r="L29" s="210">
        <f>DADOS2!Y24</f>
        <v>101</v>
      </c>
      <c r="M29" s="210">
        <f>DADOS2!AB24</f>
        <v>34</v>
      </c>
      <c r="N29" s="210">
        <f>DADOS2!AE24</f>
        <v>41</v>
      </c>
      <c r="O29" s="210">
        <f>DADOS2!AH24</f>
        <v>19</v>
      </c>
      <c r="P29" s="76">
        <f>DADOS2!AK24</f>
        <v>3</v>
      </c>
      <c r="Q29" s="76">
        <f>DADOS2!AM24</f>
        <v>3.25</v>
      </c>
      <c r="R29" s="40"/>
      <c r="S29" s="40"/>
      <c r="T29" s="40"/>
      <c r="U29" s="40"/>
      <c r="Y29" s="67"/>
    </row>
    <row r="30" spans="1:25" ht="15.75" x14ac:dyDescent="0.25">
      <c r="A30" s="130" t="str">
        <f>DADOS2!AN25</f>
        <v>NASF Fed 2</v>
      </c>
      <c r="B30" s="130">
        <f>DADOS2!A25</f>
        <v>17</v>
      </c>
      <c r="C30" s="210">
        <f>DADOS2!B25</f>
        <v>31</v>
      </c>
      <c r="D30" s="210">
        <f>DADOS2!E25</f>
        <v>10</v>
      </c>
      <c r="E30" s="222">
        <f>DADOS2!H25</f>
        <v>3</v>
      </c>
      <c r="F30" s="76">
        <f>DADOS2!K25</f>
        <v>1.6666666666666667</v>
      </c>
      <c r="G30" s="210" t="str">
        <f>DADOS2!L25</f>
        <v>Não Respondeu</v>
      </c>
      <c r="H30" s="210" t="str">
        <f>DADOS2!O25</f>
        <v>Não Respondeu</v>
      </c>
      <c r="I30" s="210" t="str">
        <f>DADOS2!R25</f>
        <v>Não Respondeu</v>
      </c>
      <c r="J30" s="210" t="str">
        <f>DADOS2!U25</f>
        <v>Não Respondeu</v>
      </c>
      <c r="K30" s="76" t="str">
        <f>DADOS2!X25</f>
        <v>Não Respondeu</v>
      </c>
      <c r="L30" s="210">
        <f>DADOS2!Y25</f>
        <v>21</v>
      </c>
      <c r="M30" s="210">
        <f>DADOS2!AB25</f>
        <v>8</v>
      </c>
      <c r="N30" s="210">
        <f>DADOS2!AE25</f>
        <v>8</v>
      </c>
      <c r="O30" s="210">
        <f>DADOS2!AH25</f>
        <v>4</v>
      </c>
      <c r="P30" s="76">
        <f>DADOS2!AK25</f>
        <v>1</v>
      </c>
      <c r="Q30" s="76">
        <f>DADOS2!AM25</f>
        <v>1.3333333333333335</v>
      </c>
      <c r="R30" s="40"/>
      <c r="S30" s="40"/>
      <c r="T30" s="40"/>
      <c r="U30" s="40"/>
      <c r="Y30" s="67"/>
    </row>
    <row r="31" spans="1:25" ht="15.75" hidden="1" x14ac:dyDescent="0.25">
      <c r="A31" s="130" t="str">
        <f>DADOS2!AN26</f>
        <v>NASF SC 2</v>
      </c>
      <c r="B31" s="130">
        <f>DADOS2!A26</f>
        <v>18</v>
      </c>
      <c r="C31" s="210">
        <f>DADOS2!B26</f>
        <v>100</v>
      </c>
      <c r="D31" s="210">
        <f>DADOS2!E26</f>
        <v>32</v>
      </c>
      <c r="E31" s="222">
        <f>DADOS2!H26</f>
        <v>27</v>
      </c>
      <c r="F31" s="76">
        <f>DADOS2!K26</f>
        <v>4.666666666666667</v>
      </c>
      <c r="G31" s="210">
        <f>DADOS2!L26</f>
        <v>105</v>
      </c>
      <c r="H31" s="210">
        <f>DADOS2!O26</f>
        <v>32</v>
      </c>
      <c r="I31" s="210">
        <f>DADOS2!R26</f>
        <v>30</v>
      </c>
      <c r="J31" s="210">
        <f>DADOS2!U26</f>
        <v>63</v>
      </c>
      <c r="K31" s="76">
        <f>DADOS2!X26</f>
        <v>4.5</v>
      </c>
      <c r="L31" s="210">
        <f>DADOS2!Y26</f>
        <v>183</v>
      </c>
      <c r="M31" s="210">
        <f>DADOS2!AB26</f>
        <v>65</v>
      </c>
      <c r="N31" s="210">
        <f>DADOS2!AE26</f>
        <v>71</v>
      </c>
      <c r="O31" s="210">
        <f>DADOS2!AH26</f>
        <v>34</v>
      </c>
      <c r="P31" s="76">
        <f>DADOS2!AK26</f>
        <v>5</v>
      </c>
      <c r="Q31" s="76">
        <f>DADOS2!AM26</f>
        <v>4.7222222222222223</v>
      </c>
      <c r="R31" s="40"/>
      <c r="S31" s="40"/>
      <c r="T31" s="40"/>
      <c r="U31" s="40"/>
      <c r="Y31" s="67"/>
    </row>
    <row r="32" spans="1:25" ht="15.75" hidden="1" x14ac:dyDescent="0.25">
      <c r="A32" s="130" t="str">
        <f>DADOS2!AN27</f>
        <v>NASF SC 2</v>
      </c>
      <c r="B32" s="130">
        <f>DADOS2!A27</f>
        <v>19</v>
      </c>
      <c r="C32" s="210">
        <f>DADOS2!B27</f>
        <v>94</v>
      </c>
      <c r="D32" s="210">
        <f>DADOS2!E27</f>
        <v>15</v>
      </c>
      <c r="E32" s="222">
        <f>DADOS2!H27</f>
        <v>10</v>
      </c>
      <c r="F32" s="76">
        <f>DADOS2!K27</f>
        <v>2.6666666666666665</v>
      </c>
      <c r="G32" s="210">
        <f>DADOS2!L27</f>
        <v>105</v>
      </c>
      <c r="H32" s="210">
        <f>DADOS2!O27</f>
        <v>20</v>
      </c>
      <c r="I32" s="210">
        <f>DADOS2!R27</f>
        <v>25</v>
      </c>
      <c r="J32" s="210">
        <f>DADOS2!U27</f>
        <v>15</v>
      </c>
      <c r="K32" s="76">
        <f>DADOS2!X27</f>
        <v>3.25</v>
      </c>
      <c r="L32" s="210">
        <f>DADOS2!Y27</f>
        <v>137</v>
      </c>
      <c r="M32" s="210">
        <f>DADOS2!AB27</f>
        <v>46</v>
      </c>
      <c r="N32" s="210">
        <f>DADOS2!AE27</f>
        <v>43</v>
      </c>
      <c r="O32" s="210">
        <f>DADOS2!AH27</f>
        <v>29</v>
      </c>
      <c r="P32" s="76">
        <f>DADOS2!AK27</f>
        <v>3.5</v>
      </c>
      <c r="Q32" s="76">
        <f>DADOS2!AM27</f>
        <v>3.1388888888888888</v>
      </c>
      <c r="R32" s="40"/>
      <c r="S32" s="40"/>
      <c r="T32" s="40"/>
      <c r="U32" s="40"/>
      <c r="Y32" s="67"/>
    </row>
    <row r="33" spans="1:25" ht="15.75" hidden="1" x14ac:dyDescent="0.25">
      <c r="A33" s="130" t="str">
        <f>DADOS2!AN28</f>
        <v>NASF SC 2</v>
      </c>
      <c r="B33" s="130">
        <f>DADOS2!A28</f>
        <v>20</v>
      </c>
      <c r="C33" s="210">
        <f>DADOS2!B28</f>
        <v>42</v>
      </c>
      <c r="D33" s="210">
        <f>DADOS2!E28</f>
        <v>21</v>
      </c>
      <c r="E33" s="222">
        <f>DADOS2!H28</f>
        <v>11</v>
      </c>
      <c r="F33" s="76">
        <f>DADOS2!K28</f>
        <v>2.3333333333333335</v>
      </c>
      <c r="G33" s="210">
        <f>DADOS2!L28</f>
        <v>0</v>
      </c>
      <c r="H33" s="210">
        <f>DADOS2!O28</f>
        <v>0</v>
      </c>
      <c r="I33" s="210">
        <f>DADOS2!R28</f>
        <v>0</v>
      </c>
      <c r="J33" s="210">
        <f>DADOS2!U28</f>
        <v>0</v>
      </c>
      <c r="K33" s="76">
        <f>DADOS2!X28</f>
        <v>1</v>
      </c>
      <c r="L33" s="210">
        <f>DADOS2!Y28</f>
        <v>41</v>
      </c>
      <c r="M33" s="210">
        <f>DADOS2!AB28</f>
        <v>3</v>
      </c>
      <c r="N33" s="210">
        <f>DADOS2!AE28</f>
        <v>5</v>
      </c>
      <c r="O33" s="210">
        <f>DADOS2!AH28</f>
        <v>10</v>
      </c>
      <c r="P33" s="76">
        <f>DADOS2!AK28</f>
        <v>1.25</v>
      </c>
      <c r="Q33" s="76">
        <f>DADOS2!AM28</f>
        <v>1.5277777777777779</v>
      </c>
      <c r="R33" s="40"/>
      <c r="S33" s="40"/>
      <c r="T33" s="40"/>
      <c r="U33" s="40"/>
      <c r="Y33" s="67"/>
    </row>
    <row r="34" spans="1:25" ht="15.75" hidden="1" x14ac:dyDescent="0.25">
      <c r="A34" s="130" t="str">
        <f>DADOS2!AN29</f>
        <v>NASF Fed 1</v>
      </c>
      <c r="B34" s="130">
        <f>DADOS2!A29</f>
        <v>21</v>
      </c>
      <c r="C34" s="210">
        <f>DADOS2!B29</f>
        <v>98</v>
      </c>
      <c r="D34" s="210">
        <f>DADOS2!E29</f>
        <v>25</v>
      </c>
      <c r="E34" s="222">
        <f>DADOS2!H29</f>
        <v>27</v>
      </c>
      <c r="F34" s="76">
        <f>DADOS2!K29</f>
        <v>4.333333333333333</v>
      </c>
      <c r="G34" s="210">
        <f>DADOS2!L29</f>
        <v>111</v>
      </c>
      <c r="H34" s="210">
        <f>DADOS2!O29</f>
        <v>35</v>
      </c>
      <c r="I34" s="210">
        <f>DADOS2!R29</f>
        <v>31</v>
      </c>
      <c r="J34" s="210">
        <f>DADOS2!U29</f>
        <v>59</v>
      </c>
      <c r="K34" s="76">
        <f>DADOS2!X29</f>
        <v>4.5</v>
      </c>
      <c r="L34" s="210">
        <f>DADOS2!Y29</f>
        <v>185</v>
      </c>
      <c r="M34" s="210">
        <f>DADOS2!AB29</f>
        <v>67</v>
      </c>
      <c r="N34" s="210">
        <f>DADOS2!AE29</f>
        <v>69</v>
      </c>
      <c r="O34" s="210">
        <f>DADOS2!AH29</f>
        <v>37</v>
      </c>
      <c r="P34" s="76">
        <f>DADOS2!AK29</f>
        <v>5</v>
      </c>
      <c r="Q34" s="76">
        <f>DADOS2!AM29</f>
        <v>4.6111111111111107</v>
      </c>
      <c r="R34" s="40"/>
      <c r="S34" s="40"/>
      <c r="T34" s="40"/>
      <c r="U34" s="40"/>
      <c r="Y34" s="67"/>
    </row>
    <row r="35" spans="1:25" ht="15.75" hidden="1" x14ac:dyDescent="0.25">
      <c r="A35" s="130" t="str">
        <f>DADOS2!AN30</f>
        <v>NASF SC 2</v>
      </c>
      <c r="B35" s="130">
        <f>DADOS2!A30</f>
        <v>22</v>
      </c>
      <c r="C35" s="210">
        <f>DADOS2!B30</f>
        <v>97</v>
      </c>
      <c r="D35" s="210">
        <f>DADOS2!E30</f>
        <v>38</v>
      </c>
      <c r="E35" s="222">
        <f>DADOS2!H30</f>
        <v>23</v>
      </c>
      <c r="F35" s="76">
        <f>DADOS2!K30</f>
        <v>4.333333333333333</v>
      </c>
      <c r="G35" s="210">
        <f>DADOS2!L30</f>
        <v>91</v>
      </c>
      <c r="H35" s="210">
        <f>DADOS2!O30</f>
        <v>28</v>
      </c>
      <c r="I35" s="210">
        <f>DADOS2!R30</f>
        <v>31</v>
      </c>
      <c r="J35" s="210">
        <f>DADOS2!U30</f>
        <v>60</v>
      </c>
      <c r="K35" s="76">
        <f>DADOS2!X30</f>
        <v>4</v>
      </c>
      <c r="L35" s="210">
        <f>DADOS2!Y30</f>
        <v>144</v>
      </c>
      <c r="M35" s="210">
        <f>DADOS2!AB30</f>
        <v>50</v>
      </c>
      <c r="N35" s="210">
        <f>DADOS2!AE30</f>
        <v>56</v>
      </c>
      <c r="O35" s="210">
        <f>DADOS2!AH30</f>
        <v>25</v>
      </c>
      <c r="P35" s="76">
        <f>DADOS2!AK30</f>
        <v>4</v>
      </c>
      <c r="Q35" s="76">
        <f>DADOS2!AM30</f>
        <v>4.1111111111111107</v>
      </c>
      <c r="R35" s="40"/>
      <c r="S35" s="40"/>
      <c r="T35" s="40"/>
      <c r="U35" s="40"/>
      <c r="Y35" s="67"/>
    </row>
    <row r="36" spans="1:25" ht="15.75" x14ac:dyDescent="0.25">
      <c r="A36" s="130" t="str">
        <f>DADOS2!AN31</f>
        <v>NASF Fed 2</v>
      </c>
      <c r="B36" s="130">
        <f>DADOS2!A31</f>
        <v>23</v>
      </c>
      <c r="C36" s="210">
        <f>DADOS2!B31</f>
        <v>94</v>
      </c>
      <c r="D36" s="210">
        <f>DADOS2!E31</f>
        <v>48</v>
      </c>
      <c r="E36" s="222">
        <f>DADOS2!H31</f>
        <v>29</v>
      </c>
      <c r="F36" s="76">
        <f>DADOS2!K31</f>
        <v>4.666666666666667</v>
      </c>
      <c r="G36" s="210">
        <f>DADOS2!L31</f>
        <v>95</v>
      </c>
      <c r="H36" s="210">
        <f>DADOS2!O31</f>
        <v>25</v>
      </c>
      <c r="I36" s="210">
        <f>DADOS2!R31</f>
        <v>24</v>
      </c>
      <c r="J36" s="210">
        <f>DADOS2!U31</f>
        <v>42</v>
      </c>
      <c r="K36" s="76">
        <f>DADOS2!X31</f>
        <v>3.75</v>
      </c>
      <c r="L36" s="210">
        <f>DADOS2!Y31</f>
        <v>98</v>
      </c>
      <c r="M36" s="210">
        <f>DADOS2!AB31</f>
        <v>34</v>
      </c>
      <c r="N36" s="210">
        <f>DADOS2!AE31</f>
        <v>46</v>
      </c>
      <c r="O36" s="210">
        <f>DADOS2!AH31</f>
        <v>23</v>
      </c>
      <c r="P36" s="76">
        <f>DADOS2!AK31</f>
        <v>3</v>
      </c>
      <c r="Q36" s="76">
        <f>DADOS2!AM31</f>
        <v>3.8055555555555558</v>
      </c>
      <c r="R36" s="40"/>
      <c r="S36" s="40"/>
      <c r="T36" s="40"/>
      <c r="U36" s="40"/>
      <c r="Y36" s="67"/>
    </row>
    <row r="37" spans="1:25" ht="15.75" hidden="1" x14ac:dyDescent="0.25">
      <c r="A37" s="130" t="str">
        <f>DADOS2!AN32</f>
        <v>NASF SC 2</v>
      </c>
      <c r="B37" s="130">
        <f>DADOS2!A32</f>
        <v>24</v>
      </c>
      <c r="C37" s="210">
        <f>DADOS2!B32</f>
        <v>70</v>
      </c>
      <c r="D37" s="210">
        <f>DADOS2!E32</f>
        <v>6</v>
      </c>
      <c r="E37" s="222">
        <f>DADOS2!H32</f>
        <v>9</v>
      </c>
      <c r="F37" s="76">
        <f>DADOS2!K32</f>
        <v>2</v>
      </c>
      <c r="G37" s="210">
        <f>DADOS2!L32</f>
        <v>76</v>
      </c>
      <c r="H37" s="210">
        <f>DADOS2!O32</f>
        <v>14</v>
      </c>
      <c r="I37" s="210">
        <f>DADOS2!R32</f>
        <v>14</v>
      </c>
      <c r="J37" s="210">
        <f>DADOS2!U32</f>
        <v>41</v>
      </c>
      <c r="K37" s="76">
        <f>DADOS2!X32</f>
        <v>2.5</v>
      </c>
      <c r="L37" s="210">
        <f>DADOS2!Y32</f>
        <v>148</v>
      </c>
      <c r="M37" s="210">
        <f>DADOS2!AB32</f>
        <v>31</v>
      </c>
      <c r="N37" s="210">
        <f>DADOS2!AE32</f>
        <v>42</v>
      </c>
      <c r="O37" s="210">
        <f>DADOS2!AH32</f>
        <v>37</v>
      </c>
      <c r="P37" s="76">
        <f>DADOS2!AK32</f>
        <v>3.5</v>
      </c>
      <c r="Q37" s="76">
        <f>DADOS2!AM32</f>
        <v>2.6666666666666665</v>
      </c>
      <c r="R37" s="40"/>
      <c r="S37" s="40"/>
      <c r="T37" s="40"/>
      <c r="U37" s="40"/>
      <c r="Y37" s="67"/>
    </row>
    <row r="38" spans="1:25" ht="15.75" hidden="1" x14ac:dyDescent="0.25">
      <c r="A38" s="130" t="str">
        <f>DADOS2!AN33</f>
        <v>NASF Fed 1</v>
      </c>
      <c r="B38" s="130">
        <f>DADOS2!A33</f>
        <v>25</v>
      </c>
      <c r="C38" s="210">
        <f>DADOS2!B33</f>
        <v>68</v>
      </c>
      <c r="D38" s="210">
        <f>DADOS2!E33</f>
        <v>36</v>
      </c>
      <c r="E38" s="222">
        <f>DADOS2!H33</f>
        <v>14</v>
      </c>
      <c r="F38" s="76">
        <f>DADOS2!K33</f>
        <v>3.3333333333333335</v>
      </c>
      <c r="G38" s="210">
        <f>DADOS2!L33</f>
        <v>71</v>
      </c>
      <c r="H38" s="210">
        <f>DADOS2!O33</f>
        <v>27</v>
      </c>
      <c r="I38" s="210">
        <f>DADOS2!R33</f>
        <v>19</v>
      </c>
      <c r="J38" s="210">
        <f>DADOS2!U33</f>
        <v>46</v>
      </c>
      <c r="K38" s="76">
        <f>DADOS2!X33</f>
        <v>3.25</v>
      </c>
      <c r="L38" s="210">
        <f>DADOS2!Y33</f>
        <v>122</v>
      </c>
      <c r="M38" s="210">
        <f>DADOS2!AB33</f>
        <v>30</v>
      </c>
      <c r="N38" s="210">
        <f>DADOS2!AE33</f>
        <v>41</v>
      </c>
      <c r="O38" s="210">
        <f>DADOS2!AH33</f>
        <v>29</v>
      </c>
      <c r="P38" s="76">
        <f>DADOS2!AK33</f>
        <v>3</v>
      </c>
      <c r="Q38" s="76">
        <f>DADOS2!AM33</f>
        <v>3.1944444444444446</v>
      </c>
      <c r="R38" s="40"/>
      <c r="S38" s="40"/>
      <c r="T38" s="40"/>
      <c r="U38" s="40"/>
      <c r="Y38" s="67"/>
    </row>
    <row r="39" spans="1:25" ht="15.75" hidden="1" x14ac:dyDescent="0.25">
      <c r="A39" s="130" t="str">
        <f>DADOS2!AN34</f>
        <v>NASF SC 2</v>
      </c>
      <c r="B39" s="130">
        <f>DADOS2!A34</f>
        <v>26</v>
      </c>
      <c r="C39" s="210">
        <f>DADOS2!B34</f>
        <v>111</v>
      </c>
      <c r="D39" s="210">
        <f>DADOS2!E34</f>
        <v>37</v>
      </c>
      <c r="E39" s="222">
        <f>DADOS2!H34</f>
        <v>25</v>
      </c>
      <c r="F39" s="76">
        <f>DADOS2!K34</f>
        <v>4.666666666666667</v>
      </c>
      <c r="G39" s="210">
        <f>DADOS2!L34</f>
        <v>111</v>
      </c>
      <c r="H39" s="210">
        <f>DADOS2!O34</f>
        <v>33</v>
      </c>
      <c r="I39" s="210">
        <f>DADOS2!R34</f>
        <v>31</v>
      </c>
      <c r="J39" s="210">
        <f>DADOS2!U34</f>
        <v>69</v>
      </c>
      <c r="K39" s="76">
        <f>DADOS2!X34</f>
        <v>4.5</v>
      </c>
      <c r="L39" s="210">
        <f>DADOS2!Y34</f>
        <v>128</v>
      </c>
      <c r="M39" s="210">
        <f>DADOS2!AB34</f>
        <v>49</v>
      </c>
      <c r="N39" s="210">
        <f>DADOS2!AE34</f>
        <v>59</v>
      </c>
      <c r="O39" s="210">
        <f>DADOS2!AH34</f>
        <v>32</v>
      </c>
      <c r="P39" s="76">
        <f>DADOS2!AK34</f>
        <v>4.25</v>
      </c>
      <c r="Q39" s="76">
        <f>DADOS2!AM34</f>
        <v>4.4722222222222223</v>
      </c>
      <c r="R39" s="40"/>
      <c r="S39" s="40"/>
      <c r="T39" s="40"/>
      <c r="U39" s="40"/>
      <c r="Y39" s="67"/>
    </row>
    <row r="40" spans="1:25" ht="15.75" x14ac:dyDescent="0.25">
      <c r="A40" s="130" t="str">
        <f>DADOS2!AN35</f>
        <v>NASF Fed 2</v>
      </c>
      <c r="B40" s="130">
        <f>DADOS2!A35</f>
        <v>27</v>
      </c>
      <c r="C40" s="210">
        <f>DADOS2!B35</f>
        <v>102</v>
      </c>
      <c r="D40" s="210">
        <f>DADOS2!E35</f>
        <v>45</v>
      </c>
      <c r="E40" s="222">
        <f>DADOS2!H35</f>
        <v>28</v>
      </c>
      <c r="F40" s="76">
        <f>DADOS2!K35</f>
        <v>5</v>
      </c>
      <c r="G40" s="210">
        <f>DADOS2!L35</f>
        <v>88</v>
      </c>
      <c r="H40" s="210">
        <f>DADOS2!O35</f>
        <v>30</v>
      </c>
      <c r="I40" s="210">
        <f>DADOS2!R35</f>
        <v>35</v>
      </c>
      <c r="J40" s="210">
        <f>DADOS2!U35</f>
        <v>35</v>
      </c>
      <c r="K40" s="76">
        <f>DADOS2!X35</f>
        <v>4</v>
      </c>
      <c r="L40" s="210">
        <f>DADOS2!Y35</f>
        <v>126</v>
      </c>
      <c r="M40" s="210">
        <f>DADOS2!AB35</f>
        <v>50</v>
      </c>
      <c r="N40" s="210">
        <f>DADOS2!AE35</f>
        <v>49</v>
      </c>
      <c r="O40" s="210">
        <f>DADOS2!AH35</f>
        <v>25</v>
      </c>
      <c r="P40" s="76">
        <f>DADOS2!AK35</f>
        <v>4</v>
      </c>
      <c r="Q40" s="76">
        <f>DADOS2!AM35</f>
        <v>4.333333333333333</v>
      </c>
      <c r="R40" s="40"/>
      <c r="S40" s="40"/>
      <c r="T40" s="40"/>
      <c r="U40" s="40"/>
      <c r="Y40" s="67"/>
    </row>
    <row r="41" spans="1:25" ht="15.75" x14ac:dyDescent="0.25">
      <c r="A41" s="130" t="str">
        <f>DADOS2!AN36</f>
        <v>NASF Fed 2</v>
      </c>
      <c r="B41" s="130">
        <f>DADOS2!A36</f>
        <v>28</v>
      </c>
      <c r="C41" s="210">
        <f>DADOS2!B36</f>
        <v>63</v>
      </c>
      <c r="D41" s="210">
        <f>DADOS2!E36</f>
        <v>27</v>
      </c>
      <c r="E41" s="222">
        <f>DADOS2!H36</f>
        <v>5</v>
      </c>
      <c r="F41" s="76">
        <f>DADOS2!K36</f>
        <v>2.3333333333333335</v>
      </c>
      <c r="G41" s="210">
        <f>DADOS2!L36</f>
        <v>67</v>
      </c>
      <c r="H41" s="210">
        <f>DADOS2!O36</f>
        <v>29</v>
      </c>
      <c r="I41" s="210">
        <f>DADOS2!R36</f>
        <v>27</v>
      </c>
      <c r="J41" s="210">
        <f>DADOS2!U36</f>
        <v>44</v>
      </c>
      <c r="K41" s="76">
        <f>DADOS2!X36</f>
        <v>3.5</v>
      </c>
      <c r="L41" s="210">
        <f>DADOS2!Y36</f>
        <v>97</v>
      </c>
      <c r="M41" s="210">
        <f>DADOS2!AB36</f>
        <v>35</v>
      </c>
      <c r="N41" s="210">
        <f>DADOS2!AE36</f>
        <v>48</v>
      </c>
      <c r="O41" s="210">
        <f>DADOS2!AH36</f>
        <v>32</v>
      </c>
      <c r="P41" s="76">
        <f>DADOS2!AK36</f>
        <v>3.75</v>
      </c>
      <c r="Q41" s="76">
        <f>DADOS2!AM36</f>
        <v>3.1944444444444446</v>
      </c>
      <c r="R41" s="40"/>
      <c r="S41" s="40"/>
      <c r="T41" s="40"/>
      <c r="U41" s="40"/>
      <c r="Y41" s="67"/>
    </row>
    <row r="42" spans="1:25" ht="15.75" hidden="1" x14ac:dyDescent="0.25">
      <c r="A42" s="130" t="str">
        <f>DADOS2!AN37</f>
        <v>NASF SC 1</v>
      </c>
      <c r="B42" s="130">
        <f>DADOS2!A37</f>
        <v>29</v>
      </c>
      <c r="C42" s="210">
        <f>DADOS2!B37</f>
        <v>57</v>
      </c>
      <c r="D42" s="210">
        <f>DADOS2!E37</f>
        <v>37</v>
      </c>
      <c r="E42" s="222">
        <f>DADOS2!H37</f>
        <v>13</v>
      </c>
      <c r="F42" s="76">
        <f>DADOS2!K37</f>
        <v>3.3333333333333335</v>
      </c>
      <c r="G42" s="210">
        <f>DADOS2!L37</f>
        <v>53</v>
      </c>
      <c r="H42" s="210">
        <f>DADOS2!O37</f>
        <v>13</v>
      </c>
      <c r="I42" s="210">
        <f>DADOS2!R37</f>
        <v>9</v>
      </c>
      <c r="J42" s="210">
        <f>DADOS2!U37</f>
        <v>35</v>
      </c>
      <c r="K42" s="76">
        <f>DADOS2!X37</f>
        <v>2.5</v>
      </c>
      <c r="L42" s="210">
        <f>DADOS2!Y37</f>
        <v>92</v>
      </c>
      <c r="M42" s="210">
        <f>DADOS2!AB37</f>
        <v>4</v>
      </c>
      <c r="N42" s="210">
        <f>DADOS2!AE37</f>
        <v>22</v>
      </c>
      <c r="O42" s="210">
        <f>DADOS2!AH37</f>
        <v>12</v>
      </c>
      <c r="P42" s="76">
        <f>DADOS2!AK37</f>
        <v>2</v>
      </c>
      <c r="Q42" s="76">
        <f>DADOS2!AM37</f>
        <v>2.6111111111111112</v>
      </c>
      <c r="R42" s="40"/>
      <c r="S42" s="40"/>
      <c r="T42" s="40"/>
      <c r="U42" s="40"/>
      <c r="Y42" s="67"/>
    </row>
    <row r="43" spans="1:25" ht="15.75" hidden="1" x14ac:dyDescent="0.25">
      <c r="A43" s="130" t="str">
        <f>DADOS2!AN38</f>
        <v>NASF SC 2</v>
      </c>
      <c r="B43" s="130">
        <f>DADOS2!A38</f>
        <v>30</v>
      </c>
      <c r="C43" s="210">
        <f>DADOS2!B38</f>
        <v>89</v>
      </c>
      <c r="D43" s="210">
        <f>DADOS2!E38</f>
        <v>33</v>
      </c>
      <c r="E43" s="222">
        <f>DADOS2!H38</f>
        <v>4</v>
      </c>
      <c r="F43" s="76">
        <f>DADOS2!K38</f>
        <v>3</v>
      </c>
      <c r="G43" s="210">
        <f>DADOS2!L38</f>
        <v>71</v>
      </c>
      <c r="H43" s="210">
        <f>DADOS2!O38</f>
        <v>26</v>
      </c>
      <c r="I43" s="210">
        <f>DADOS2!R38</f>
        <v>24</v>
      </c>
      <c r="J43" s="210">
        <f>DADOS2!U38</f>
        <v>50</v>
      </c>
      <c r="K43" s="76">
        <f>DADOS2!X38</f>
        <v>3.75</v>
      </c>
      <c r="L43" s="210">
        <f>DADOS2!Y38</f>
        <v>102</v>
      </c>
      <c r="M43" s="210">
        <f>DADOS2!AB38</f>
        <v>20</v>
      </c>
      <c r="N43" s="210">
        <f>DADOS2!AE38</f>
        <v>36</v>
      </c>
      <c r="O43" s="210">
        <f>DADOS2!AH38</f>
        <v>29</v>
      </c>
      <c r="P43" s="76">
        <f>DADOS2!AK38</f>
        <v>3</v>
      </c>
      <c r="Q43" s="76">
        <f>DADOS2!AM38</f>
        <v>3.25</v>
      </c>
      <c r="R43" s="36"/>
      <c r="S43" s="36"/>
      <c r="T43" s="36"/>
      <c r="U43" s="47"/>
      <c r="Y43" s="67"/>
    </row>
    <row r="44" spans="1:25" ht="15.75" hidden="1" x14ac:dyDescent="0.25">
      <c r="A44" s="130" t="str">
        <f>DADOS2!AN39</f>
        <v>NASF SC 2</v>
      </c>
      <c r="B44" s="130">
        <f>DADOS2!A39</f>
        <v>31</v>
      </c>
      <c r="C44" s="210">
        <f>DADOS2!B39</f>
        <v>78</v>
      </c>
      <c r="D44" s="210">
        <f>DADOS2!E39</f>
        <v>35</v>
      </c>
      <c r="E44" s="222">
        <f>DADOS2!H39</f>
        <v>18</v>
      </c>
      <c r="F44" s="76">
        <f>DADOS2!K39</f>
        <v>4</v>
      </c>
      <c r="G44" s="210">
        <f>DADOS2!L39</f>
        <v>80</v>
      </c>
      <c r="H44" s="210">
        <f>DADOS2!O39</f>
        <v>24</v>
      </c>
      <c r="I44" s="210">
        <f>DADOS2!R39</f>
        <v>24</v>
      </c>
      <c r="J44" s="210">
        <f>DADOS2!U39</f>
        <v>51</v>
      </c>
      <c r="K44" s="76">
        <f>DADOS2!X39</f>
        <v>4</v>
      </c>
      <c r="L44" s="210">
        <f>DADOS2!Y39</f>
        <v>148</v>
      </c>
      <c r="M44" s="210">
        <f>DADOS2!AB39</f>
        <v>56</v>
      </c>
      <c r="N44" s="210">
        <f>DADOS2!AE39</f>
        <v>56</v>
      </c>
      <c r="O44" s="210">
        <f>DADOS2!AH39</f>
        <v>28</v>
      </c>
      <c r="P44" s="76">
        <f>DADOS2!AK39</f>
        <v>4</v>
      </c>
      <c r="Q44" s="76">
        <f>DADOS2!AM39</f>
        <v>4</v>
      </c>
      <c r="R44" s="36"/>
      <c r="S44" s="36"/>
      <c r="T44" s="36"/>
      <c r="U44" s="47"/>
      <c r="Y44" s="67"/>
    </row>
    <row r="45" spans="1:25" ht="15.75" hidden="1" x14ac:dyDescent="0.25">
      <c r="A45" s="130" t="str">
        <f>DADOS2!AN40</f>
        <v>NASF SC 2</v>
      </c>
      <c r="B45" s="130">
        <f>DADOS2!A40</f>
        <v>32</v>
      </c>
      <c r="C45" s="210">
        <f>DADOS2!B40</f>
        <v>90</v>
      </c>
      <c r="D45" s="210">
        <f>DADOS2!E40</f>
        <v>28</v>
      </c>
      <c r="E45" s="222">
        <f>DADOS2!H40</f>
        <v>14</v>
      </c>
      <c r="F45" s="76">
        <f>DADOS2!K40</f>
        <v>3.3333333333333335</v>
      </c>
      <c r="G45" s="210">
        <f>DADOS2!L40</f>
        <v>85</v>
      </c>
      <c r="H45" s="210">
        <f>DADOS2!O40</f>
        <v>26</v>
      </c>
      <c r="I45" s="210">
        <f>DADOS2!R40</f>
        <v>26</v>
      </c>
      <c r="J45" s="210">
        <f>DADOS2!U40</f>
        <v>57</v>
      </c>
      <c r="K45" s="76">
        <f>DADOS2!X40</f>
        <v>4</v>
      </c>
      <c r="L45" s="210">
        <f>DADOS2!Y40</f>
        <v>129</v>
      </c>
      <c r="M45" s="210">
        <f>DADOS2!AB40</f>
        <v>30</v>
      </c>
      <c r="N45" s="210">
        <f>DADOS2!AE40</f>
        <v>61</v>
      </c>
      <c r="O45" s="210">
        <f>DADOS2!AH40</f>
        <v>34</v>
      </c>
      <c r="P45" s="76">
        <f>DADOS2!AK40</f>
        <v>3.75</v>
      </c>
      <c r="Q45" s="76">
        <f>DADOS2!AM40</f>
        <v>3.6944444444444446</v>
      </c>
      <c r="R45" s="36"/>
      <c r="S45" s="36"/>
      <c r="T45" s="36"/>
      <c r="U45" s="47"/>
      <c r="Y45" s="67"/>
    </row>
    <row r="46" spans="1:25" ht="15.75" hidden="1" x14ac:dyDescent="0.25">
      <c r="A46" s="130" t="str">
        <f>DADOS2!AN41</f>
        <v>NASF Fed 1</v>
      </c>
      <c r="B46" s="130">
        <f>DADOS2!A41</f>
        <v>33</v>
      </c>
      <c r="C46" s="210">
        <f>DADOS2!B41</f>
        <v>78</v>
      </c>
      <c r="D46" s="210">
        <f>DADOS2!E41</f>
        <v>20</v>
      </c>
      <c r="E46" s="222">
        <f>DADOS2!H41</f>
        <v>18</v>
      </c>
      <c r="F46" s="76">
        <f>DADOS2!K41</f>
        <v>3.6666666666666665</v>
      </c>
      <c r="G46" s="210">
        <f>DADOS2!L41</f>
        <v>91</v>
      </c>
      <c r="H46" s="210">
        <f>DADOS2!O41</f>
        <v>32</v>
      </c>
      <c r="I46" s="210">
        <f>DADOS2!R41</f>
        <v>32</v>
      </c>
      <c r="J46" s="210">
        <f>DADOS2!U41</f>
        <v>51</v>
      </c>
      <c r="K46" s="76">
        <f>DADOS2!X41</f>
        <v>4.5</v>
      </c>
      <c r="L46" s="210">
        <f>DADOS2!Y41</f>
        <v>130</v>
      </c>
      <c r="M46" s="210">
        <f>DADOS2!AB41</f>
        <v>42.25</v>
      </c>
      <c r="N46" s="210">
        <f>DADOS2!AE41</f>
        <v>48.75</v>
      </c>
      <c r="O46" s="210">
        <f>DADOS2!AH41</f>
        <v>24.25</v>
      </c>
      <c r="P46" s="76">
        <f>DADOS2!AK41</f>
        <v>3.75</v>
      </c>
      <c r="Q46" s="76">
        <f>DADOS2!AM41</f>
        <v>3.9722222222222219</v>
      </c>
      <c r="R46" s="47"/>
      <c r="S46" s="36"/>
      <c r="T46" s="47"/>
      <c r="U46" s="36"/>
      <c r="V46" s="70"/>
      <c r="Y46" s="67"/>
    </row>
    <row r="47" spans="1:25" ht="15.75" hidden="1" x14ac:dyDescent="0.25">
      <c r="A47" s="130" t="str">
        <f>DADOS2!AN42</f>
        <v>NASF SC 2</v>
      </c>
      <c r="B47" s="130">
        <f>DADOS2!A42</f>
        <v>34</v>
      </c>
      <c r="C47" s="210">
        <f>DADOS2!B42</f>
        <v>53</v>
      </c>
      <c r="D47" s="210">
        <f>DADOS2!E42</f>
        <v>17</v>
      </c>
      <c r="E47" s="222">
        <f>DADOS2!H42</f>
        <v>0</v>
      </c>
      <c r="F47" s="76">
        <f>DADOS2!K42</f>
        <v>2</v>
      </c>
      <c r="G47" s="210">
        <f>DADOS2!L42</f>
        <v>0</v>
      </c>
      <c r="H47" s="210">
        <f>DADOS2!O42</f>
        <v>0</v>
      </c>
      <c r="I47" s="210">
        <f>DADOS2!R42</f>
        <v>0</v>
      </c>
      <c r="J47" s="210">
        <f>DADOS2!U42</f>
        <v>0</v>
      </c>
      <c r="K47" s="76">
        <f>DADOS2!X42</f>
        <v>1</v>
      </c>
      <c r="L47" s="210">
        <f>DADOS2!Y42</f>
        <v>62</v>
      </c>
      <c r="M47" s="210">
        <f>DADOS2!AB42</f>
        <v>23</v>
      </c>
      <c r="N47" s="210">
        <f>DADOS2!AE42</f>
        <v>21</v>
      </c>
      <c r="O47" s="210">
        <f>DADOS2!AH42</f>
        <v>19</v>
      </c>
      <c r="P47" s="76">
        <f>DADOS2!AK42</f>
        <v>2.25</v>
      </c>
      <c r="Q47" s="76">
        <f>DADOS2!AM42</f>
        <v>1.75</v>
      </c>
      <c r="R47" s="47"/>
      <c r="S47" s="36"/>
      <c r="T47" s="47"/>
      <c r="U47" s="36"/>
      <c r="V47" s="70"/>
      <c r="Y47" s="67"/>
    </row>
    <row r="48" spans="1:25" ht="15.75" hidden="1" x14ac:dyDescent="0.25">
      <c r="A48" s="130" t="str">
        <f>DADOS2!AN43</f>
        <v>NASF SC 1</v>
      </c>
      <c r="B48" s="130">
        <f>DADOS2!A43</f>
        <v>35</v>
      </c>
      <c r="C48" s="210">
        <f>DADOS2!B43</f>
        <v>117</v>
      </c>
      <c r="D48" s="210">
        <f>DADOS2!E43</f>
        <v>44</v>
      </c>
      <c r="E48" s="222">
        <f>DADOS2!H43</f>
        <v>16</v>
      </c>
      <c r="F48" s="76">
        <f>DADOS2!K43</f>
        <v>4.333333333333333</v>
      </c>
      <c r="G48" s="210">
        <f>DADOS2!L43</f>
        <v>100</v>
      </c>
      <c r="H48" s="210">
        <f>DADOS2!O43</f>
        <v>27</v>
      </c>
      <c r="I48" s="210">
        <f>DADOS2!R43</f>
        <v>28</v>
      </c>
      <c r="J48" s="210">
        <f>DADOS2!U43</f>
        <v>53</v>
      </c>
      <c r="K48" s="76">
        <f>DADOS2!X43</f>
        <v>4</v>
      </c>
      <c r="L48" s="210">
        <f>DADOS2!Y43</f>
        <v>155</v>
      </c>
      <c r="M48" s="210">
        <f>DADOS2!AB43</f>
        <v>31</v>
      </c>
      <c r="N48" s="210">
        <f>DADOS2!AE43</f>
        <v>58</v>
      </c>
      <c r="O48" s="210">
        <f>DADOS2!AH43</f>
        <v>30</v>
      </c>
      <c r="P48" s="76">
        <f>DADOS2!AK43</f>
        <v>3.5</v>
      </c>
      <c r="Q48" s="76">
        <f>DADOS2!AM43</f>
        <v>3.9444444444444442</v>
      </c>
      <c r="R48" s="47"/>
      <c r="S48" s="36"/>
      <c r="T48" s="47"/>
      <c r="U48" s="36"/>
      <c r="V48" s="70"/>
      <c r="Y48" s="67"/>
    </row>
    <row r="49" spans="1:25" ht="15.75" hidden="1" x14ac:dyDescent="0.25">
      <c r="A49" s="130" t="str">
        <f>DADOS2!AN44</f>
        <v>NASF SC 2</v>
      </c>
      <c r="B49" s="130">
        <f>DADOS2!A44</f>
        <v>36</v>
      </c>
      <c r="C49" s="210">
        <f>DADOS2!B44</f>
        <v>88</v>
      </c>
      <c r="D49" s="210">
        <f>DADOS2!E44</f>
        <v>22</v>
      </c>
      <c r="E49" s="222">
        <f>DADOS2!H44</f>
        <v>18</v>
      </c>
      <c r="F49" s="76">
        <f>DADOS2!K44</f>
        <v>3.6666666666666665</v>
      </c>
      <c r="G49" s="210">
        <f>DADOS2!L44</f>
        <v>85</v>
      </c>
      <c r="H49" s="210">
        <f>DADOS2!O44</f>
        <v>22</v>
      </c>
      <c r="I49" s="210">
        <f>DADOS2!R44</f>
        <v>21</v>
      </c>
      <c r="J49" s="210">
        <f>DADOS2!U44</f>
        <v>53</v>
      </c>
      <c r="K49" s="76">
        <f>DADOS2!X44</f>
        <v>3.5</v>
      </c>
      <c r="L49" s="210">
        <f>DADOS2!Y44</f>
        <v>127</v>
      </c>
      <c r="M49" s="210">
        <f>DADOS2!AB44</f>
        <v>28</v>
      </c>
      <c r="N49" s="210">
        <f>DADOS2!AE44</f>
        <v>51</v>
      </c>
      <c r="O49" s="210">
        <f>DADOS2!AH44</f>
        <v>29</v>
      </c>
      <c r="P49" s="76">
        <f>DADOS2!AK44</f>
        <v>3.5</v>
      </c>
      <c r="Q49" s="76">
        <f>DADOS2!AM44</f>
        <v>3.5555555555555554</v>
      </c>
      <c r="R49" s="47"/>
      <c r="S49" s="36"/>
      <c r="T49" s="47"/>
      <c r="U49" s="36"/>
      <c r="V49" s="70"/>
      <c r="Y49" s="67"/>
    </row>
    <row r="50" spans="1:25" ht="15.75" hidden="1" x14ac:dyDescent="0.25">
      <c r="A50" s="130" t="str">
        <f>DADOS2!AN45</f>
        <v>NASF Fed 1</v>
      </c>
      <c r="B50" s="130">
        <f>DADOS2!A45</f>
        <v>37</v>
      </c>
      <c r="C50" s="210">
        <f>DADOS2!B45</f>
        <v>96</v>
      </c>
      <c r="D50" s="210">
        <f>DADOS2!E45</f>
        <v>26</v>
      </c>
      <c r="E50" s="222">
        <f>DADOS2!H45</f>
        <v>18</v>
      </c>
      <c r="F50" s="76">
        <f>DADOS2!K45</f>
        <v>4</v>
      </c>
      <c r="G50" s="210">
        <f>DADOS2!L45</f>
        <v>115</v>
      </c>
      <c r="H50" s="210">
        <f>DADOS2!O45</f>
        <v>25</v>
      </c>
      <c r="I50" s="210">
        <f>DADOS2!R45</f>
        <v>36</v>
      </c>
      <c r="J50" s="210">
        <f>DADOS2!U45</f>
        <v>53</v>
      </c>
      <c r="K50" s="76">
        <f>DADOS2!X45</f>
        <v>4.5</v>
      </c>
      <c r="L50" s="210">
        <f>DADOS2!Y45</f>
        <v>146.33000000000001</v>
      </c>
      <c r="M50" s="210">
        <f>DADOS2!AB45</f>
        <v>17</v>
      </c>
      <c r="N50" s="210">
        <f>DADOS2!AE45</f>
        <v>64</v>
      </c>
      <c r="O50" s="210">
        <f>DADOS2!AH45</f>
        <v>39</v>
      </c>
      <c r="P50" s="76">
        <f>DADOS2!AK45</f>
        <v>4</v>
      </c>
      <c r="Q50" s="76">
        <f>DADOS2!AM45</f>
        <v>4.166666666666667</v>
      </c>
      <c r="R50" s="47"/>
      <c r="S50" s="36"/>
      <c r="T50" s="47"/>
      <c r="U50" s="36"/>
      <c r="V50" s="70"/>
      <c r="Y50" s="67"/>
    </row>
    <row r="51" spans="1:25" ht="15.75" hidden="1" x14ac:dyDescent="0.25">
      <c r="A51" s="130" t="str">
        <f>DADOS2!AN46</f>
        <v>NASF SC 2</v>
      </c>
      <c r="B51" s="130">
        <f>DADOS2!A46</f>
        <v>38</v>
      </c>
      <c r="C51" s="210">
        <f>DADOS2!B46</f>
        <v>84</v>
      </c>
      <c r="D51" s="210">
        <f>DADOS2!E46</f>
        <v>24</v>
      </c>
      <c r="E51" s="222">
        <f>DADOS2!H46</f>
        <v>7</v>
      </c>
      <c r="F51" s="76">
        <f>DADOS2!K46</f>
        <v>3</v>
      </c>
      <c r="G51" s="210">
        <f>DADOS2!L46</f>
        <v>45</v>
      </c>
      <c r="H51" s="210">
        <f>DADOS2!O46</f>
        <v>16</v>
      </c>
      <c r="I51" s="210">
        <f>DADOS2!R46</f>
        <v>15</v>
      </c>
      <c r="J51" s="210">
        <f>DADOS2!U46</f>
        <v>31</v>
      </c>
      <c r="K51" s="76">
        <f>DADOS2!X46</f>
        <v>2.25</v>
      </c>
      <c r="L51" s="210" t="str">
        <f>DADOS2!Y46</f>
        <v>Não Respondeu</v>
      </c>
      <c r="M51" s="210" t="str">
        <f>DADOS2!AB46</f>
        <v>Não Respondeu</v>
      </c>
      <c r="N51" s="210" t="str">
        <f>DADOS2!AE46</f>
        <v>Não Respondeu</v>
      </c>
      <c r="O51" s="210" t="str">
        <f>DADOS2!AH46</f>
        <v>Não Respondeu</v>
      </c>
      <c r="P51" s="76" t="str">
        <f>DADOS2!AK46</f>
        <v>Não Respondeu</v>
      </c>
      <c r="Q51" s="76">
        <f>DADOS2!AM46</f>
        <v>2.625</v>
      </c>
      <c r="R51" s="36"/>
      <c r="S51" s="36"/>
      <c r="T51" s="36"/>
      <c r="U51" s="36"/>
      <c r="Y51" s="67"/>
    </row>
    <row r="52" spans="1:25" ht="15.75" hidden="1" x14ac:dyDescent="0.25">
      <c r="A52" s="130" t="str">
        <f>DADOS2!AN47</f>
        <v>NASF SC 2</v>
      </c>
      <c r="B52" s="130">
        <f>DADOS2!A47</f>
        <v>39</v>
      </c>
      <c r="C52" s="210" t="str">
        <f>DADOS2!B47</f>
        <v>Não Respondeu</v>
      </c>
      <c r="D52" s="210" t="str">
        <f>DADOS2!E47</f>
        <v>Não Respondeu</v>
      </c>
      <c r="E52" s="222" t="str">
        <f>DADOS2!H47</f>
        <v>Não Respondeu</v>
      </c>
      <c r="F52" s="76" t="str">
        <f>DADOS2!K47</f>
        <v>Não Respondeu</v>
      </c>
      <c r="G52" s="210" t="str">
        <f>DADOS2!L47</f>
        <v>Não Respondeu</v>
      </c>
      <c r="H52" s="210" t="str">
        <f>DADOS2!O47</f>
        <v>Não Respondeu</v>
      </c>
      <c r="I52" s="210" t="str">
        <f>DADOS2!R47</f>
        <v>Não Respondeu</v>
      </c>
      <c r="J52" s="210" t="str">
        <f>DADOS2!U47</f>
        <v>Não Respondeu</v>
      </c>
      <c r="K52" s="76" t="str">
        <f>DADOS2!X47</f>
        <v>Não Respondeu</v>
      </c>
      <c r="L52" s="210" t="str">
        <f>DADOS2!Y47</f>
        <v>Não Respondeu</v>
      </c>
      <c r="M52" s="210" t="str">
        <f>DADOS2!AB47</f>
        <v>Não Respondeu</v>
      </c>
      <c r="N52" s="210" t="str">
        <f>DADOS2!AE47</f>
        <v>Não Respondeu</v>
      </c>
      <c r="O52" s="210" t="str">
        <f>DADOS2!AH47</f>
        <v>Não Respondeu</v>
      </c>
      <c r="P52" s="76" t="str">
        <f>DADOS2!AK47</f>
        <v>Não Respondeu</v>
      </c>
      <c r="Q52" s="76" t="str">
        <f>DADOS2!AM47</f>
        <v>Não Respondeu</v>
      </c>
      <c r="R52" s="36"/>
      <c r="S52" s="36"/>
      <c r="T52" s="36"/>
      <c r="U52" s="36"/>
      <c r="Y52" s="67"/>
    </row>
    <row r="53" spans="1:25" ht="15.75" hidden="1" x14ac:dyDescent="0.25">
      <c r="A53" s="130" t="str">
        <f>DADOS2!AN48</f>
        <v>NASF SC 2</v>
      </c>
      <c r="B53" s="130">
        <f>DADOS2!A48</f>
        <v>40</v>
      </c>
      <c r="C53" s="210">
        <f>DADOS2!B48</f>
        <v>84</v>
      </c>
      <c r="D53" s="210">
        <f>DADOS2!E48</f>
        <v>32</v>
      </c>
      <c r="E53" s="222">
        <f>DADOS2!H48</f>
        <v>27</v>
      </c>
      <c r="F53" s="76">
        <f>DADOS2!K48</f>
        <v>4.333333333333333</v>
      </c>
      <c r="G53" s="210">
        <f>DADOS2!L48</f>
        <v>108</v>
      </c>
      <c r="H53" s="210">
        <f>DADOS2!O48</f>
        <v>28</v>
      </c>
      <c r="I53" s="210">
        <f>DADOS2!R48</f>
        <v>23</v>
      </c>
      <c r="J53" s="210">
        <f>DADOS2!U48</f>
        <v>30</v>
      </c>
      <c r="K53" s="76">
        <f>DADOS2!X48</f>
        <v>3.5</v>
      </c>
      <c r="L53" s="210">
        <f>DADOS2!Y48</f>
        <v>100</v>
      </c>
      <c r="M53" s="210">
        <f>DADOS2!AB48</f>
        <v>38</v>
      </c>
      <c r="N53" s="210">
        <f>DADOS2!AE48</f>
        <v>40</v>
      </c>
      <c r="O53" s="210">
        <f>DADOS2!AH48</f>
        <v>18</v>
      </c>
      <c r="P53" s="76">
        <f>DADOS2!AK48</f>
        <v>3</v>
      </c>
      <c r="Q53" s="76">
        <f>DADOS2!AM48</f>
        <v>3.6111111111111107</v>
      </c>
      <c r="R53" s="36"/>
      <c r="S53" s="36"/>
      <c r="T53" s="36"/>
      <c r="U53" s="36"/>
      <c r="Y53" s="67"/>
    </row>
    <row r="54" spans="1:25" ht="15.75" hidden="1" x14ac:dyDescent="0.25">
      <c r="A54" s="130" t="str">
        <f>DADOS2!AN49</f>
        <v>NASF SC 2</v>
      </c>
      <c r="B54" s="130">
        <f>DADOS2!A49</f>
        <v>41</v>
      </c>
      <c r="C54" s="210">
        <f>DADOS2!B49</f>
        <v>86</v>
      </c>
      <c r="D54" s="210">
        <f>DADOS2!E49</f>
        <v>29</v>
      </c>
      <c r="E54" s="222">
        <f>DADOS2!H49</f>
        <v>22</v>
      </c>
      <c r="F54" s="76">
        <f>DADOS2!K49</f>
        <v>3.6666666666666665</v>
      </c>
      <c r="G54" s="210">
        <f>DADOS2!L49</f>
        <v>107</v>
      </c>
      <c r="H54" s="210">
        <f>DADOS2!O49</f>
        <v>29</v>
      </c>
      <c r="I54" s="210">
        <f>DADOS2!R49</f>
        <v>27</v>
      </c>
      <c r="J54" s="210">
        <f>DADOS2!U49</f>
        <v>61</v>
      </c>
      <c r="K54" s="76">
        <f>DADOS2!X49</f>
        <v>4.25</v>
      </c>
      <c r="L54" s="210">
        <f>DADOS2!Y49</f>
        <v>160</v>
      </c>
      <c r="M54" s="210">
        <f>DADOS2!AB49</f>
        <v>55</v>
      </c>
      <c r="N54" s="210">
        <f>DADOS2!AE49</f>
        <v>63</v>
      </c>
      <c r="O54" s="210">
        <f>DADOS2!AH49</f>
        <v>32</v>
      </c>
      <c r="P54" s="76">
        <f>DADOS2!AK49</f>
        <v>4.25</v>
      </c>
      <c r="Q54" s="76">
        <f>DADOS2!AM49</f>
        <v>4.0555555555555554</v>
      </c>
      <c r="R54" s="47"/>
      <c r="S54" s="36"/>
      <c r="T54" s="47"/>
      <c r="U54" s="36"/>
      <c r="V54" s="70"/>
      <c r="Y54" s="67"/>
    </row>
    <row r="55" spans="1:25" ht="15.75" x14ac:dyDescent="0.25">
      <c r="A55" s="130" t="str">
        <f>DADOS2!AN50</f>
        <v>NASF Fed 2</v>
      </c>
      <c r="B55" s="130">
        <f>DADOS2!A50</f>
        <v>42</v>
      </c>
      <c r="C55" s="210">
        <f>DADOS2!B50</f>
        <v>70</v>
      </c>
      <c r="D55" s="210">
        <f>DADOS2!E50</f>
        <v>19</v>
      </c>
      <c r="E55" s="222">
        <f>DADOS2!H50</f>
        <v>7</v>
      </c>
      <c r="F55" s="76">
        <f>DADOS2!K50</f>
        <v>2.3333333333333335</v>
      </c>
      <c r="G55" s="210">
        <f>DADOS2!L50</f>
        <v>44</v>
      </c>
      <c r="H55" s="210">
        <f>DADOS2!O50</f>
        <v>20</v>
      </c>
      <c r="I55" s="210">
        <f>DADOS2!R50</f>
        <v>25</v>
      </c>
      <c r="J55" s="210">
        <f>DADOS2!U50</f>
        <v>25</v>
      </c>
      <c r="K55" s="76">
        <f>DADOS2!X50</f>
        <v>2.75</v>
      </c>
      <c r="L55" s="210">
        <f>DADOS2!Y50</f>
        <v>102</v>
      </c>
      <c r="M55" s="210">
        <f>DADOS2!AB50</f>
        <v>31</v>
      </c>
      <c r="N55" s="210">
        <f>DADOS2!AE50</f>
        <v>42</v>
      </c>
      <c r="O55" s="210">
        <f>DADOS2!AH50</f>
        <v>34</v>
      </c>
      <c r="P55" s="76">
        <f>DADOS2!AK50</f>
        <v>3.25</v>
      </c>
      <c r="Q55" s="76">
        <f>DADOS2!AM50</f>
        <v>2.7777777777777781</v>
      </c>
      <c r="R55" s="47"/>
      <c r="S55" s="36"/>
      <c r="T55" s="47"/>
      <c r="U55" s="36"/>
      <c r="V55" s="70"/>
      <c r="Y55" s="67"/>
    </row>
    <row r="56" spans="1:25" ht="15.75" hidden="1" x14ac:dyDescent="0.25">
      <c r="A56" s="130" t="str">
        <f>DADOS2!AN51</f>
        <v>NASF SC 2</v>
      </c>
      <c r="B56" s="130">
        <f>DADOS2!A51</f>
        <v>43</v>
      </c>
      <c r="C56" s="210">
        <f>DADOS2!B51</f>
        <v>118</v>
      </c>
      <c r="D56" s="210">
        <f>DADOS2!E51</f>
        <v>44</v>
      </c>
      <c r="E56" s="222">
        <f>DADOS2!H51</f>
        <v>30</v>
      </c>
      <c r="F56" s="76">
        <f>DADOS2!K51</f>
        <v>5</v>
      </c>
      <c r="G56" s="210">
        <f>DADOS2!L51</f>
        <v>130</v>
      </c>
      <c r="H56" s="210">
        <f>DADOS2!O51</f>
        <v>39</v>
      </c>
      <c r="I56" s="210">
        <f>DADOS2!R51</f>
        <v>40</v>
      </c>
      <c r="J56" s="210">
        <f>DADOS2!U51</f>
        <v>79</v>
      </c>
      <c r="K56" s="76">
        <f>DADOS2!X51</f>
        <v>5</v>
      </c>
      <c r="L56" s="210">
        <f>DADOS2!Y51</f>
        <v>203</v>
      </c>
      <c r="M56" s="210">
        <f>DADOS2!AB51</f>
        <v>78</v>
      </c>
      <c r="N56" s="210">
        <f>DADOS2!AE51</f>
        <v>76</v>
      </c>
      <c r="O56" s="210">
        <f>DADOS2!AH51</f>
        <v>38</v>
      </c>
      <c r="P56" s="76">
        <f>DADOS2!AK51</f>
        <v>5</v>
      </c>
      <c r="Q56" s="76">
        <f>DADOS2!AM51</f>
        <v>5</v>
      </c>
      <c r="R56" s="47"/>
      <c r="S56" s="36"/>
      <c r="T56" s="47"/>
      <c r="U56" s="36"/>
      <c r="V56" s="70"/>
      <c r="Y56" s="67"/>
    </row>
    <row r="57" spans="1:25" ht="15.75" hidden="1" x14ac:dyDescent="0.25">
      <c r="A57" s="130" t="str">
        <f>DADOS2!AN52</f>
        <v>NASF Fed 1</v>
      </c>
      <c r="B57" s="130">
        <f>DADOS2!A52</f>
        <v>44</v>
      </c>
      <c r="C57" s="210">
        <f>DADOS2!B52</f>
        <v>98</v>
      </c>
      <c r="D57" s="210">
        <f>DADOS2!E52</f>
        <v>29</v>
      </c>
      <c r="E57" s="222">
        <f>DADOS2!H52</f>
        <v>27</v>
      </c>
      <c r="F57" s="76">
        <f>DADOS2!K52</f>
        <v>4.333333333333333</v>
      </c>
      <c r="G57" s="210">
        <f>DADOS2!L52</f>
        <v>82</v>
      </c>
      <c r="H57" s="210">
        <f>DADOS2!O52</f>
        <v>25</v>
      </c>
      <c r="I57" s="210">
        <f>DADOS2!R52</f>
        <v>34</v>
      </c>
      <c r="J57" s="210">
        <f>DADOS2!U52</f>
        <v>34</v>
      </c>
      <c r="K57" s="76">
        <f>DADOS2!X52</f>
        <v>4</v>
      </c>
      <c r="L57" s="210">
        <f>DADOS2!Y52</f>
        <v>118.66</v>
      </c>
      <c r="M57" s="210">
        <f>DADOS2!AB52</f>
        <v>23.25</v>
      </c>
      <c r="N57" s="210">
        <f>DADOS2!AE52</f>
        <v>37.25</v>
      </c>
      <c r="O57" s="210">
        <f>DADOS2!AH52</f>
        <v>21.75</v>
      </c>
      <c r="P57" s="76">
        <f>DADOS2!AK52</f>
        <v>2.75</v>
      </c>
      <c r="Q57" s="76">
        <f>DADOS2!AM52</f>
        <v>3.6944444444444442</v>
      </c>
      <c r="R57" s="47"/>
      <c r="S57" s="36"/>
      <c r="T57" s="47"/>
      <c r="U57" s="36"/>
      <c r="V57" s="70"/>
      <c r="Y57" s="67"/>
    </row>
    <row r="58" spans="1:25" ht="15.75" hidden="1" x14ac:dyDescent="0.25">
      <c r="A58" s="130" t="str">
        <f>DADOS2!AN53</f>
        <v>NASF SC 2</v>
      </c>
      <c r="B58" s="130">
        <f>DADOS2!A53</f>
        <v>45</v>
      </c>
      <c r="C58" s="210">
        <f>DADOS2!B53</f>
        <v>104</v>
      </c>
      <c r="D58" s="210">
        <f>DADOS2!E53</f>
        <v>34</v>
      </c>
      <c r="E58" s="222">
        <f>DADOS2!H53</f>
        <v>22</v>
      </c>
      <c r="F58" s="76">
        <f>DADOS2!K53</f>
        <v>4.333333333333333</v>
      </c>
      <c r="G58" s="210">
        <f>DADOS2!L53</f>
        <v>109</v>
      </c>
      <c r="H58" s="210">
        <f>DADOS2!O53</f>
        <v>33</v>
      </c>
      <c r="I58" s="210">
        <f>DADOS2!R53</f>
        <v>29</v>
      </c>
      <c r="J58" s="210">
        <f>DADOS2!U53</f>
        <v>63</v>
      </c>
      <c r="K58" s="76">
        <f>DADOS2!X53</f>
        <v>4.5</v>
      </c>
      <c r="L58" s="210">
        <f>DADOS2!Y53</f>
        <v>150</v>
      </c>
      <c r="M58" s="210">
        <f>DADOS2!AB53</f>
        <v>64</v>
      </c>
      <c r="N58" s="210">
        <f>DADOS2!AE53</f>
        <v>64</v>
      </c>
      <c r="O58" s="210">
        <f>DADOS2!AH53</f>
        <v>33</v>
      </c>
      <c r="P58" s="76">
        <f>DADOS2!AK53</f>
        <v>4.75</v>
      </c>
      <c r="Q58" s="76">
        <f>DADOS2!AM53</f>
        <v>4.5277777777777777</v>
      </c>
      <c r="R58" s="47"/>
      <c r="S58" s="36"/>
      <c r="T58" s="47"/>
      <c r="U58" s="36"/>
      <c r="V58" s="70"/>
      <c r="Y58" s="67"/>
    </row>
    <row r="59" spans="1:25" ht="15.75" hidden="1" x14ac:dyDescent="0.25">
      <c r="A59" s="130" t="str">
        <f>DADOS2!AN54</f>
        <v>NASF Fed 1</v>
      </c>
      <c r="B59" s="130">
        <f>DADOS2!A54</f>
        <v>46</v>
      </c>
      <c r="C59" s="210">
        <f>DADOS2!B54</f>
        <v>104</v>
      </c>
      <c r="D59" s="210">
        <f>DADOS2!E54</f>
        <v>31</v>
      </c>
      <c r="E59" s="222">
        <f>DADOS2!H54</f>
        <v>22</v>
      </c>
      <c r="F59" s="76">
        <f>DADOS2!K54</f>
        <v>4.333333333333333</v>
      </c>
      <c r="G59" s="210">
        <f>DADOS2!L54</f>
        <v>102</v>
      </c>
      <c r="H59" s="210">
        <f>DADOS2!O54</f>
        <v>28</v>
      </c>
      <c r="I59" s="210">
        <f>DADOS2!R54</f>
        <v>30</v>
      </c>
      <c r="J59" s="210">
        <f>DADOS2!U54</f>
        <v>53</v>
      </c>
      <c r="K59" s="76">
        <f>DADOS2!X54</f>
        <v>4</v>
      </c>
      <c r="L59" s="210">
        <f>DADOS2!Y54</f>
        <v>143</v>
      </c>
      <c r="M59" s="210">
        <f>DADOS2!AB54</f>
        <v>39</v>
      </c>
      <c r="N59" s="210">
        <f>DADOS2!AE54</f>
        <v>53</v>
      </c>
      <c r="O59" s="210">
        <f>DADOS2!AH54</f>
        <v>33</v>
      </c>
      <c r="P59" s="76">
        <f>DADOS2!AK54</f>
        <v>4</v>
      </c>
      <c r="Q59" s="76">
        <f>DADOS2!AM54</f>
        <v>4.1111111111111107</v>
      </c>
      <c r="R59" s="47"/>
      <c r="S59" s="36"/>
      <c r="T59" s="47"/>
      <c r="U59" s="36"/>
      <c r="V59" s="70"/>
      <c r="Y59" s="67"/>
    </row>
    <row r="60" spans="1:25" ht="15.75" hidden="1" x14ac:dyDescent="0.25">
      <c r="A60" s="130" t="str">
        <f>DADOS2!AN55</f>
        <v>NASF SC 2</v>
      </c>
      <c r="B60" s="130">
        <f>DADOS2!A55</f>
        <v>47</v>
      </c>
      <c r="C60" s="210" t="str">
        <f>DADOS2!B55</f>
        <v>Não Respondeu</v>
      </c>
      <c r="D60" s="210" t="str">
        <f>DADOS2!E55</f>
        <v>Não Respondeu</v>
      </c>
      <c r="E60" s="222" t="str">
        <f>DADOS2!H55</f>
        <v>Não Respondeu</v>
      </c>
      <c r="F60" s="76" t="str">
        <f>DADOS2!K55</f>
        <v>Não Respondeu</v>
      </c>
      <c r="G60" s="210" t="str">
        <f>DADOS2!L55</f>
        <v>Não Respondeu</v>
      </c>
      <c r="H60" s="210" t="str">
        <f>DADOS2!O55</f>
        <v>Não Respondeu</v>
      </c>
      <c r="I60" s="210" t="str">
        <f>DADOS2!R55</f>
        <v>Não Respondeu</v>
      </c>
      <c r="J60" s="210" t="str">
        <f>DADOS2!U55</f>
        <v>Não Respondeu</v>
      </c>
      <c r="K60" s="76" t="str">
        <f>DADOS2!X55</f>
        <v>Não Respondeu</v>
      </c>
      <c r="L60" s="210" t="str">
        <f>DADOS2!Y55</f>
        <v>Não Respondeu</v>
      </c>
      <c r="M60" s="210" t="str">
        <f>DADOS2!AB55</f>
        <v>Não Respondeu</v>
      </c>
      <c r="N60" s="210" t="str">
        <f>DADOS2!AE55</f>
        <v>Não Respondeu</v>
      </c>
      <c r="O60" s="210" t="str">
        <f>DADOS2!AH55</f>
        <v>Não Respondeu</v>
      </c>
      <c r="P60" s="76" t="str">
        <f>DADOS2!AK55</f>
        <v>Não Respondeu</v>
      </c>
      <c r="Q60" s="76" t="str">
        <f>DADOS2!AM55</f>
        <v>Não Respondeu</v>
      </c>
      <c r="R60" s="47"/>
      <c r="S60" s="36"/>
      <c r="T60" s="47"/>
      <c r="U60" s="36"/>
      <c r="V60" s="70"/>
      <c r="Y60" s="67"/>
    </row>
    <row r="61" spans="1:25" ht="15.75" hidden="1" x14ac:dyDescent="0.25">
      <c r="A61" s="130" t="str">
        <f>DADOS2!AN56</f>
        <v>NASF SC 1</v>
      </c>
      <c r="B61" s="130">
        <f>DADOS2!A56</f>
        <v>48</v>
      </c>
      <c r="C61" s="210">
        <f>DADOS2!B56</f>
        <v>91</v>
      </c>
      <c r="D61" s="210">
        <f>DADOS2!E56</f>
        <v>27</v>
      </c>
      <c r="E61" s="222">
        <f>DADOS2!H56</f>
        <v>30</v>
      </c>
      <c r="F61" s="76">
        <f>DADOS2!K56</f>
        <v>4</v>
      </c>
      <c r="G61" s="210">
        <f>DADOS2!L56</f>
        <v>114</v>
      </c>
      <c r="H61" s="210">
        <f>DADOS2!O56</f>
        <v>33</v>
      </c>
      <c r="I61" s="210">
        <f>DADOS2!R56</f>
        <v>25</v>
      </c>
      <c r="J61" s="210">
        <f>DADOS2!U56</f>
        <v>35</v>
      </c>
      <c r="K61" s="76">
        <f>DADOS2!X56</f>
        <v>4.25</v>
      </c>
      <c r="L61" s="210">
        <f>DADOS2!Y56</f>
        <v>176</v>
      </c>
      <c r="M61" s="210">
        <f>DADOS2!AB56</f>
        <v>63</v>
      </c>
      <c r="N61" s="210">
        <f>DADOS2!AE56</f>
        <v>76</v>
      </c>
      <c r="O61" s="210">
        <f>DADOS2!AH56</f>
        <v>39</v>
      </c>
      <c r="P61" s="76">
        <f>DADOS2!AK56</f>
        <v>4.75</v>
      </c>
      <c r="Q61" s="76">
        <f>DADOS2!AM56</f>
        <v>4.333333333333333</v>
      </c>
      <c r="R61" s="47"/>
      <c r="S61" s="36"/>
      <c r="T61" s="47"/>
      <c r="U61" s="36"/>
      <c r="V61" s="70"/>
      <c r="Y61" s="67"/>
    </row>
    <row r="62" spans="1:25" ht="15.75" hidden="1" x14ac:dyDescent="0.25">
      <c r="A62" s="130" t="str">
        <f>DADOS2!AN57</f>
        <v>NASF SC 1</v>
      </c>
      <c r="B62" s="130">
        <f>DADOS2!A57</f>
        <v>49</v>
      </c>
      <c r="C62" s="210">
        <f>DADOS2!B57</f>
        <v>82</v>
      </c>
      <c r="D62" s="210">
        <f>DADOS2!E57</f>
        <v>40</v>
      </c>
      <c r="E62" s="222">
        <f>DADOS2!H57</f>
        <v>19</v>
      </c>
      <c r="F62" s="76">
        <f>DADOS2!K57</f>
        <v>4.333333333333333</v>
      </c>
      <c r="G62" s="210">
        <f>DADOS2!L57</f>
        <v>97</v>
      </c>
      <c r="H62" s="210">
        <f>DADOS2!O57</f>
        <v>30</v>
      </c>
      <c r="I62" s="210">
        <f>DADOS2!R57</f>
        <v>21</v>
      </c>
      <c r="J62" s="210">
        <f>DADOS2!U57</f>
        <v>42</v>
      </c>
      <c r="K62" s="76">
        <f>DADOS2!X57</f>
        <v>3.5</v>
      </c>
      <c r="L62" s="210">
        <f>DADOS2!Y57</f>
        <v>153</v>
      </c>
      <c r="M62" s="210">
        <f>DADOS2!AB57</f>
        <v>37</v>
      </c>
      <c r="N62" s="210">
        <f>DADOS2!AE57</f>
        <v>28</v>
      </c>
      <c r="O62" s="210">
        <f>DADOS2!AH57</f>
        <v>24</v>
      </c>
      <c r="P62" s="76">
        <f>DADOS2!AK57</f>
        <v>3.25</v>
      </c>
      <c r="Q62" s="76">
        <f>DADOS2!AM57</f>
        <v>3.6944444444444442</v>
      </c>
      <c r="R62" s="47"/>
      <c r="S62" s="36"/>
      <c r="T62" s="47"/>
      <c r="U62" s="36"/>
      <c r="V62" s="70"/>
      <c r="Y62" s="67"/>
    </row>
    <row r="63" spans="1:25" ht="15.75" hidden="1" x14ac:dyDescent="0.25">
      <c r="A63" s="130" t="str">
        <f>DADOS2!AN58</f>
        <v>NASF Fed 1</v>
      </c>
      <c r="B63" s="130">
        <f>DADOS2!A58</f>
        <v>50</v>
      </c>
      <c r="C63" s="210">
        <f>DADOS2!B58</f>
        <v>76</v>
      </c>
      <c r="D63" s="210">
        <f>DADOS2!E58</f>
        <v>33</v>
      </c>
      <c r="E63" s="222">
        <f>DADOS2!H58</f>
        <v>22</v>
      </c>
      <c r="F63" s="76">
        <f>DADOS2!K58</f>
        <v>4</v>
      </c>
      <c r="G63" s="210">
        <f>DADOS2!L58</f>
        <v>95</v>
      </c>
      <c r="H63" s="210">
        <f>DADOS2!O58</f>
        <v>24</v>
      </c>
      <c r="I63" s="210">
        <f>DADOS2!R58</f>
        <v>24</v>
      </c>
      <c r="J63" s="210">
        <f>DADOS2!U58</f>
        <v>36</v>
      </c>
      <c r="K63" s="76">
        <f>DADOS2!X58</f>
        <v>3.5</v>
      </c>
      <c r="L63" s="210">
        <f>DADOS2!Y58</f>
        <v>101</v>
      </c>
      <c r="M63" s="210">
        <f>DADOS2!AB58</f>
        <v>31</v>
      </c>
      <c r="N63" s="210">
        <f>DADOS2!AE58</f>
        <v>29</v>
      </c>
      <c r="O63" s="210">
        <f>DADOS2!AH58</f>
        <v>26</v>
      </c>
      <c r="P63" s="76">
        <f>DADOS2!AK58</f>
        <v>2.75</v>
      </c>
      <c r="Q63" s="76">
        <f>DADOS2!AM58</f>
        <v>3.4166666666666665</v>
      </c>
      <c r="R63" s="47"/>
      <c r="S63" s="36"/>
      <c r="T63" s="47"/>
      <c r="U63" s="36"/>
      <c r="V63" s="70"/>
      <c r="Y63" s="67"/>
    </row>
    <row r="64" spans="1:25" ht="15.75" x14ac:dyDescent="0.25">
      <c r="A64" s="130" t="str">
        <f>DADOS2!AN59</f>
        <v>NASF Fed 2</v>
      </c>
      <c r="B64" s="130">
        <f>DADOS2!A59</f>
        <v>51</v>
      </c>
      <c r="C64" s="210">
        <f>DADOS2!B59</f>
        <v>60</v>
      </c>
      <c r="D64" s="210">
        <f>DADOS2!E59</f>
        <v>16</v>
      </c>
      <c r="E64" s="222">
        <f>DADOS2!H59</f>
        <v>0</v>
      </c>
      <c r="F64" s="76">
        <f>DADOS2!K59</f>
        <v>2</v>
      </c>
      <c r="G64" s="210">
        <f>DADOS2!L59</f>
        <v>87</v>
      </c>
      <c r="H64" s="210">
        <f>DADOS2!O59</f>
        <v>21</v>
      </c>
      <c r="I64" s="210">
        <f>DADOS2!R59</f>
        <v>21</v>
      </c>
      <c r="J64" s="210">
        <f>DADOS2!U59</f>
        <v>40</v>
      </c>
      <c r="K64" s="76">
        <f>DADOS2!X59</f>
        <v>3.25</v>
      </c>
      <c r="L64" s="210">
        <f>DADOS2!Y59</f>
        <v>132</v>
      </c>
      <c r="M64" s="210">
        <f>DADOS2!AB59</f>
        <v>29</v>
      </c>
      <c r="N64" s="210">
        <f>DADOS2!AE59</f>
        <v>28</v>
      </c>
      <c r="O64" s="210">
        <f>DADOS2!AH59</f>
        <v>27</v>
      </c>
      <c r="P64" s="76">
        <f>DADOS2!AK59</f>
        <v>3</v>
      </c>
      <c r="Q64" s="76">
        <f>DADOS2!AM59</f>
        <v>2.75</v>
      </c>
      <c r="R64" s="47"/>
      <c r="S64" s="36"/>
      <c r="T64" s="47"/>
      <c r="U64" s="36"/>
      <c r="V64" s="70"/>
      <c r="Y64" s="67"/>
    </row>
    <row r="65" spans="1:25" ht="15.75" hidden="1" x14ac:dyDescent="0.25">
      <c r="A65" s="130" t="str">
        <f>DADOS2!AN60</f>
        <v>NASF SC 2</v>
      </c>
      <c r="B65" s="130">
        <f>DADOS2!A60</f>
        <v>52</v>
      </c>
      <c r="C65" s="210">
        <f>DADOS2!B60</f>
        <v>98</v>
      </c>
      <c r="D65" s="210">
        <f>DADOS2!E60</f>
        <v>34</v>
      </c>
      <c r="E65" s="222">
        <f>DADOS2!H60</f>
        <v>21</v>
      </c>
      <c r="F65" s="76">
        <f>DADOS2!K60</f>
        <v>4.333333333333333</v>
      </c>
      <c r="G65" s="210">
        <f>DADOS2!L60</f>
        <v>103</v>
      </c>
      <c r="H65" s="210">
        <f>DADOS2!O60</f>
        <v>30</v>
      </c>
      <c r="I65" s="210">
        <f>DADOS2!R60</f>
        <v>28</v>
      </c>
      <c r="J65" s="210">
        <f>DADOS2!U60</f>
        <v>61</v>
      </c>
      <c r="K65" s="76">
        <f>DADOS2!X60</f>
        <v>4</v>
      </c>
      <c r="L65" s="210">
        <f>DADOS2!Y60</f>
        <v>140</v>
      </c>
      <c r="M65" s="210">
        <f>DADOS2!AB60</f>
        <v>38</v>
      </c>
      <c r="N65" s="210">
        <f>DADOS2!AE60</f>
        <v>52</v>
      </c>
      <c r="O65" s="210">
        <f>DADOS2!AH60</f>
        <v>31</v>
      </c>
      <c r="P65" s="76">
        <f>DADOS2!AK60</f>
        <v>3.75</v>
      </c>
      <c r="Q65" s="76">
        <f>DADOS2!AM60</f>
        <v>4.0277777777777777</v>
      </c>
      <c r="R65" s="47"/>
      <c r="S65" s="36"/>
      <c r="T65" s="47"/>
      <c r="U65" s="36"/>
      <c r="V65" s="70"/>
      <c r="Y65" s="67"/>
    </row>
    <row r="66" spans="1:25" ht="15.75" x14ac:dyDescent="0.25">
      <c r="A66" s="130" t="str">
        <f>DADOS2!AN61</f>
        <v>NASF Fed 2</v>
      </c>
      <c r="B66" s="130">
        <f>DADOS2!A61</f>
        <v>53</v>
      </c>
      <c r="C66" s="210">
        <f>DADOS2!B61</f>
        <v>116</v>
      </c>
      <c r="D66" s="210">
        <f>DADOS2!E61</f>
        <v>47</v>
      </c>
      <c r="E66" s="222">
        <f>DADOS2!H61</f>
        <v>27</v>
      </c>
      <c r="F66" s="76">
        <f>DADOS2!K61</f>
        <v>5</v>
      </c>
      <c r="G66" s="210" t="str">
        <f>DADOS2!L61</f>
        <v>Não Respondeu</v>
      </c>
      <c r="H66" s="210" t="str">
        <f>DADOS2!O61</f>
        <v>Não Respondeu</v>
      </c>
      <c r="I66" s="210" t="str">
        <f>DADOS2!R61</f>
        <v>Não Respondeu</v>
      </c>
      <c r="J66" s="210" t="str">
        <f>DADOS2!U61</f>
        <v>Não Respondeu</v>
      </c>
      <c r="K66" s="76" t="str">
        <f>DADOS2!X61</f>
        <v>Não Respondeu</v>
      </c>
      <c r="L66" s="210" t="str">
        <f>DADOS2!Y61</f>
        <v>Não Respondeu</v>
      </c>
      <c r="M66" s="210" t="str">
        <f>DADOS2!AB61</f>
        <v>Não Respondeu</v>
      </c>
      <c r="N66" s="210" t="str">
        <f>DADOS2!AE61</f>
        <v>Não Respondeu</v>
      </c>
      <c r="O66" s="210" t="str">
        <f>DADOS2!AH61</f>
        <v>Não Respondeu</v>
      </c>
      <c r="P66" s="76" t="str">
        <f>DADOS2!AK61</f>
        <v>Não Respondeu</v>
      </c>
      <c r="Q66" s="76">
        <f>DADOS2!AM61</f>
        <v>5</v>
      </c>
      <c r="R66" s="47"/>
      <c r="S66" s="36"/>
      <c r="T66" s="47"/>
      <c r="U66" s="36"/>
      <c r="V66" s="70"/>
      <c r="Y66" s="67"/>
    </row>
    <row r="67" spans="1:25" ht="15.75" hidden="1" x14ac:dyDescent="0.25">
      <c r="A67" s="130" t="str">
        <f>DADOS2!AN62</f>
        <v>NASF SC 1</v>
      </c>
      <c r="B67" s="130">
        <f>DADOS2!A62</f>
        <v>54</v>
      </c>
      <c r="C67" s="210">
        <f>DADOS2!B62</f>
        <v>47</v>
      </c>
      <c r="D67" s="210">
        <f>DADOS2!E62</f>
        <v>22</v>
      </c>
      <c r="E67" s="222">
        <f>DADOS2!H62</f>
        <v>9</v>
      </c>
      <c r="F67" s="76">
        <f>DADOS2!K62</f>
        <v>2.3333333333333335</v>
      </c>
      <c r="G67" s="210">
        <f>DADOS2!L62</f>
        <v>66</v>
      </c>
      <c r="H67" s="210">
        <f>DADOS2!O62</f>
        <v>18</v>
      </c>
      <c r="I67" s="210">
        <f>DADOS2!R62</f>
        <v>22</v>
      </c>
      <c r="J67" s="210">
        <f>DADOS2!U62</f>
        <v>48</v>
      </c>
      <c r="K67" s="76">
        <f>DADOS2!X62</f>
        <v>3.25</v>
      </c>
      <c r="L67" s="210">
        <f>DADOS2!Y62</f>
        <v>41</v>
      </c>
      <c r="M67" s="210">
        <f>DADOS2!AB62</f>
        <v>7</v>
      </c>
      <c r="N67" s="210">
        <f>DADOS2!AE62</f>
        <v>0</v>
      </c>
      <c r="O67" s="210">
        <f>DADOS2!AH62</f>
        <v>1</v>
      </c>
      <c r="P67" s="76">
        <f>DADOS2!AK62</f>
        <v>1.5</v>
      </c>
      <c r="Q67" s="76">
        <f>DADOS2!AM62</f>
        <v>2.3611111111111112</v>
      </c>
      <c r="R67" s="47"/>
      <c r="S67" s="36"/>
      <c r="T67" s="47"/>
      <c r="U67" s="36"/>
      <c r="V67" s="70"/>
      <c r="Y67" s="67"/>
    </row>
    <row r="68" spans="1:25" ht="15.75" hidden="1" x14ac:dyDescent="0.25">
      <c r="A68" s="130" t="str">
        <f>DADOS2!AN63</f>
        <v>NASF Fed 1</v>
      </c>
      <c r="B68" s="130">
        <f>DADOS2!A63</f>
        <v>55</v>
      </c>
      <c r="C68" s="210">
        <f>DADOS2!B63</f>
        <v>46</v>
      </c>
      <c r="D68" s="210">
        <f>DADOS2!E63</f>
        <v>18</v>
      </c>
      <c r="E68" s="222">
        <f>DADOS2!H63</f>
        <v>9</v>
      </c>
      <c r="F68" s="76">
        <f>DADOS2!K63</f>
        <v>2</v>
      </c>
      <c r="G68" s="210">
        <f>DADOS2!L63</f>
        <v>66</v>
      </c>
      <c r="H68" s="210">
        <f>DADOS2!O63</f>
        <v>8</v>
      </c>
      <c r="I68" s="210">
        <f>DADOS2!R63</f>
        <v>7</v>
      </c>
      <c r="J68" s="210">
        <f>DADOS2!U63</f>
        <v>9</v>
      </c>
      <c r="K68" s="76">
        <f>DADOS2!X63</f>
        <v>1.75</v>
      </c>
      <c r="L68" s="210">
        <f>DADOS2!Y63</f>
        <v>93</v>
      </c>
      <c r="M68" s="210">
        <f>DADOS2!AB63</f>
        <v>26</v>
      </c>
      <c r="N68" s="210">
        <f>DADOS2!AE63</f>
        <v>28</v>
      </c>
      <c r="O68" s="210">
        <f>DADOS2!AH63</f>
        <v>39</v>
      </c>
      <c r="P68" s="76">
        <f>DADOS2!AK63</f>
        <v>3</v>
      </c>
      <c r="Q68" s="76">
        <f>DADOS2!AM63</f>
        <v>2.25</v>
      </c>
      <c r="R68" s="47"/>
      <c r="S68" s="36"/>
      <c r="T68" s="47"/>
      <c r="U68" s="36"/>
      <c r="V68" s="70"/>
      <c r="Y68" s="67"/>
    </row>
    <row r="69" spans="1:25" ht="15.75" hidden="1" x14ac:dyDescent="0.25">
      <c r="A69" s="130" t="str">
        <f>DADOS2!AN64</f>
        <v>NASF SC 1</v>
      </c>
      <c r="B69" s="130">
        <f>DADOS2!A64</f>
        <v>56</v>
      </c>
      <c r="C69" s="210" t="str">
        <f>DADOS2!B64</f>
        <v>Não Respondeu</v>
      </c>
      <c r="D69" s="210" t="str">
        <f>DADOS2!E64</f>
        <v>Não Respondeu</v>
      </c>
      <c r="E69" s="222" t="str">
        <f>DADOS2!H64</f>
        <v>Não Respondeu</v>
      </c>
      <c r="F69" s="76" t="str">
        <f>DADOS2!K64</f>
        <v>Não Respondeu</v>
      </c>
      <c r="G69" s="210" t="str">
        <f>DADOS2!L64</f>
        <v>Não Respondeu</v>
      </c>
      <c r="H69" s="210" t="str">
        <f>DADOS2!O64</f>
        <v>Não Respondeu</v>
      </c>
      <c r="I69" s="210" t="str">
        <f>DADOS2!R64</f>
        <v>Não Respondeu</v>
      </c>
      <c r="J69" s="210" t="str">
        <f>DADOS2!U64</f>
        <v>Não Respondeu</v>
      </c>
      <c r="K69" s="76" t="str">
        <f>DADOS2!X64</f>
        <v>Não Respondeu</v>
      </c>
      <c r="L69" s="210" t="str">
        <f>DADOS2!Y64</f>
        <v>Não Respondeu</v>
      </c>
      <c r="M69" s="210" t="str">
        <f>DADOS2!AB64</f>
        <v>Não Respondeu</v>
      </c>
      <c r="N69" s="210" t="str">
        <f>DADOS2!AE64</f>
        <v>Não Respondeu</v>
      </c>
      <c r="O69" s="210" t="str">
        <f>DADOS2!AH64</f>
        <v>Não Respondeu</v>
      </c>
      <c r="P69" s="76" t="str">
        <f>DADOS2!AK64</f>
        <v>Não Respondeu</v>
      </c>
      <c r="Q69" s="76" t="str">
        <f>DADOS2!AM64</f>
        <v>Não Respondeu</v>
      </c>
      <c r="R69" s="47"/>
      <c r="S69" s="36"/>
      <c r="T69" s="47"/>
      <c r="U69" s="36"/>
      <c r="V69" s="70"/>
      <c r="Y69" s="67"/>
    </row>
    <row r="70" spans="1:25" ht="15.75" x14ac:dyDescent="0.25">
      <c r="A70" s="130" t="str">
        <f>DADOS2!AN65</f>
        <v>NASF Fed 2</v>
      </c>
      <c r="B70" s="130">
        <f>DADOS2!A65</f>
        <v>57</v>
      </c>
      <c r="C70" s="210">
        <f>DADOS2!B65</f>
        <v>113</v>
      </c>
      <c r="D70" s="210">
        <f>DADOS2!E65</f>
        <v>47</v>
      </c>
      <c r="E70" s="222">
        <f>DADOS2!H65</f>
        <v>28</v>
      </c>
      <c r="F70" s="76">
        <f>DADOS2!K65</f>
        <v>5</v>
      </c>
      <c r="G70" s="210">
        <f>DADOS2!L65</f>
        <v>122</v>
      </c>
      <c r="H70" s="210">
        <f>DADOS2!O65</f>
        <v>38</v>
      </c>
      <c r="I70" s="210">
        <f>DADOS2!R65</f>
        <v>38</v>
      </c>
      <c r="J70" s="210">
        <f>DADOS2!U65</f>
        <v>74</v>
      </c>
      <c r="K70" s="76">
        <f>DADOS2!X65</f>
        <v>4</v>
      </c>
      <c r="L70" s="210">
        <f>DADOS2!Y65</f>
        <v>191</v>
      </c>
      <c r="M70" s="210">
        <f>DADOS2!AB65</f>
        <v>72</v>
      </c>
      <c r="N70" s="210">
        <f>DADOS2!AE65</f>
        <v>73</v>
      </c>
      <c r="O70" s="210">
        <f>DADOS2!AH65</f>
        <v>37</v>
      </c>
      <c r="P70" s="76">
        <f>DADOS2!AK65</f>
        <v>5</v>
      </c>
      <c r="Q70" s="76">
        <f>DADOS2!AM65</f>
        <v>4.666666666666667</v>
      </c>
      <c r="R70" s="47"/>
      <c r="S70" s="36"/>
      <c r="T70" s="47"/>
      <c r="U70" s="36"/>
      <c r="V70" s="70"/>
      <c r="Y70" s="67"/>
    </row>
    <row r="71" spans="1:25" ht="15.75" hidden="1" x14ac:dyDescent="0.25">
      <c r="A71" s="130" t="str">
        <f>DADOS2!AN66</f>
        <v>NASF Fed 1</v>
      </c>
      <c r="B71" s="130">
        <f>DADOS2!A66</f>
        <v>58</v>
      </c>
      <c r="C71" s="210">
        <f>DADOS2!B66</f>
        <v>35</v>
      </c>
      <c r="D71" s="210">
        <f>DADOS2!E66</f>
        <v>10</v>
      </c>
      <c r="E71" s="222">
        <f>DADOS2!H66</f>
        <v>16</v>
      </c>
      <c r="F71" s="76">
        <f>DADOS2!K66</f>
        <v>2.3333333333333335</v>
      </c>
      <c r="G71" s="210">
        <f>DADOS2!L66</f>
        <v>96</v>
      </c>
      <c r="H71" s="210">
        <f>DADOS2!O66</f>
        <v>24</v>
      </c>
      <c r="I71" s="210">
        <f>DADOS2!R66</f>
        <v>6</v>
      </c>
      <c r="J71" s="210">
        <f>DADOS2!U66</f>
        <v>33</v>
      </c>
      <c r="K71" s="76">
        <f>DADOS2!X66</f>
        <v>3</v>
      </c>
      <c r="L71" s="210">
        <f>DADOS2!Y66</f>
        <v>137</v>
      </c>
      <c r="M71" s="210">
        <f>DADOS2!AB66</f>
        <v>20</v>
      </c>
      <c r="N71" s="210">
        <f>DADOS2!AE66</f>
        <v>27</v>
      </c>
      <c r="O71" s="210">
        <f>DADOS2!AH66</f>
        <v>25</v>
      </c>
      <c r="P71" s="76">
        <f>DADOS2!AK66</f>
        <v>3</v>
      </c>
      <c r="Q71" s="76">
        <f>DADOS2!AM66</f>
        <v>2.7777777777777781</v>
      </c>
      <c r="R71" s="47"/>
      <c r="S71" s="36"/>
      <c r="T71" s="47"/>
      <c r="U71" s="36"/>
      <c r="V71" s="70"/>
      <c r="Y71" s="67"/>
    </row>
    <row r="72" spans="1:25" ht="15.75" hidden="1" x14ac:dyDescent="0.25">
      <c r="A72" s="130" t="str">
        <f>DADOS2!AN67</f>
        <v>NASF SC 2</v>
      </c>
      <c r="B72" s="130">
        <f>DADOS2!A67</f>
        <v>59</v>
      </c>
      <c r="C72" s="210">
        <f>DADOS2!B67</f>
        <v>51</v>
      </c>
      <c r="D72" s="210">
        <f>DADOS2!E67</f>
        <v>32</v>
      </c>
      <c r="E72" s="222">
        <f>DADOS2!H67</f>
        <v>5</v>
      </c>
      <c r="F72" s="76">
        <f>DADOS2!K67</f>
        <v>2.6666666666666665</v>
      </c>
      <c r="G72" s="210">
        <f>DADOS2!L67</f>
        <v>56</v>
      </c>
      <c r="H72" s="210">
        <f>DADOS2!O67</f>
        <v>28</v>
      </c>
      <c r="I72" s="210">
        <f>DADOS2!R67</f>
        <v>22</v>
      </c>
      <c r="J72" s="210">
        <f>DADOS2!U67</f>
        <v>45</v>
      </c>
      <c r="K72" s="76">
        <f>DADOS2!X67</f>
        <v>3.25</v>
      </c>
      <c r="L72" s="210" t="str">
        <f>DADOS2!Y67</f>
        <v>Não Respondeu</v>
      </c>
      <c r="M72" s="210" t="str">
        <f>DADOS2!AB67</f>
        <v>Não Respondeu</v>
      </c>
      <c r="N72" s="210" t="str">
        <f>DADOS2!AE67</f>
        <v>Não Respondeu</v>
      </c>
      <c r="O72" s="210" t="str">
        <f>DADOS2!AH67</f>
        <v>Não Respondeu</v>
      </c>
      <c r="P72" s="76" t="str">
        <f>DADOS2!AK67</f>
        <v>Não Respondeu</v>
      </c>
      <c r="Q72" s="76">
        <f>DADOS2!AM67</f>
        <v>2.958333333333333</v>
      </c>
      <c r="R72" s="47"/>
      <c r="S72" s="36"/>
      <c r="T72" s="47"/>
      <c r="U72" s="36"/>
      <c r="V72" s="70"/>
      <c r="Y72" s="67"/>
    </row>
    <row r="73" spans="1:25" ht="15.75" hidden="1" x14ac:dyDescent="0.25">
      <c r="A73" s="130" t="str">
        <f>DADOS2!AN68</f>
        <v>NASF SC 2</v>
      </c>
      <c r="B73" s="130">
        <f>DADOS2!A68</f>
        <v>60</v>
      </c>
      <c r="C73" s="210">
        <f>DADOS2!B68</f>
        <v>108</v>
      </c>
      <c r="D73" s="210">
        <f>DADOS2!E68</f>
        <v>44</v>
      </c>
      <c r="E73" s="222">
        <f>DADOS2!H68</f>
        <v>23</v>
      </c>
      <c r="F73" s="76">
        <f>DADOS2!K68</f>
        <v>4.666666666666667</v>
      </c>
      <c r="G73" s="210">
        <f>DADOS2!L68</f>
        <v>107</v>
      </c>
      <c r="H73" s="210">
        <f>DADOS2!O68</f>
        <v>35</v>
      </c>
      <c r="I73" s="210">
        <f>DADOS2!R68</f>
        <v>30</v>
      </c>
      <c r="J73" s="210">
        <f>DADOS2!U68</f>
        <v>67</v>
      </c>
      <c r="K73" s="76">
        <f>DADOS2!X68</f>
        <v>3.75</v>
      </c>
      <c r="L73" s="210">
        <f>DADOS2!Y68</f>
        <v>182</v>
      </c>
      <c r="M73" s="210">
        <f>DADOS2!AB68</f>
        <v>72</v>
      </c>
      <c r="N73" s="210">
        <f>DADOS2!AE68</f>
        <v>73</v>
      </c>
      <c r="O73" s="210">
        <f>DADOS2!AH68</f>
        <v>36</v>
      </c>
      <c r="P73" s="76">
        <f>DADOS2!AK68</f>
        <v>5</v>
      </c>
      <c r="Q73" s="76">
        <f>DADOS2!AM68</f>
        <v>4.4722222222222223</v>
      </c>
      <c r="R73" s="47"/>
      <c r="S73" s="36"/>
      <c r="T73" s="47"/>
      <c r="U73" s="36"/>
      <c r="V73" s="70"/>
      <c r="Y73" s="67"/>
    </row>
    <row r="74" spans="1:25" ht="15.75" hidden="1" x14ac:dyDescent="0.25">
      <c r="A74" s="130" t="str">
        <f>DADOS2!AN69</f>
        <v>NASF SC 2</v>
      </c>
      <c r="B74" s="130">
        <f>DADOS2!A69</f>
        <v>61</v>
      </c>
      <c r="C74" s="210">
        <f>DADOS2!B69</f>
        <v>88</v>
      </c>
      <c r="D74" s="210">
        <f>DADOS2!E69</f>
        <v>41</v>
      </c>
      <c r="E74" s="222">
        <f>DADOS2!H69</f>
        <v>23</v>
      </c>
      <c r="F74" s="76">
        <f>DADOS2!K69</f>
        <v>4.333333333333333</v>
      </c>
      <c r="G74" s="210">
        <f>DADOS2!L69</f>
        <v>71</v>
      </c>
      <c r="H74" s="210">
        <f>DADOS2!O69</f>
        <v>21</v>
      </c>
      <c r="I74" s="210">
        <f>DADOS2!R69</f>
        <v>23</v>
      </c>
      <c r="J74" s="210">
        <f>DADOS2!U69</f>
        <v>52</v>
      </c>
      <c r="K74" s="76">
        <f>DADOS2!X69</f>
        <v>3.25</v>
      </c>
      <c r="L74" s="210">
        <f>DADOS2!Y69</f>
        <v>97</v>
      </c>
      <c r="M74" s="210">
        <f>DADOS2!AB69</f>
        <v>28</v>
      </c>
      <c r="N74" s="210">
        <f>DADOS2!AE69</f>
        <v>37</v>
      </c>
      <c r="O74" s="210">
        <f>DADOS2!AH69</f>
        <v>22</v>
      </c>
      <c r="P74" s="76">
        <f>DADOS2!AK69</f>
        <v>2.75</v>
      </c>
      <c r="Q74" s="76">
        <f>DADOS2!AM69</f>
        <v>3.4444444444444442</v>
      </c>
      <c r="R74" s="47"/>
      <c r="S74" s="36"/>
      <c r="T74" s="47"/>
      <c r="U74" s="36"/>
      <c r="V74" s="70"/>
      <c r="Y74" s="67"/>
    </row>
    <row r="75" spans="1:25" ht="15.75" hidden="1" x14ac:dyDescent="0.25">
      <c r="A75" s="130" t="str">
        <f>DADOS2!AN70</f>
        <v>NASF SC 2</v>
      </c>
      <c r="B75" s="130">
        <f>DADOS2!A70</f>
        <v>62</v>
      </c>
      <c r="C75" s="210">
        <f>DADOS2!B70</f>
        <v>90</v>
      </c>
      <c r="D75" s="210">
        <f>DADOS2!E70</f>
        <v>30</v>
      </c>
      <c r="E75" s="222">
        <f>DADOS2!H70</f>
        <v>15</v>
      </c>
      <c r="F75" s="76">
        <f>DADOS2!K70</f>
        <v>3.6666666666666665</v>
      </c>
      <c r="G75" s="210">
        <f>DADOS2!L70</f>
        <v>57</v>
      </c>
      <c r="H75" s="210">
        <f>DADOS2!O70</f>
        <v>9</v>
      </c>
      <c r="I75" s="210">
        <f>DADOS2!R70</f>
        <v>9</v>
      </c>
      <c r="J75" s="210">
        <f>DADOS2!U70</f>
        <v>50</v>
      </c>
      <c r="K75" s="76">
        <f>DADOS2!X70</f>
        <v>2.75</v>
      </c>
      <c r="L75" s="210">
        <f>DADOS2!Y70</f>
        <v>131</v>
      </c>
      <c r="M75" s="210">
        <f>DADOS2!AB70</f>
        <v>15</v>
      </c>
      <c r="N75" s="210">
        <f>DADOS2!AE70</f>
        <v>39</v>
      </c>
      <c r="O75" s="210">
        <f>DADOS2!AH70</f>
        <v>25</v>
      </c>
      <c r="P75" s="76">
        <f>DADOS2!AK70</f>
        <v>3</v>
      </c>
      <c r="Q75" s="76">
        <f>DADOS2!AM70</f>
        <v>3.1388888888888888</v>
      </c>
      <c r="R75" s="47"/>
      <c r="S75" s="36"/>
      <c r="T75" s="47"/>
      <c r="U75" s="36"/>
      <c r="V75" s="70"/>
      <c r="Y75" s="67"/>
    </row>
    <row r="76" spans="1:25" ht="15.75" hidden="1" x14ac:dyDescent="0.25">
      <c r="A76" s="130" t="str">
        <f>DADOS2!AN71</f>
        <v>NASF SC 2</v>
      </c>
      <c r="B76" s="130">
        <f>DADOS2!A71</f>
        <v>63</v>
      </c>
      <c r="C76" s="210">
        <f>DADOS2!B71</f>
        <v>88</v>
      </c>
      <c r="D76" s="210">
        <f>DADOS2!E71</f>
        <v>38</v>
      </c>
      <c r="E76" s="222">
        <f>DADOS2!H71</f>
        <v>22</v>
      </c>
      <c r="F76" s="76">
        <f>DADOS2!K71</f>
        <v>4</v>
      </c>
      <c r="G76" s="210">
        <f>DADOS2!L71</f>
        <v>101</v>
      </c>
      <c r="H76" s="210">
        <f>DADOS2!O71</f>
        <v>31</v>
      </c>
      <c r="I76" s="210">
        <f>DADOS2!R71</f>
        <v>30</v>
      </c>
      <c r="J76" s="210">
        <f>DADOS2!U71</f>
        <v>63</v>
      </c>
      <c r="K76" s="76">
        <f>DADOS2!X71</f>
        <v>4</v>
      </c>
      <c r="L76" s="210">
        <f>DADOS2!Y71</f>
        <v>126</v>
      </c>
      <c r="M76" s="210">
        <f>DADOS2!AB71</f>
        <v>45</v>
      </c>
      <c r="N76" s="210">
        <f>DADOS2!AE71</f>
        <v>44</v>
      </c>
      <c r="O76" s="210">
        <f>DADOS2!AH71</f>
        <v>24</v>
      </c>
      <c r="P76" s="76">
        <f>DADOS2!AK71</f>
        <v>3.5</v>
      </c>
      <c r="Q76" s="76">
        <f>DADOS2!AM71</f>
        <v>3.8333333333333335</v>
      </c>
      <c r="R76" s="47"/>
      <c r="S76" s="36"/>
      <c r="T76" s="47"/>
      <c r="U76" s="36"/>
      <c r="V76" s="70"/>
      <c r="Y76" s="67"/>
    </row>
    <row r="77" spans="1:25" ht="15.75" hidden="1" x14ac:dyDescent="0.25">
      <c r="A77" s="130" t="str">
        <f>DADOS2!AN72</f>
        <v>NASF SC 2</v>
      </c>
      <c r="B77" s="130">
        <f>DADOS2!A72</f>
        <v>64</v>
      </c>
      <c r="C77" s="210">
        <f>DADOS2!B72</f>
        <v>41</v>
      </c>
      <c r="D77" s="210">
        <f>DADOS2!E72</f>
        <v>24</v>
      </c>
      <c r="E77" s="222">
        <f>DADOS2!H72</f>
        <v>0</v>
      </c>
      <c r="F77" s="76">
        <f>DADOS2!K72</f>
        <v>2</v>
      </c>
      <c r="G77" s="210">
        <f>DADOS2!L72</f>
        <v>8</v>
      </c>
      <c r="H77" s="210">
        <f>DADOS2!O72</f>
        <v>5</v>
      </c>
      <c r="I77" s="210">
        <f>DADOS2!R72</f>
        <v>0</v>
      </c>
      <c r="J77" s="210">
        <f>DADOS2!U72</f>
        <v>5</v>
      </c>
      <c r="K77" s="76">
        <f>DADOS2!X72</f>
        <v>1</v>
      </c>
      <c r="L77" s="210">
        <f>DADOS2!Y72</f>
        <v>27</v>
      </c>
      <c r="M77" s="210">
        <f>DADOS2!AB72</f>
        <v>2</v>
      </c>
      <c r="N77" s="210">
        <f>DADOS2!AE72</f>
        <v>9</v>
      </c>
      <c r="O77" s="210">
        <f>DADOS2!AH72</f>
        <v>13</v>
      </c>
      <c r="P77" s="76">
        <f>DADOS2!AK72</f>
        <v>1.25</v>
      </c>
      <c r="Q77" s="76">
        <f>DADOS2!AM72</f>
        <v>1.4166666666666667</v>
      </c>
      <c r="R77" s="47"/>
      <c r="S77" s="36"/>
      <c r="T77" s="47"/>
      <c r="U77" s="36"/>
      <c r="V77" s="70"/>
      <c r="Y77" s="67"/>
    </row>
    <row r="78" spans="1:25" ht="15.75" hidden="1" x14ac:dyDescent="0.25">
      <c r="A78" s="130" t="str">
        <f>DADOS2!AN73</f>
        <v>NASF SC 2</v>
      </c>
      <c r="B78" s="130">
        <f>DADOS2!A73</f>
        <v>65</v>
      </c>
      <c r="C78" s="210">
        <f>DADOS2!B73</f>
        <v>87</v>
      </c>
      <c r="D78" s="210">
        <f>DADOS2!E73</f>
        <v>27</v>
      </c>
      <c r="E78" s="222">
        <f>DADOS2!H73</f>
        <v>24</v>
      </c>
      <c r="F78" s="76">
        <f>DADOS2!K73</f>
        <v>4</v>
      </c>
      <c r="G78" s="210">
        <f>DADOS2!L73</f>
        <v>97</v>
      </c>
      <c r="H78" s="210">
        <f>DADOS2!O73</f>
        <v>27</v>
      </c>
      <c r="I78" s="210">
        <f>DADOS2!R73</f>
        <v>22</v>
      </c>
      <c r="J78" s="210">
        <f>DADOS2!U73</f>
        <v>56</v>
      </c>
      <c r="K78" s="76">
        <f>DADOS2!X73</f>
        <v>3.75</v>
      </c>
      <c r="L78" s="210">
        <f>DADOS2!Y73</f>
        <v>137</v>
      </c>
      <c r="M78" s="210">
        <f>DADOS2!AB73</f>
        <v>46</v>
      </c>
      <c r="N78" s="210">
        <f>DADOS2!AE73</f>
        <v>65</v>
      </c>
      <c r="O78" s="210">
        <f>DADOS2!AH73</f>
        <v>30</v>
      </c>
      <c r="P78" s="76">
        <f>DADOS2!AK73</f>
        <v>4</v>
      </c>
      <c r="Q78" s="76">
        <f>DADOS2!AM73</f>
        <v>3.9166666666666665</v>
      </c>
      <c r="R78" s="47"/>
      <c r="S78" s="36"/>
      <c r="T78" s="47"/>
      <c r="U78" s="36"/>
      <c r="V78" s="70"/>
      <c r="Y78" s="67"/>
    </row>
    <row r="79" spans="1:25" ht="15.75" hidden="1" x14ac:dyDescent="0.25">
      <c r="A79" s="130" t="str">
        <f>DADOS2!AN74</f>
        <v>NASF SC 1</v>
      </c>
      <c r="B79" s="130">
        <f>DADOS2!A74</f>
        <v>66</v>
      </c>
      <c r="C79" s="210">
        <f>DADOS2!B74</f>
        <v>95</v>
      </c>
      <c r="D79" s="210">
        <f>DADOS2!E74</f>
        <v>38</v>
      </c>
      <c r="E79" s="222">
        <f>DADOS2!H74</f>
        <v>22</v>
      </c>
      <c r="F79" s="76">
        <f>DADOS2!K74</f>
        <v>4</v>
      </c>
      <c r="G79" s="210">
        <f>DADOS2!L74</f>
        <v>92</v>
      </c>
      <c r="H79" s="210">
        <f>DADOS2!O74</f>
        <v>30</v>
      </c>
      <c r="I79" s="210">
        <f>DADOS2!R74</f>
        <v>21</v>
      </c>
      <c r="J79" s="210">
        <f>DADOS2!U74</f>
        <v>39</v>
      </c>
      <c r="K79" s="76">
        <f>DADOS2!X74</f>
        <v>3.5</v>
      </c>
      <c r="L79" s="210">
        <f>DADOS2!Y74</f>
        <v>101</v>
      </c>
      <c r="M79" s="210">
        <f>DADOS2!AB74</f>
        <v>19</v>
      </c>
      <c r="N79" s="210">
        <f>DADOS2!AE74</f>
        <v>27</v>
      </c>
      <c r="O79" s="210">
        <f>DADOS2!AH74</f>
        <v>20</v>
      </c>
      <c r="P79" s="76">
        <f>DADOS2!AK74</f>
        <v>2.5</v>
      </c>
      <c r="Q79" s="76">
        <f>DADOS2!AM74</f>
        <v>3.3333333333333335</v>
      </c>
      <c r="R79" s="47"/>
      <c r="S79" s="36"/>
      <c r="T79" s="47"/>
      <c r="U79" s="36"/>
      <c r="V79" s="70"/>
      <c r="Y79" s="67"/>
    </row>
    <row r="80" spans="1:25" ht="15.75" hidden="1" x14ac:dyDescent="0.25">
      <c r="A80" s="130" t="str">
        <f>DADOS2!AN75</f>
        <v>NASF SC 2</v>
      </c>
      <c r="B80" s="130">
        <f>DADOS2!A75</f>
        <v>67</v>
      </c>
      <c r="C80" s="210">
        <f>DADOS2!B75</f>
        <v>81</v>
      </c>
      <c r="D80" s="210">
        <f>DADOS2!E75</f>
        <v>35</v>
      </c>
      <c r="E80" s="222">
        <f>DADOS2!H75</f>
        <v>20</v>
      </c>
      <c r="F80" s="76">
        <f>DADOS2!K75</f>
        <v>4</v>
      </c>
      <c r="G80" s="210">
        <f>DADOS2!L75</f>
        <v>47</v>
      </c>
      <c r="H80" s="210">
        <f>DADOS2!O75</f>
        <v>31</v>
      </c>
      <c r="I80" s="210">
        <f>DADOS2!R75</f>
        <v>17</v>
      </c>
      <c r="J80" s="210">
        <f>DADOS2!U75</f>
        <v>30</v>
      </c>
      <c r="K80" s="76">
        <f>DADOS2!X75</f>
        <v>2.75</v>
      </c>
      <c r="L80" s="210">
        <f>DADOS2!Y75</f>
        <v>164</v>
      </c>
      <c r="M80" s="210">
        <f>DADOS2!AB75</f>
        <v>63</v>
      </c>
      <c r="N80" s="210">
        <f>DADOS2!AE75</f>
        <v>63</v>
      </c>
      <c r="O80" s="210">
        <f>DADOS2!AH75</f>
        <v>31</v>
      </c>
      <c r="P80" s="76">
        <f>DADOS2!AK75</f>
        <v>4</v>
      </c>
      <c r="Q80" s="76">
        <f>DADOS2!AM75</f>
        <v>3.5833333333333335</v>
      </c>
      <c r="R80" s="47"/>
      <c r="S80" s="36"/>
      <c r="T80" s="47"/>
      <c r="U80" s="36"/>
      <c r="V80" s="70"/>
      <c r="Y80" s="67"/>
    </row>
    <row r="81" spans="1:25" ht="15.75" hidden="1" x14ac:dyDescent="0.25">
      <c r="A81" s="130" t="str">
        <f>DADOS2!AN76</f>
        <v>NASF Fed 1</v>
      </c>
      <c r="B81" s="130">
        <f>DADOS2!A76</f>
        <v>68</v>
      </c>
      <c r="C81" s="210">
        <f>DADOS2!B76</f>
        <v>89</v>
      </c>
      <c r="D81" s="210">
        <f>DADOS2!E76</f>
        <v>24</v>
      </c>
      <c r="E81" s="222">
        <f>DADOS2!H76</f>
        <v>17</v>
      </c>
      <c r="F81" s="76">
        <f>DADOS2!K76</f>
        <v>3.3333333333333335</v>
      </c>
      <c r="G81" s="210">
        <f>DADOS2!L76</f>
        <v>44</v>
      </c>
      <c r="H81" s="210">
        <f>DADOS2!O76</f>
        <v>3</v>
      </c>
      <c r="I81" s="210">
        <f>DADOS2!R76</f>
        <v>11</v>
      </c>
      <c r="J81" s="210">
        <f>DADOS2!U76</f>
        <v>20</v>
      </c>
      <c r="K81" s="76">
        <f>DADOS2!X76</f>
        <v>1.75</v>
      </c>
      <c r="L81" s="210">
        <f>DADOS2!Y76</f>
        <v>85</v>
      </c>
      <c r="M81" s="210">
        <f>DADOS2!AB76</f>
        <v>5</v>
      </c>
      <c r="N81" s="210">
        <f>DADOS2!AE76</f>
        <v>44</v>
      </c>
      <c r="O81" s="210">
        <f>DADOS2!AH76</f>
        <v>21</v>
      </c>
      <c r="P81" s="76">
        <f>DADOS2!AK76</f>
        <v>2.5</v>
      </c>
      <c r="Q81" s="76">
        <f>DADOS2!AM76</f>
        <v>2.5277777777777781</v>
      </c>
      <c r="R81" s="47"/>
      <c r="S81" s="36"/>
      <c r="T81" s="47"/>
      <c r="U81" s="36"/>
      <c r="V81" s="70"/>
      <c r="Y81" s="67"/>
    </row>
    <row r="82" spans="1:25" ht="15.75" hidden="1" x14ac:dyDescent="0.25">
      <c r="A82" s="130" t="str">
        <f>DADOS2!AN77</f>
        <v>NASF Fed 1</v>
      </c>
      <c r="B82" s="130">
        <f>DADOS2!A77</f>
        <v>69</v>
      </c>
      <c r="C82" s="210">
        <f>DADOS2!B77</f>
        <v>68</v>
      </c>
      <c r="D82" s="210">
        <f>DADOS2!E77</f>
        <v>39</v>
      </c>
      <c r="E82" s="222">
        <f>DADOS2!H77</f>
        <v>24</v>
      </c>
      <c r="F82" s="76">
        <f>DADOS2!K77</f>
        <v>4</v>
      </c>
      <c r="G82" s="210">
        <f>DADOS2!L77</f>
        <v>103</v>
      </c>
      <c r="H82" s="210">
        <f>DADOS2!O77</f>
        <v>31</v>
      </c>
      <c r="I82" s="210">
        <f>DADOS2!R77</f>
        <v>31</v>
      </c>
      <c r="J82" s="210">
        <f>DADOS2!U77</f>
        <v>58</v>
      </c>
      <c r="K82" s="76">
        <f>DADOS2!X77</f>
        <v>4</v>
      </c>
      <c r="L82" s="210">
        <f>DADOS2!Y77</f>
        <v>141</v>
      </c>
      <c r="M82" s="210">
        <f>DADOS2!AB77</f>
        <v>47</v>
      </c>
      <c r="N82" s="210">
        <f>DADOS2!AE77</f>
        <v>63</v>
      </c>
      <c r="O82" s="210">
        <f>DADOS2!AH77</f>
        <v>30</v>
      </c>
      <c r="P82" s="76">
        <f>DADOS2!AK77</f>
        <v>3.75</v>
      </c>
      <c r="Q82" s="76">
        <f>DADOS2!AM77</f>
        <v>3.9166666666666665</v>
      </c>
      <c r="R82" s="47"/>
      <c r="S82" s="36"/>
      <c r="T82" s="47"/>
      <c r="U82" s="36"/>
      <c r="V82" s="70"/>
      <c r="Y82" s="67"/>
    </row>
    <row r="83" spans="1:25" ht="15.75" hidden="1" x14ac:dyDescent="0.25">
      <c r="A83" s="130" t="str">
        <f>DADOS2!AN78</f>
        <v>NASF SC 1</v>
      </c>
      <c r="B83" s="130">
        <f>DADOS2!A78</f>
        <v>70</v>
      </c>
      <c r="C83" s="210">
        <f>DADOS2!B78</f>
        <v>67</v>
      </c>
      <c r="D83" s="210">
        <f>DADOS2!E78</f>
        <v>43</v>
      </c>
      <c r="E83" s="222">
        <f>DADOS2!H78</f>
        <v>17</v>
      </c>
      <c r="F83" s="76">
        <f>DADOS2!K78</f>
        <v>3.6666666666666665</v>
      </c>
      <c r="G83" s="210">
        <f>DADOS2!L78</f>
        <v>80</v>
      </c>
      <c r="H83" s="210">
        <f>DADOS2!O78</f>
        <v>29</v>
      </c>
      <c r="I83" s="210">
        <f>DADOS2!R78</f>
        <v>16</v>
      </c>
      <c r="J83" s="210">
        <f>DADOS2!U78</f>
        <v>39</v>
      </c>
      <c r="K83" s="76">
        <f>DADOS2!X78</f>
        <v>3.5</v>
      </c>
      <c r="L83" s="210">
        <f>DADOS2!Y78</f>
        <v>105</v>
      </c>
      <c r="M83" s="210">
        <f>DADOS2!AB78</f>
        <v>37</v>
      </c>
      <c r="N83" s="210">
        <f>DADOS2!AE78</f>
        <v>53</v>
      </c>
      <c r="O83" s="210">
        <f>DADOS2!AH78</f>
        <v>34</v>
      </c>
      <c r="P83" s="76">
        <f>DADOS2!AK78</f>
        <v>3.5</v>
      </c>
      <c r="Q83" s="76">
        <f>DADOS2!AM78</f>
        <v>3.5555555555555554</v>
      </c>
      <c r="R83" s="47"/>
      <c r="S83" s="36"/>
      <c r="T83" s="47"/>
      <c r="U83" s="36"/>
      <c r="V83" s="70"/>
      <c r="Y83" s="67"/>
    </row>
    <row r="84" spans="1:25" ht="15.75" hidden="1" x14ac:dyDescent="0.25">
      <c r="A84" s="130" t="str">
        <f>DADOS2!AN79</f>
        <v>NASF SC 2</v>
      </c>
      <c r="B84" s="130">
        <f>DADOS2!A79</f>
        <v>71</v>
      </c>
      <c r="C84" s="210">
        <f>DADOS2!B79</f>
        <v>64</v>
      </c>
      <c r="D84" s="210">
        <f>DADOS2!E79</f>
        <v>19</v>
      </c>
      <c r="E84" s="222">
        <f>DADOS2!H79</f>
        <v>10</v>
      </c>
      <c r="F84" s="76">
        <f>DADOS2!K79</f>
        <v>2.3333333333333335</v>
      </c>
      <c r="G84" s="210">
        <f>DADOS2!L79</f>
        <v>44</v>
      </c>
      <c r="H84" s="210">
        <f>DADOS2!O79</f>
        <v>5</v>
      </c>
      <c r="I84" s="210">
        <f>DADOS2!R79</f>
        <v>0</v>
      </c>
      <c r="J84" s="210">
        <f>DADOS2!U79</f>
        <v>18</v>
      </c>
      <c r="K84" s="76">
        <f>DADOS2!X79</f>
        <v>1.5</v>
      </c>
      <c r="L84" s="210">
        <f>DADOS2!Y79</f>
        <v>90</v>
      </c>
      <c r="M84" s="210">
        <f>DADOS2!AB79</f>
        <v>23</v>
      </c>
      <c r="N84" s="210">
        <f>DADOS2!AE79</f>
        <v>15</v>
      </c>
      <c r="O84" s="210">
        <f>DADOS2!AH79</f>
        <v>26</v>
      </c>
      <c r="P84" s="76">
        <f>DADOS2!AK79</f>
        <v>2.5</v>
      </c>
      <c r="Q84" s="76">
        <f>DADOS2!AM79</f>
        <v>2.1111111111111112</v>
      </c>
      <c r="R84" s="47"/>
      <c r="S84" s="36"/>
      <c r="T84" s="47"/>
      <c r="U84" s="36"/>
      <c r="V84" s="70"/>
      <c r="Y84" s="67"/>
    </row>
    <row r="85" spans="1:25" ht="15.75" hidden="1" x14ac:dyDescent="0.25">
      <c r="A85" s="130" t="str">
        <f>DADOS2!AN80</f>
        <v>NASF SC 2</v>
      </c>
      <c r="B85" s="130">
        <f>DADOS2!A80</f>
        <v>72</v>
      </c>
      <c r="C85" s="210">
        <f>DADOS2!B80</f>
        <v>100</v>
      </c>
      <c r="D85" s="210">
        <f>DADOS2!E80</f>
        <v>21</v>
      </c>
      <c r="E85" s="222">
        <f>DADOS2!H80</f>
        <v>20</v>
      </c>
      <c r="F85" s="76">
        <f>DADOS2!K80</f>
        <v>4</v>
      </c>
      <c r="G85" s="210">
        <f>DADOS2!L80</f>
        <v>116</v>
      </c>
      <c r="H85" s="210">
        <f>DADOS2!O80</f>
        <v>37</v>
      </c>
      <c r="I85" s="210">
        <f>DADOS2!R80</f>
        <v>34</v>
      </c>
      <c r="J85" s="210">
        <f>DADOS2!U80</f>
        <v>75</v>
      </c>
      <c r="K85" s="76">
        <f>DADOS2!X80</f>
        <v>5</v>
      </c>
      <c r="L85" s="210">
        <f>DADOS2!Y80</f>
        <v>199</v>
      </c>
      <c r="M85" s="210">
        <f>DADOS2!AB80</f>
        <v>73</v>
      </c>
      <c r="N85" s="210">
        <f>DADOS2!AE80</f>
        <v>75</v>
      </c>
      <c r="O85" s="210">
        <f>DADOS2!AH80</f>
        <v>40</v>
      </c>
      <c r="P85" s="76">
        <f>DADOS2!AK80</f>
        <v>5</v>
      </c>
      <c r="Q85" s="76">
        <f>DADOS2!AM80</f>
        <v>4.666666666666667</v>
      </c>
      <c r="R85" s="47"/>
      <c r="S85" s="36"/>
      <c r="T85" s="47"/>
      <c r="U85" s="36"/>
      <c r="V85" s="70"/>
      <c r="Y85" s="67"/>
    </row>
    <row r="86" spans="1:25" ht="15.75" hidden="1" x14ac:dyDescent="0.25">
      <c r="A86" s="130" t="str">
        <f>DADOS2!AN81</f>
        <v>NASF SC 2</v>
      </c>
      <c r="B86" s="130">
        <f>DADOS2!A81</f>
        <v>73</v>
      </c>
      <c r="C86" s="210">
        <f>DADOS2!B81</f>
        <v>57</v>
      </c>
      <c r="D86" s="210">
        <f>DADOS2!E81</f>
        <v>43</v>
      </c>
      <c r="E86" s="222">
        <f>DADOS2!H81</f>
        <v>12</v>
      </c>
      <c r="F86" s="76">
        <f>DADOS2!K81</f>
        <v>3.6666666666666665</v>
      </c>
      <c r="G86" s="210">
        <f>DADOS2!L81</f>
        <v>63</v>
      </c>
      <c r="H86" s="210">
        <f>DADOS2!O81</f>
        <v>28</v>
      </c>
      <c r="I86" s="210">
        <f>DADOS2!R81</f>
        <v>26</v>
      </c>
      <c r="J86" s="210">
        <f>DADOS2!U81</f>
        <v>40</v>
      </c>
      <c r="K86" s="76">
        <f>DADOS2!X81</f>
        <v>3.5</v>
      </c>
      <c r="L86" s="210">
        <f>DADOS2!Y81</f>
        <v>121</v>
      </c>
      <c r="M86" s="210">
        <f>DADOS2!AB81</f>
        <v>46</v>
      </c>
      <c r="N86" s="210">
        <f>DADOS2!AE81</f>
        <v>43</v>
      </c>
      <c r="O86" s="210">
        <f>DADOS2!AH81</f>
        <v>33</v>
      </c>
      <c r="P86" s="76">
        <f>DADOS2!AK81</f>
        <v>3.5</v>
      </c>
      <c r="Q86" s="76">
        <f>DADOS2!AM81</f>
        <v>3.5555555555555554</v>
      </c>
      <c r="R86" s="47"/>
      <c r="S86" s="36"/>
      <c r="T86" s="47"/>
      <c r="U86" s="36"/>
      <c r="V86" s="70"/>
      <c r="Y86" s="67"/>
    </row>
    <row r="87" spans="1:25" ht="15.75" hidden="1" x14ac:dyDescent="0.25">
      <c r="A87" s="130" t="str">
        <f>DADOS2!AN82</f>
        <v>NASF SC 2</v>
      </c>
      <c r="B87" s="130">
        <f>DADOS2!A82</f>
        <v>74</v>
      </c>
      <c r="C87" s="210">
        <f>DADOS2!B82</f>
        <v>91</v>
      </c>
      <c r="D87" s="210">
        <f>DADOS2!E82</f>
        <v>40</v>
      </c>
      <c r="E87" s="222">
        <f>DADOS2!H82</f>
        <v>15</v>
      </c>
      <c r="F87" s="76">
        <f>DADOS2!K82</f>
        <v>4</v>
      </c>
      <c r="G87" s="210">
        <f>DADOS2!L82</f>
        <v>94</v>
      </c>
      <c r="H87" s="210">
        <f>DADOS2!O82</f>
        <v>30</v>
      </c>
      <c r="I87" s="210">
        <f>DADOS2!R82</f>
        <v>35</v>
      </c>
      <c r="J87" s="210">
        <f>DADOS2!U82</f>
        <v>47</v>
      </c>
      <c r="K87" s="76">
        <f>DADOS2!X82</f>
        <v>4</v>
      </c>
      <c r="L87" s="210">
        <f>DADOS2!Y82</f>
        <v>149</v>
      </c>
      <c r="M87" s="210">
        <f>DADOS2!AB82</f>
        <v>49</v>
      </c>
      <c r="N87" s="210">
        <f>DADOS2!AE82</f>
        <v>69</v>
      </c>
      <c r="O87" s="210">
        <f>DADOS2!AH82</f>
        <v>30</v>
      </c>
      <c r="P87" s="76">
        <f>DADOS2!AK82</f>
        <v>4.25</v>
      </c>
      <c r="Q87" s="76">
        <f>DADOS2!AM82</f>
        <v>4.083333333333333</v>
      </c>
      <c r="R87" s="47"/>
      <c r="S87" s="36"/>
      <c r="T87" s="47"/>
      <c r="U87" s="36"/>
      <c r="V87" s="70"/>
      <c r="Y87" s="67"/>
    </row>
    <row r="88" spans="1:25" ht="15.75" hidden="1" x14ac:dyDescent="0.25">
      <c r="A88" s="130" t="str">
        <f>DADOS2!AN83</f>
        <v>NASF Fed 1</v>
      </c>
      <c r="B88" s="130">
        <f>DADOS2!A83</f>
        <v>75</v>
      </c>
      <c r="C88" s="210">
        <f>DADOS2!B83</f>
        <v>85</v>
      </c>
      <c r="D88" s="210">
        <f>DADOS2!E83</f>
        <v>31</v>
      </c>
      <c r="E88" s="222">
        <f>DADOS2!H83</f>
        <v>17</v>
      </c>
      <c r="F88" s="76">
        <f>DADOS2!K83</f>
        <v>3.6666666666666665</v>
      </c>
      <c r="G88" s="210">
        <f>DADOS2!L83</f>
        <v>114</v>
      </c>
      <c r="H88" s="210">
        <f>DADOS2!O83</f>
        <v>29</v>
      </c>
      <c r="I88" s="210">
        <f>DADOS2!R83</f>
        <v>23</v>
      </c>
      <c r="J88" s="210">
        <f>DADOS2!U83</f>
        <v>54</v>
      </c>
      <c r="K88" s="76">
        <f>DADOS2!X83</f>
        <v>4</v>
      </c>
      <c r="L88" s="210">
        <f>DADOS2!Y83</f>
        <v>103</v>
      </c>
      <c r="M88" s="210">
        <f>DADOS2!AB83</f>
        <v>5</v>
      </c>
      <c r="N88" s="210">
        <f>DADOS2!AE83</f>
        <v>25</v>
      </c>
      <c r="O88" s="210">
        <f>DADOS2!AH83</f>
        <v>34</v>
      </c>
      <c r="P88" s="76">
        <f>DADOS2!AK83</f>
        <v>2.75</v>
      </c>
      <c r="Q88" s="76">
        <f>DADOS2!AM83</f>
        <v>3.4722222222222219</v>
      </c>
      <c r="R88" s="47"/>
      <c r="S88" s="36"/>
      <c r="T88" s="47"/>
      <c r="U88" s="36"/>
      <c r="V88" s="70"/>
      <c r="Y88" s="67"/>
    </row>
    <row r="89" spans="1:25" ht="15.75" hidden="1" x14ac:dyDescent="0.25">
      <c r="A89" s="130" t="str">
        <f>DADOS2!AN84</f>
        <v>NASF Fed 1</v>
      </c>
      <c r="B89" s="130">
        <f>DADOS2!A84</f>
        <v>76</v>
      </c>
      <c r="C89" s="210">
        <f>DADOS2!B84</f>
        <v>66</v>
      </c>
      <c r="D89" s="210">
        <f>DADOS2!E84</f>
        <v>33</v>
      </c>
      <c r="E89" s="222">
        <f>DADOS2!H84</f>
        <v>25</v>
      </c>
      <c r="F89" s="76">
        <f>DADOS2!K84</f>
        <v>4</v>
      </c>
      <c r="G89" s="210">
        <f>DADOS2!L84</f>
        <v>81</v>
      </c>
      <c r="H89" s="210">
        <f>DADOS2!O84</f>
        <v>12</v>
      </c>
      <c r="I89" s="210">
        <f>DADOS2!R84</f>
        <v>17</v>
      </c>
      <c r="J89" s="210">
        <f>DADOS2!U84</f>
        <v>26</v>
      </c>
      <c r="K89" s="76">
        <f>DADOS2!X84</f>
        <v>2.75</v>
      </c>
      <c r="L89" s="210">
        <f>DADOS2!Y84</f>
        <v>120</v>
      </c>
      <c r="M89" s="210">
        <f>DADOS2!AB84</f>
        <v>37</v>
      </c>
      <c r="N89" s="210">
        <f>DADOS2!AE84</f>
        <v>47</v>
      </c>
      <c r="O89" s="210">
        <f>DADOS2!AH84</f>
        <v>31</v>
      </c>
      <c r="P89" s="76">
        <f>DADOS2!AK84</f>
        <v>3.25</v>
      </c>
      <c r="Q89" s="76">
        <f>DADOS2!AM84</f>
        <v>3.3333333333333335</v>
      </c>
      <c r="R89" s="47"/>
      <c r="S89" s="36"/>
      <c r="T89" s="47"/>
      <c r="U89" s="36"/>
      <c r="V89" s="70"/>
      <c r="Y89" s="67"/>
    </row>
    <row r="90" spans="1:25" ht="15.75" hidden="1" x14ac:dyDescent="0.25">
      <c r="A90" s="130" t="str">
        <f>DADOS2!AN85</f>
        <v>NASF SC 2</v>
      </c>
      <c r="B90" s="130">
        <f>DADOS2!A85</f>
        <v>77</v>
      </c>
      <c r="C90" s="210">
        <f>DADOS2!B85</f>
        <v>67</v>
      </c>
      <c r="D90" s="210">
        <f>DADOS2!E85</f>
        <v>28</v>
      </c>
      <c r="E90" s="222">
        <f>DADOS2!H85</f>
        <v>8</v>
      </c>
      <c r="F90" s="76">
        <f>DADOS2!K85</f>
        <v>2.6666666666666665</v>
      </c>
      <c r="G90" s="210" t="str">
        <f>DADOS2!L85</f>
        <v>Não Respondeu</v>
      </c>
      <c r="H90" s="210" t="str">
        <f>DADOS2!O85</f>
        <v>Não Respondeu</v>
      </c>
      <c r="I90" s="210" t="str">
        <f>DADOS2!R85</f>
        <v>Não Respondeu</v>
      </c>
      <c r="J90" s="210" t="str">
        <f>DADOS2!U85</f>
        <v>Não Respondeu</v>
      </c>
      <c r="K90" s="76" t="str">
        <f>DADOS2!X85</f>
        <v>Não Respondeu</v>
      </c>
      <c r="L90" s="210">
        <f>DADOS2!Y85</f>
        <v>98</v>
      </c>
      <c r="M90" s="210">
        <f>DADOS2!AB85</f>
        <v>30</v>
      </c>
      <c r="N90" s="210">
        <f>DADOS2!AE85</f>
        <v>35</v>
      </c>
      <c r="O90" s="210">
        <f>DADOS2!AH85</f>
        <v>32</v>
      </c>
      <c r="P90" s="76">
        <f>DADOS2!AK85</f>
        <v>3.25</v>
      </c>
      <c r="Q90" s="76">
        <f>DADOS2!AM85</f>
        <v>2.958333333333333</v>
      </c>
      <c r="R90" s="47"/>
      <c r="S90" s="36"/>
      <c r="T90" s="47"/>
      <c r="U90" s="36"/>
      <c r="V90" s="70"/>
      <c r="Y90" s="67"/>
    </row>
    <row r="91" spans="1:25" ht="15.75" hidden="1" x14ac:dyDescent="0.25">
      <c r="A91" s="130" t="str">
        <f>DADOS2!AN86</f>
        <v>NASF SC 2</v>
      </c>
      <c r="B91" s="130">
        <f>DADOS2!A86</f>
        <v>78</v>
      </c>
      <c r="C91" s="210">
        <f>DADOS2!B86</f>
        <v>53</v>
      </c>
      <c r="D91" s="210">
        <f>DADOS2!E86</f>
        <v>17</v>
      </c>
      <c r="E91" s="222">
        <f>DADOS2!H86</f>
        <v>3</v>
      </c>
      <c r="F91" s="76">
        <f>DADOS2!K86</f>
        <v>2</v>
      </c>
      <c r="G91" s="210">
        <f>DADOS2!L86</f>
        <v>21</v>
      </c>
      <c r="H91" s="210">
        <f>DADOS2!O86</f>
        <v>9</v>
      </c>
      <c r="I91" s="210">
        <f>DADOS2!R86</f>
        <v>0</v>
      </c>
      <c r="J91" s="210">
        <f>DADOS2!U86</f>
        <v>6</v>
      </c>
      <c r="K91" s="76">
        <f>DADOS2!X86</f>
        <v>1.25</v>
      </c>
      <c r="L91" s="210">
        <f>DADOS2!Y86</f>
        <v>71</v>
      </c>
      <c r="M91" s="210">
        <f>DADOS2!AB86</f>
        <v>2</v>
      </c>
      <c r="N91" s="210">
        <f>DADOS2!AE86</f>
        <v>23</v>
      </c>
      <c r="O91" s="210">
        <f>DADOS2!AH86</f>
        <v>9</v>
      </c>
      <c r="P91" s="76">
        <f>DADOS2!AK86</f>
        <v>1.75</v>
      </c>
      <c r="Q91" s="76">
        <f>DADOS2!AM86</f>
        <v>1.6666666666666667</v>
      </c>
      <c r="R91" s="47"/>
      <c r="S91" s="36"/>
      <c r="T91" s="47"/>
      <c r="U91" s="36"/>
      <c r="V91" s="70"/>
      <c r="Y91" s="67"/>
    </row>
    <row r="92" spans="1:25" ht="15.75" hidden="1" x14ac:dyDescent="0.25">
      <c r="A92" s="130" t="str">
        <f>DADOS2!AN87</f>
        <v>NASF SC 1</v>
      </c>
      <c r="B92" s="130">
        <f>DADOS2!A87</f>
        <v>79</v>
      </c>
      <c r="C92" s="210">
        <f>DADOS2!B87</f>
        <v>89</v>
      </c>
      <c r="D92" s="210">
        <f>DADOS2!E87</f>
        <v>15</v>
      </c>
      <c r="E92" s="222">
        <f>DADOS2!H87</f>
        <v>7</v>
      </c>
      <c r="F92" s="76">
        <f>DADOS2!K87</f>
        <v>2.6666666666666665</v>
      </c>
      <c r="G92" s="210">
        <f>DADOS2!L87</f>
        <v>37</v>
      </c>
      <c r="H92" s="210">
        <f>DADOS2!O87</f>
        <v>12</v>
      </c>
      <c r="I92" s="210">
        <f>DADOS2!R87</f>
        <v>13</v>
      </c>
      <c r="J92" s="210">
        <f>DADOS2!U87</f>
        <v>18</v>
      </c>
      <c r="K92" s="76">
        <f>DADOS2!X87</f>
        <v>2</v>
      </c>
      <c r="L92" s="210">
        <f>DADOS2!Y87</f>
        <v>98</v>
      </c>
      <c r="M92" s="210">
        <f>DADOS2!AB87</f>
        <v>25</v>
      </c>
      <c r="N92" s="210">
        <f>DADOS2!AE87</f>
        <v>31</v>
      </c>
      <c r="O92" s="210">
        <f>DADOS2!AH87</f>
        <v>28</v>
      </c>
      <c r="P92" s="76">
        <f>DADOS2!AK87</f>
        <v>2.75</v>
      </c>
      <c r="Q92" s="76">
        <f>DADOS2!AM87</f>
        <v>2.4722222222222219</v>
      </c>
      <c r="R92" s="47"/>
      <c r="S92" s="36"/>
      <c r="T92" s="47"/>
      <c r="U92" s="36"/>
      <c r="V92" s="70"/>
      <c r="Y92" s="67"/>
    </row>
    <row r="93" spans="1:25" ht="15.75" hidden="1" x14ac:dyDescent="0.25">
      <c r="A93" s="130" t="str">
        <f>DADOS2!AN88</f>
        <v>NASF SC 2</v>
      </c>
      <c r="B93" s="130">
        <f>DADOS2!A88</f>
        <v>80</v>
      </c>
      <c r="C93" s="210" t="str">
        <f>DADOS2!B88</f>
        <v>Não Respondeu</v>
      </c>
      <c r="D93" s="210" t="str">
        <f>DADOS2!E88</f>
        <v>Não Respondeu</v>
      </c>
      <c r="E93" s="222" t="str">
        <f>DADOS2!H88</f>
        <v>Não Respondeu</v>
      </c>
      <c r="F93" s="76" t="str">
        <f>DADOS2!K88</f>
        <v>Não Respondeu</v>
      </c>
      <c r="G93" s="210" t="str">
        <f>DADOS2!L88</f>
        <v>Não Respondeu</v>
      </c>
      <c r="H93" s="210" t="str">
        <f>DADOS2!O88</f>
        <v>Não Respondeu</v>
      </c>
      <c r="I93" s="210" t="str">
        <f>DADOS2!R88</f>
        <v>Não Respondeu</v>
      </c>
      <c r="J93" s="210" t="str">
        <f>DADOS2!U88</f>
        <v>Não Respondeu</v>
      </c>
      <c r="K93" s="76" t="str">
        <f>DADOS2!X88</f>
        <v>Não Respondeu</v>
      </c>
      <c r="L93" s="210" t="str">
        <f>DADOS2!Y88</f>
        <v>Não Respondeu</v>
      </c>
      <c r="M93" s="210" t="str">
        <f>DADOS2!AB88</f>
        <v>Não Respondeu</v>
      </c>
      <c r="N93" s="210" t="str">
        <f>DADOS2!AE88</f>
        <v>Não Respondeu</v>
      </c>
      <c r="O93" s="210" t="str">
        <f>DADOS2!AH88</f>
        <v>Não Respondeu</v>
      </c>
      <c r="P93" s="76" t="str">
        <f>DADOS2!AK88</f>
        <v>Não Respondeu</v>
      </c>
      <c r="Q93" s="76" t="str">
        <f>DADOS2!AM88</f>
        <v>Não Respondeu</v>
      </c>
      <c r="R93" s="47"/>
      <c r="S93" s="36"/>
      <c r="T93" s="47"/>
      <c r="U93" s="36"/>
      <c r="V93" s="70"/>
      <c r="Y93" s="67"/>
    </row>
    <row r="94" spans="1:25" ht="15.75" hidden="1" x14ac:dyDescent="0.25">
      <c r="A94" s="130" t="str">
        <f>DADOS2!AN89</f>
        <v>NASF SC 2</v>
      </c>
      <c r="B94" s="130">
        <f>DADOS2!A89</f>
        <v>81</v>
      </c>
      <c r="C94" s="210">
        <f>DADOS2!B89</f>
        <v>101</v>
      </c>
      <c r="D94" s="210">
        <f>DADOS2!E89</f>
        <v>41</v>
      </c>
      <c r="E94" s="222">
        <f>DADOS2!H89</f>
        <v>27</v>
      </c>
      <c r="F94" s="76">
        <f>DADOS2!K89</f>
        <v>5</v>
      </c>
      <c r="G94" s="210">
        <f>DADOS2!L89</f>
        <v>91</v>
      </c>
      <c r="H94" s="210">
        <f>DADOS2!O89</f>
        <v>25</v>
      </c>
      <c r="I94" s="210">
        <f>DADOS2!R89</f>
        <v>28</v>
      </c>
      <c r="J94" s="210">
        <f>DADOS2!U89</f>
        <v>54</v>
      </c>
      <c r="K94" s="76">
        <f>DADOS2!X89</f>
        <v>4</v>
      </c>
      <c r="L94" s="210">
        <f>DADOS2!Y89</f>
        <v>25</v>
      </c>
      <c r="M94" s="210">
        <f>DADOS2!AB89</f>
        <v>5</v>
      </c>
      <c r="N94" s="210">
        <f>DADOS2!AE89</f>
        <v>25</v>
      </c>
      <c r="O94" s="210">
        <f>DADOS2!AH89</f>
        <v>13</v>
      </c>
      <c r="P94" s="76">
        <f>DADOS2!AK89</f>
        <v>1.5</v>
      </c>
      <c r="Q94" s="76">
        <f>DADOS2!AM89</f>
        <v>3.5</v>
      </c>
      <c r="R94" s="47"/>
      <c r="S94" s="36"/>
      <c r="T94" s="47"/>
      <c r="U94" s="36"/>
      <c r="V94" s="70"/>
      <c r="Y94" s="67"/>
    </row>
    <row r="95" spans="1:25" ht="15.75" hidden="1" x14ac:dyDescent="0.25">
      <c r="A95" s="130" t="str">
        <f>DADOS2!AN90</f>
        <v>NASF SC 2</v>
      </c>
      <c r="B95" s="130">
        <f>DADOS2!A90</f>
        <v>82</v>
      </c>
      <c r="C95" s="210">
        <f>DADOS2!B90</f>
        <v>89</v>
      </c>
      <c r="D95" s="210">
        <f>DADOS2!E90</f>
        <v>36</v>
      </c>
      <c r="E95" s="222">
        <f>DADOS2!H90</f>
        <v>16</v>
      </c>
      <c r="F95" s="76">
        <f>DADOS2!K90</f>
        <v>3.6666666666666665</v>
      </c>
      <c r="G95" s="210">
        <f>DADOS2!L90</f>
        <v>102</v>
      </c>
      <c r="H95" s="210">
        <f>DADOS2!O90</f>
        <v>34</v>
      </c>
      <c r="I95" s="210">
        <f>DADOS2!R90</f>
        <v>35</v>
      </c>
      <c r="J95" s="210">
        <f>DADOS2!U90</f>
        <v>67</v>
      </c>
      <c r="K95" s="76">
        <f>DADOS2!X90</f>
        <v>4.75</v>
      </c>
      <c r="L95" s="210">
        <f>DADOS2!Y90</f>
        <v>165</v>
      </c>
      <c r="M95" s="210">
        <f>DADOS2!AB90</f>
        <v>66</v>
      </c>
      <c r="N95" s="210">
        <f>DADOS2!AE90</f>
        <v>67</v>
      </c>
      <c r="O95" s="210">
        <f>DADOS2!AH90</f>
        <v>34</v>
      </c>
      <c r="P95" s="76">
        <f>DADOS2!AK90</f>
        <v>3.75</v>
      </c>
      <c r="Q95" s="76">
        <f>DADOS2!AM90</f>
        <v>4.0555555555555554</v>
      </c>
      <c r="R95" s="47"/>
      <c r="S95" s="36"/>
      <c r="T95" s="47"/>
      <c r="U95" s="36"/>
      <c r="V95" s="70"/>
      <c r="Y95" s="67"/>
    </row>
    <row r="96" spans="1:25" ht="15.75" hidden="1" x14ac:dyDescent="0.25">
      <c r="A96" s="130" t="str">
        <f>DADOS2!AN91</f>
        <v>NASF SC 2</v>
      </c>
      <c r="B96" s="130">
        <f>DADOS2!A91</f>
        <v>83</v>
      </c>
      <c r="C96" s="210">
        <f>DADOS2!B91</f>
        <v>104</v>
      </c>
      <c r="D96" s="210">
        <f>DADOS2!E91</f>
        <v>43</v>
      </c>
      <c r="E96" s="222">
        <f>DADOS2!H91</f>
        <v>25</v>
      </c>
      <c r="F96" s="76">
        <f>DADOS2!K91</f>
        <v>5</v>
      </c>
      <c r="G96" s="210">
        <f>DADOS2!L91</f>
        <v>107</v>
      </c>
      <c r="H96" s="210">
        <f>DADOS2!O91</f>
        <v>31</v>
      </c>
      <c r="I96" s="210">
        <f>DADOS2!R91</f>
        <v>32</v>
      </c>
      <c r="J96" s="210">
        <f>DADOS2!U91</f>
        <v>64</v>
      </c>
      <c r="K96" s="76">
        <f>DADOS2!X91</f>
        <v>4.75</v>
      </c>
      <c r="L96" s="210">
        <f>DADOS2!Y91</f>
        <v>171</v>
      </c>
      <c r="M96" s="210">
        <f>DADOS2!AB91</f>
        <v>60</v>
      </c>
      <c r="N96" s="210">
        <f>DADOS2!AE91</f>
        <v>67</v>
      </c>
      <c r="O96" s="210">
        <f>DADOS2!AH91</f>
        <v>30</v>
      </c>
      <c r="P96" s="76">
        <f>DADOS2!AK91</f>
        <v>4.5</v>
      </c>
      <c r="Q96" s="76">
        <f>DADOS2!AM91</f>
        <v>4.75</v>
      </c>
      <c r="R96" s="47"/>
      <c r="S96" s="36"/>
      <c r="T96" s="47"/>
      <c r="U96" s="36"/>
      <c r="V96" s="70"/>
      <c r="Y96" s="67"/>
    </row>
    <row r="97" spans="1:25" ht="15.75" hidden="1" x14ac:dyDescent="0.25">
      <c r="A97" s="130" t="str">
        <f>DADOS2!AN92</f>
        <v>NASF SC 2</v>
      </c>
      <c r="B97" s="130">
        <f>DADOS2!A92</f>
        <v>84</v>
      </c>
      <c r="C97" s="210" t="str">
        <f>DADOS2!B92</f>
        <v>Não Respondeu</v>
      </c>
      <c r="D97" s="210" t="str">
        <f>DADOS2!E92</f>
        <v>Não Respondeu</v>
      </c>
      <c r="E97" s="222" t="str">
        <f>DADOS2!H92</f>
        <v>Não Respondeu</v>
      </c>
      <c r="F97" s="76" t="str">
        <f>DADOS2!K92</f>
        <v>Não Respondeu</v>
      </c>
      <c r="G97" s="210" t="str">
        <f>DADOS2!L92</f>
        <v>Não Respondeu</v>
      </c>
      <c r="H97" s="210" t="str">
        <f>DADOS2!O92</f>
        <v>Não Respondeu</v>
      </c>
      <c r="I97" s="210" t="str">
        <f>DADOS2!R92</f>
        <v>Não Respondeu</v>
      </c>
      <c r="J97" s="210" t="str">
        <f>DADOS2!U92</f>
        <v>Não Respondeu</v>
      </c>
      <c r="K97" s="76" t="str">
        <f>DADOS2!X92</f>
        <v>Não Respondeu</v>
      </c>
      <c r="L97" s="210" t="str">
        <f>DADOS2!Y92</f>
        <v>Não Respondeu</v>
      </c>
      <c r="M97" s="210" t="str">
        <f>DADOS2!AB92</f>
        <v>Não Respondeu</v>
      </c>
      <c r="N97" s="210" t="str">
        <f>DADOS2!AE92</f>
        <v>Não Respondeu</v>
      </c>
      <c r="O97" s="210" t="str">
        <f>DADOS2!AH92</f>
        <v>Não Respondeu</v>
      </c>
      <c r="P97" s="76" t="str">
        <f>DADOS2!AK92</f>
        <v>Não Respondeu</v>
      </c>
      <c r="Q97" s="76" t="str">
        <f>DADOS2!AM92</f>
        <v>Não Respondeu</v>
      </c>
      <c r="R97" s="47"/>
      <c r="S97" s="36"/>
      <c r="T97" s="47"/>
      <c r="U97" s="36"/>
      <c r="V97" s="70"/>
      <c r="Y97" s="67"/>
    </row>
    <row r="98" spans="1:25" ht="15.75" hidden="1" x14ac:dyDescent="0.25">
      <c r="A98" s="130" t="str">
        <f>DADOS2!AN93</f>
        <v>NASF SC 2</v>
      </c>
      <c r="B98" s="130">
        <f>DADOS2!A93</f>
        <v>85</v>
      </c>
      <c r="C98" s="210">
        <f>DADOS2!B93</f>
        <v>109</v>
      </c>
      <c r="D98" s="210">
        <f>DADOS2!E93</f>
        <v>19</v>
      </c>
      <c r="E98" s="222">
        <f>DADOS2!H93</f>
        <v>21</v>
      </c>
      <c r="F98" s="76">
        <f>DADOS2!K93</f>
        <v>3.6666666666666665</v>
      </c>
      <c r="G98" s="210">
        <f>DADOS2!L93</f>
        <v>116</v>
      </c>
      <c r="H98" s="210">
        <f>DADOS2!O93</f>
        <v>37</v>
      </c>
      <c r="I98" s="210">
        <f>DADOS2!R93</f>
        <v>31</v>
      </c>
      <c r="J98" s="210">
        <f>DADOS2!U93</f>
        <v>66</v>
      </c>
      <c r="K98" s="76">
        <f>DADOS2!X93</f>
        <v>4.75</v>
      </c>
      <c r="L98" s="210">
        <f>DADOS2!Y93</f>
        <v>179</v>
      </c>
      <c r="M98" s="210">
        <f>DADOS2!AB93</f>
        <v>69</v>
      </c>
      <c r="N98" s="210">
        <f>DADOS2!AE93</f>
        <v>59</v>
      </c>
      <c r="O98" s="210">
        <f>DADOS2!AH93</f>
        <v>34</v>
      </c>
      <c r="P98" s="76">
        <f>DADOS2!AK93</f>
        <v>4.75</v>
      </c>
      <c r="Q98" s="76">
        <f>DADOS2!AM93</f>
        <v>4.3888888888888884</v>
      </c>
      <c r="R98" s="47"/>
      <c r="S98" s="36"/>
      <c r="T98" s="47"/>
      <c r="U98" s="36"/>
      <c r="V98" s="70"/>
      <c r="Y98" s="67"/>
    </row>
    <row r="99" spans="1:25" ht="15.75" hidden="1" x14ac:dyDescent="0.25">
      <c r="A99" s="130" t="str">
        <f>DADOS2!AN94</f>
        <v>NASF SC 1</v>
      </c>
      <c r="B99" s="130">
        <f>DADOS2!A94</f>
        <v>86</v>
      </c>
      <c r="C99" s="210">
        <f>DADOS2!B94</f>
        <v>79</v>
      </c>
      <c r="D99" s="210">
        <f>DADOS2!E94</f>
        <v>22</v>
      </c>
      <c r="E99" s="222">
        <f>DADOS2!H94</f>
        <v>18</v>
      </c>
      <c r="F99" s="76">
        <f>DADOS2!K94</f>
        <v>3.6666666666666665</v>
      </c>
      <c r="G99" s="210">
        <f>DADOS2!L94</f>
        <v>110</v>
      </c>
      <c r="H99" s="210">
        <f>DADOS2!O94</f>
        <v>32</v>
      </c>
      <c r="I99" s="210">
        <f>DADOS2!R94</f>
        <v>30</v>
      </c>
      <c r="J99" s="210">
        <f>DADOS2!U94</f>
        <v>67</v>
      </c>
      <c r="K99" s="76">
        <f>DADOS2!X94</f>
        <v>4.75</v>
      </c>
      <c r="L99" s="210">
        <f>DADOS2!Y94</f>
        <v>152</v>
      </c>
      <c r="M99" s="210">
        <f>DADOS2!AB94</f>
        <v>56</v>
      </c>
      <c r="N99" s="210">
        <f>DADOS2!AE94</f>
        <v>64</v>
      </c>
      <c r="O99" s="210">
        <f>DADOS2!AH94</f>
        <v>39</v>
      </c>
      <c r="P99" s="76">
        <f>DADOS2!AK94</f>
        <v>4.5</v>
      </c>
      <c r="Q99" s="76">
        <f>DADOS2!AM94</f>
        <v>4.3055555555555554</v>
      </c>
      <c r="R99" s="47"/>
      <c r="S99" s="36"/>
      <c r="T99" s="47"/>
      <c r="U99" s="36"/>
      <c r="V99" s="70"/>
      <c r="Y99" s="67"/>
    </row>
    <row r="100" spans="1:25" ht="15.75" hidden="1" x14ac:dyDescent="0.25">
      <c r="A100" s="130" t="str">
        <f>DADOS2!AN95</f>
        <v>NASF SC 2</v>
      </c>
      <c r="B100" s="130">
        <f>DADOS2!A95</f>
        <v>87</v>
      </c>
      <c r="C100" s="210">
        <f>DADOS2!B95</f>
        <v>87</v>
      </c>
      <c r="D100" s="210">
        <f>DADOS2!E95</f>
        <v>27</v>
      </c>
      <c r="E100" s="222">
        <f>DADOS2!H95</f>
        <v>5</v>
      </c>
      <c r="F100" s="76">
        <f>DADOS2!K95</f>
        <v>2.6666666666666665</v>
      </c>
      <c r="G100" s="210">
        <f>DADOS2!L95</f>
        <v>68</v>
      </c>
      <c r="H100" s="210">
        <f>DADOS2!O95</f>
        <v>18</v>
      </c>
      <c r="I100" s="210">
        <f>DADOS2!R95</f>
        <v>8</v>
      </c>
      <c r="J100" s="210">
        <f>DADOS2!U95</f>
        <v>11</v>
      </c>
      <c r="K100" s="76">
        <f>DADOS2!X95</f>
        <v>2.25</v>
      </c>
      <c r="L100" s="210">
        <f>DADOS2!Y95</f>
        <v>90</v>
      </c>
      <c r="M100" s="210">
        <f>DADOS2!AB95</f>
        <v>16</v>
      </c>
      <c r="N100" s="210">
        <f>DADOS2!AE95</f>
        <v>29</v>
      </c>
      <c r="O100" s="210">
        <f>DADOS2!AH95</f>
        <v>24</v>
      </c>
      <c r="P100" s="76">
        <f>DADOS2!AK95</f>
        <v>2.75</v>
      </c>
      <c r="Q100" s="76">
        <f>DADOS2!AM95</f>
        <v>2.5555555555555554</v>
      </c>
      <c r="R100" s="47"/>
      <c r="S100" s="36"/>
      <c r="T100" s="47"/>
      <c r="U100" s="36"/>
      <c r="V100" s="70"/>
      <c r="Y100" s="67"/>
    </row>
    <row r="101" spans="1:25" ht="15.75" hidden="1" x14ac:dyDescent="0.25">
      <c r="A101" s="130" t="str">
        <f>DADOS2!AN96</f>
        <v>NASF SC 2</v>
      </c>
      <c r="B101" s="130">
        <f>DADOS2!A96</f>
        <v>88</v>
      </c>
      <c r="C101" s="210">
        <f>DADOS2!B96</f>
        <v>83</v>
      </c>
      <c r="D101" s="210">
        <f>DADOS2!E96</f>
        <v>19</v>
      </c>
      <c r="E101" s="222">
        <f>DADOS2!H96</f>
        <v>10</v>
      </c>
      <c r="F101" s="76">
        <f>DADOS2!K96</f>
        <v>2.6666666666666665</v>
      </c>
      <c r="G101" s="210">
        <f>DADOS2!L96</f>
        <v>22</v>
      </c>
      <c r="H101" s="210">
        <f>DADOS2!O96</f>
        <v>10</v>
      </c>
      <c r="I101" s="210">
        <f>DADOS2!R96</f>
        <v>0</v>
      </c>
      <c r="J101" s="210">
        <f>DADOS2!U96</f>
        <v>8</v>
      </c>
      <c r="K101" s="76">
        <f>DADOS2!X96</f>
        <v>1.25</v>
      </c>
      <c r="L101" s="210">
        <f>DADOS2!Y96</f>
        <v>37</v>
      </c>
      <c r="M101" s="210">
        <f>DADOS2!AB96</f>
        <v>10</v>
      </c>
      <c r="N101" s="210">
        <f>DADOS2!AE96</f>
        <v>12</v>
      </c>
      <c r="O101" s="210">
        <f>DADOS2!AH96</f>
        <v>19</v>
      </c>
      <c r="P101" s="76">
        <f>DADOS2!AK96</f>
        <v>1.5</v>
      </c>
      <c r="Q101" s="76">
        <f>DADOS2!AM96</f>
        <v>1.8055555555555554</v>
      </c>
      <c r="R101" s="47"/>
      <c r="S101" s="36"/>
      <c r="T101" s="47"/>
      <c r="U101" s="36"/>
      <c r="V101" s="70"/>
      <c r="Y101" s="67"/>
    </row>
    <row r="102" spans="1:25" ht="15.75" hidden="1" x14ac:dyDescent="0.25">
      <c r="A102" s="130" t="str">
        <f>DADOS2!AN97</f>
        <v>NASF SC 2</v>
      </c>
      <c r="B102" s="130">
        <f>DADOS2!A97</f>
        <v>89</v>
      </c>
      <c r="C102" s="210">
        <f>DADOS2!B97</f>
        <v>85</v>
      </c>
      <c r="D102" s="210">
        <f>DADOS2!E97</f>
        <v>34</v>
      </c>
      <c r="E102" s="222">
        <f>DADOS2!H97</f>
        <v>20</v>
      </c>
      <c r="F102" s="76">
        <f>DADOS2!K97</f>
        <v>4</v>
      </c>
      <c r="G102" s="210">
        <f>DADOS2!L97</f>
        <v>101</v>
      </c>
      <c r="H102" s="210">
        <f>DADOS2!O97</f>
        <v>29</v>
      </c>
      <c r="I102" s="210">
        <f>DADOS2!R97</f>
        <v>26</v>
      </c>
      <c r="J102" s="210">
        <f>DADOS2!U97</f>
        <v>60</v>
      </c>
      <c r="K102" s="76">
        <f>DADOS2!X97</f>
        <v>4</v>
      </c>
      <c r="L102" s="210">
        <f>DADOS2!Y97</f>
        <v>137</v>
      </c>
      <c r="M102" s="210">
        <f>DADOS2!AB97</f>
        <v>64</v>
      </c>
      <c r="N102" s="210">
        <f>DADOS2!AE97</f>
        <v>62</v>
      </c>
      <c r="O102" s="210">
        <f>DADOS2!AH97</f>
        <v>27</v>
      </c>
      <c r="P102" s="76">
        <f>DADOS2!AK97</f>
        <v>4.25</v>
      </c>
      <c r="Q102" s="76">
        <f>DADOS2!AM97</f>
        <v>4.083333333333333</v>
      </c>
      <c r="R102" s="47"/>
      <c r="S102" s="36"/>
      <c r="T102" s="47"/>
      <c r="U102" s="36"/>
      <c r="V102" s="70"/>
      <c r="Y102" s="67"/>
    </row>
    <row r="103" spans="1:25" ht="15.75" hidden="1" x14ac:dyDescent="0.25">
      <c r="A103" s="130" t="str">
        <f>DADOS2!AN98</f>
        <v>NASF Fed 1</v>
      </c>
      <c r="B103" s="130">
        <f>DADOS2!A98</f>
        <v>90</v>
      </c>
      <c r="C103" s="210" t="str">
        <f>DADOS2!B98</f>
        <v>Não Respondeu</v>
      </c>
      <c r="D103" s="210" t="str">
        <f>DADOS2!E98</f>
        <v>Não Respondeu</v>
      </c>
      <c r="E103" s="222" t="str">
        <f>DADOS2!H98</f>
        <v>Não Respondeu</v>
      </c>
      <c r="F103" s="76" t="str">
        <f>DADOS2!K98</f>
        <v>Não Respondeu</v>
      </c>
      <c r="G103" s="210">
        <f>DADOS2!L98</f>
        <v>79</v>
      </c>
      <c r="H103" s="210">
        <f>DADOS2!O98</f>
        <v>30</v>
      </c>
      <c r="I103" s="210">
        <f>DADOS2!R98</f>
        <v>25</v>
      </c>
      <c r="J103" s="210">
        <f>DADOS2!U98</f>
        <v>57</v>
      </c>
      <c r="K103" s="76">
        <f>DADOS2!X98</f>
        <v>4</v>
      </c>
      <c r="L103" s="210">
        <f>DADOS2!Y98</f>
        <v>123</v>
      </c>
      <c r="M103" s="210">
        <f>DADOS2!AB98</f>
        <v>57</v>
      </c>
      <c r="N103" s="210">
        <f>DADOS2!AE98</f>
        <v>50</v>
      </c>
      <c r="O103" s="210">
        <f>DADOS2!AH98</f>
        <v>31</v>
      </c>
      <c r="P103" s="76">
        <f>DADOS2!AK98</f>
        <v>3.75</v>
      </c>
      <c r="Q103" s="76">
        <f>DADOS2!AM98</f>
        <v>3.875</v>
      </c>
      <c r="R103" s="47"/>
      <c r="S103" s="36"/>
      <c r="T103" s="47"/>
      <c r="U103" s="36"/>
      <c r="V103" s="70"/>
      <c r="Y103" s="67"/>
    </row>
    <row r="104" spans="1:25" ht="15.75" hidden="1" x14ac:dyDescent="0.25">
      <c r="A104" s="130" t="str">
        <f>DADOS2!AN99</f>
        <v>NASF SC 2</v>
      </c>
      <c r="B104" s="130">
        <f>DADOS2!A99</f>
        <v>91</v>
      </c>
      <c r="C104" s="210">
        <f>DADOS2!B99</f>
        <v>83</v>
      </c>
      <c r="D104" s="210">
        <f>DADOS2!E99</f>
        <v>26</v>
      </c>
      <c r="E104" s="222">
        <f>DADOS2!H99</f>
        <v>15</v>
      </c>
      <c r="F104" s="76">
        <f>DADOS2!K99</f>
        <v>3.3333333333333335</v>
      </c>
      <c r="G104" s="210">
        <f>DADOS2!L99</f>
        <v>87</v>
      </c>
      <c r="H104" s="210">
        <f>DADOS2!O99</f>
        <v>20</v>
      </c>
      <c r="I104" s="210">
        <f>DADOS2!R99</f>
        <v>40</v>
      </c>
      <c r="J104" s="210">
        <f>DADOS2!U99</f>
        <v>8</v>
      </c>
      <c r="K104" s="76">
        <f>DADOS2!X99</f>
        <v>3</v>
      </c>
      <c r="L104" s="210">
        <f>DADOS2!Y99</f>
        <v>142</v>
      </c>
      <c r="M104" s="210">
        <f>DADOS2!AB99</f>
        <v>18</v>
      </c>
      <c r="N104" s="210">
        <f>DADOS2!AE99</f>
        <v>58</v>
      </c>
      <c r="O104" s="210">
        <f>DADOS2!AH99</f>
        <v>36</v>
      </c>
      <c r="P104" s="76">
        <f>DADOS2!AK99</f>
        <v>3.75</v>
      </c>
      <c r="Q104" s="76">
        <f>DADOS2!AM99</f>
        <v>3.3611111111111112</v>
      </c>
      <c r="R104" s="47"/>
      <c r="S104" s="36"/>
      <c r="T104" s="47"/>
      <c r="U104" s="36"/>
      <c r="V104" s="70"/>
      <c r="Y104" s="67"/>
    </row>
    <row r="105" spans="1:25" ht="15.75" hidden="1" x14ac:dyDescent="0.25">
      <c r="A105" s="130" t="str">
        <f>DADOS2!AN100</f>
        <v>NASF SC 1</v>
      </c>
      <c r="B105" s="130">
        <f>DADOS2!A100</f>
        <v>92</v>
      </c>
      <c r="C105" s="210">
        <f>DADOS2!B100</f>
        <v>84</v>
      </c>
      <c r="D105" s="210">
        <f>DADOS2!E100</f>
        <v>20</v>
      </c>
      <c r="E105" s="222">
        <f>DADOS2!H100</f>
        <v>7</v>
      </c>
      <c r="F105" s="76">
        <f>DADOS2!K100</f>
        <v>3</v>
      </c>
      <c r="G105" s="210">
        <f>DADOS2!L100</f>
        <v>60</v>
      </c>
      <c r="H105" s="210">
        <f>DADOS2!O100</f>
        <v>15</v>
      </c>
      <c r="I105" s="210">
        <f>DADOS2!R100</f>
        <v>20</v>
      </c>
      <c r="J105" s="210">
        <f>DADOS2!U100</f>
        <v>50</v>
      </c>
      <c r="K105" s="76">
        <f>DADOS2!X100</f>
        <v>3</v>
      </c>
      <c r="L105" s="210">
        <f>DADOS2!Y100</f>
        <v>159</v>
      </c>
      <c r="M105" s="210">
        <f>DADOS2!AB100</f>
        <v>58</v>
      </c>
      <c r="N105" s="210">
        <f>DADOS2!AE100</f>
        <v>54</v>
      </c>
      <c r="O105" s="210">
        <f>DADOS2!AH100</f>
        <v>38</v>
      </c>
      <c r="P105" s="76">
        <f>DADOS2!AK100</f>
        <v>4.25</v>
      </c>
      <c r="Q105" s="76">
        <f>DADOS2!AM100</f>
        <v>3.4166666666666665</v>
      </c>
      <c r="R105" s="47"/>
      <c r="S105" s="36"/>
      <c r="T105" s="47"/>
      <c r="U105" s="36"/>
      <c r="V105" s="70"/>
      <c r="Y105" s="67"/>
    </row>
    <row r="106" spans="1:25" ht="15.75" hidden="1" x14ac:dyDescent="0.25">
      <c r="A106" s="130" t="str">
        <f>DADOS2!AN101</f>
        <v>NASF SC 1</v>
      </c>
      <c r="B106" s="130">
        <f>DADOS2!A101</f>
        <v>93</v>
      </c>
      <c r="C106" s="210">
        <f>DADOS2!B101</f>
        <v>75</v>
      </c>
      <c r="D106" s="210">
        <f>DADOS2!E101</f>
        <v>25</v>
      </c>
      <c r="E106" s="222">
        <f>DADOS2!H101</f>
        <v>11</v>
      </c>
      <c r="F106" s="76">
        <f>DADOS2!K101</f>
        <v>3</v>
      </c>
      <c r="G106" s="210">
        <f>DADOS2!L101</f>
        <v>109</v>
      </c>
      <c r="H106" s="210">
        <f>DADOS2!O101</f>
        <v>27</v>
      </c>
      <c r="I106" s="210">
        <f>DADOS2!R101</f>
        <v>27</v>
      </c>
      <c r="J106" s="210">
        <f>DADOS2!U101</f>
        <v>59</v>
      </c>
      <c r="K106" s="76">
        <f>DADOS2!X101</f>
        <v>4.25</v>
      </c>
      <c r="L106" s="210">
        <f>DADOS2!Y101</f>
        <v>137</v>
      </c>
      <c r="M106" s="210">
        <f>DADOS2!AB101</f>
        <v>21</v>
      </c>
      <c r="N106" s="210">
        <f>DADOS2!AE101</f>
        <v>33</v>
      </c>
      <c r="O106" s="210">
        <f>DADOS2!AH101</f>
        <v>36</v>
      </c>
      <c r="P106" s="76">
        <f>DADOS2!AK101</f>
        <v>3.5</v>
      </c>
      <c r="Q106" s="76">
        <f>DADOS2!AM101</f>
        <v>3.5833333333333335</v>
      </c>
      <c r="R106" s="47"/>
      <c r="S106" s="36"/>
      <c r="T106" s="47"/>
      <c r="U106" s="36"/>
      <c r="V106" s="70"/>
      <c r="Y106" s="67"/>
    </row>
    <row r="107" spans="1:25" ht="15.75" hidden="1" x14ac:dyDescent="0.25">
      <c r="A107" s="130" t="str">
        <f>DADOS2!AN102</f>
        <v>NASF Fed 1</v>
      </c>
      <c r="B107" s="130">
        <f>DADOS2!A102</f>
        <v>94</v>
      </c>
      <c r="C107" s="210">
        <f>DADOS2!B102</f>
        <v>89</v>
      </c>
      <c r="D107" s="210">
        <f>DADOS2!E102</f>
        <v>35</v>
      </c>
      <c r="E107" s="222">
        <f>DADOS2!H102</f>
        <v>25</v>
      </c>
      <c r="F107" s="76">
        <f>DADOS2!K102</f>
        <v>4.333333333333333</v>
      </c>
      <c r="G107" s="210">
        <f>DADOS2!L102</f>
        <v>101</v>
      </c>
      <c r="H107" s="210">
        <f>DADOS2!O102</f>
        <v>32</v>
      </c>
      <c r="I107" s="210">
        <f>DADOS2!R102</f>
        <v>31</v>
      </c>
      <c r="J107" s="210">
        <f>DADOS2!U102</f>
        <v>59</v>
      </c>
      <c r="K107" s="76">
        <f>DADOS2!X102</f>
        <v>4.25</v>
      </c>
      <c r="L107" s="210">
        <f>DADOS2!Y102</f>
        <v>161</v>
      </c>
      <c r="M107" s="210">
        <f>DADOS2!AB102</f>
        <v>56</v>
      </c>
      <c r="N107" s="210">
        <f>DADOS2!AE102</f>
        <v>66</v>
      </c>
      <c r="O107" s="210">
        <f>DADOS2!AH102</f>
        <v>33</v>
      </c>
      <c r="P107" s="76">
        <f>DADOS2!AK102</f>
        <v>4.5</v>
      </c>
      <c r="Q107" s="76">
        <f>DADOS2!AM102</f>
        <v>4.3611111111111107</v>
      </c>
      <c r="R107" s="47"/>
      <c r="S107" s="36"/>
      <c r="T107" s="47"/>
      <c r="U107" s="36"/>
      <c r="V107" s="70"/>
      <c r="Y107" s="67"/>
    </row>
    <row r="108" spans="1:25" ht="15.75" hidden="1" x14ac:dyDescent="0.25">
      <c r="A108" s="130" t="str">
        <f>DADOS2!AN103</f>
        <v>NASF SC 2</v>
      </c>
      <c r="B108" s="130">
        <f>DADOS2!A103</f>
        <v>95</v>
      </c>
      <c r="C108" s="210">
        <f>DADOS2!B103</f>
        <v>67</v>
      </c>
      <c r="D108" s="210">
        <f>DADOS2!E103</f>
        <v>30</v>
      </c>
      <c r="E108" s="222">
        <f>DADOS2!H103</f>
        <v>16</v>
      </c>
      <c r="F108" s="76">
        <f>DADOS2!K103</f>
        <v>3.3333333333333335</v>
      </c>
      <c r="G108" s="210">
        <f>DADOS2!L103</f>
        <v>75</v>
      </c>
      <c r="H108" s="210">
        <f>DADOS2!O103</f>
        <v>18</v>
      </c>
      <c r="I108" s="210">
        <f>DADOS2!R103</f>
        <v>19</v>
      </c>
      <c r="J108" s="210">
        <f>DADOS2!U103</f>
        <v>43</v>
      </c>
      <c r="K108" s="76">
        <f>DADOS2!X103</f>
        <v>3</v>
      </c>
      <c r="L108" s="210">
        <f>DADOS2!Y103</f>
        <v>126</v>
      </c>
      <c r="M108" s="210">
        <f>DADOS2!AB103</f>
        <v>41</v>
      </c>
      <c r="N108" s="210">
        <f>DADOS2!AE103</f>
        <v>52</v>
      </c>
      <c r="O108" s="210">
        <f>DADOS2!AH103</f>
        <v>35</v>
      </c>
      <c r="P108" s="76">
        <f>DADOS2!AK103</f>
        <v>4</v>
      </c>
      <c r="Q108" s="76">
        <f>DADOS2!AM103</f>
        <v>3.4444444444444446</v>
      </c>
      <c r="R108" s="47"/>
      <c r="S108" s="36"/>
      <c r="T108" s="47"/>
      <c r="U108" s="36"/>
      <c r="V108" s="70"/>
      <c r="Y108" s="67"/>
    </row>
    <row r="109" spans="1:25" ht="15.75" hidden="1" x14ac:dyDescent="0.25">
      <c r="A109" s="130" t="str">
        <f>DADOS2!AN104</f>
        <v>NASF SC 2</v>
      </c>
      <c r="B109" s="130">
        <f>DADOS2!A104</f>
        <v>96</v>
      </c>
      <c r="C109" s="210">
        <f>DADOS2!B104</f>
        <v>52</v>
      </c>
      <c r="D109" s="210">
        <f>DADOS2!E104</f>
        <v>30</v>
      </c>
      <c r="E109" s="222">
        <f>DADOS2!H104</f>
        <v>14</v>
      </c>
      <c r="F109" s="76">
        <f>DADOS2!K104</f>
        <v>3.3333333333333335</v>
      </c>
      <c r="G109" s="210">
        <f>DADOS2!L104</f>
        <v>71</v>
      </c>
      <c r="H109" s="210">
        <f>DADOS2!O104</f>
        <v>17</v>
      </c>
      <c r="I109" s="210">
        <f>DADOS2!R104</f>
        <v>3</v>
      </c>
      <c r="J109" s="210">
        <f>DADOS2!U104</f>
        <v>27</v>
      </c>
      <c r="K109" s="76">
        <f>DADOS2!X104</f>
        <v>2.25</v>
      </c>
      <c r="L109" s="210">
        <f>DADOS2!Y104</f>
        <v>61</v>
      </c>
      <c r="M109" s="210">
        <f>DADOS2!AB104</f>
        <v>35</v>
      </c>
      <c r="N109" s="210">
        <f>DADOS2!AE104</f>
        <v>44</v>
      </c>
      <c r="O109" s="210">
        <f>DADOS2!AH104</f>
        <v>21</v>
      </c>
      <c r="P109" s="76">
        <f>DADOS2!AK104</f>
        <v>2.75</v>
      </c>
      <c r="Q109" s="76">
        <f>DADOS2!AM104</f>
        <v>2.7777777777777781</v>
      </c>
      <c r="R109" s="47"/>
      <c r="S109" s="36"/>
      <c r="T109" s="47"/>
      <c r="U109" s="36"/>
      <c r="V109" s="70"/>
      <c r="Y109" s="67"/>
    </row>
    <row r="110" spans="1:25" ht="15.75" hidden="1" x14ac:dyDescent="0.25">
      <c r="A110" s="130" t="str">
        <f>DADOS2!AN105</f>
        <v>NASF Fed 1</v>
      </c>
      <c r="B110" s="130">
        <f>DADOS2!A105</f>
        <v>97</v>
      </c>
      <c r="C110" s="210">
        <f>DADOS2!B105</f>
        <v>108</v>
      </c>
      <c r="D110" s="210">
        <f>DADOS2!E105</f>
        <v>33</v>
      </c>
      <c r="E110" s="222">
        <f>DADOS2!H105</f>
        <v>22</v>
      </c>
      <c r="F110" s="76">
        <f>DADOS2!K105</f>
        <v>4.333333333333333</v>
      </c>
      <c r="G110" s="210">
        <f>DADOS2!L105</f>
        <v>114</v>
      </c>
      <c r="H110" s="210">
        <f>DADOS2!O105</f>
        <v>31</v>
      </c>
      <c r="I110" s="210">
        <f>DADOS2!R105</f>
        <v>28</v>
      </c>
      <c r="J110" s="210">
        <f>DADOS2!U105</f>
        <v>71</v>
      </c>
      <c r="K110" s="76">
        <f>DADOS2!X105</f>
        <v>4.5</v>
      </c>
      <c r="L110" s="210">
        <f>DADOS2!Y105</f>
        <v>156</v>
      </c>
      <c r="M110" s="210">
        <f>DADOS2!AB105</f>
        <v>43</v>
      </c>
      <c r="N110" s="210">
        <f>DADOS2!AE105</f>
        <v>47</v>
      </c>
      <c r="O110" s="210">
        <f>DADOS2!AH105</f>
        <v>30</v>
      </c>
      <c r="P110" s="76">
        <f>DADOS2!AK105</f>
        <v>3.5</v>
      </c>
      <c r="Q110" s="76">
        <f>DADOS2!AM105</f>
        <v>4.1111111111111107</v>
      </c>
      <c r="R110" s="47"/>
      <c r="S110" s="36"/>
      <c r="T110" s="47"/>
      <c r="U110" s="36"/>
      <c r="V110" s="70"/>
      <c r="Y110" s="67"/>
    </row>
    <row r="111" spans="1:25" ht="15.75" x14ac:dyDescent="0.25">
      <c r="A111" s="130" t="str">
        <f>DADOS2!AN106</f>
        <v>NASF Fed 2</v>
      </c>
      <c r="B111" s="130">
        <f>DADOS2!A106</f>
        <v>98</v>
      </c>
      <c r="C111" s="210">
        <f>DADOS2!B106</f>
        <v>83</v>
      </c>
      <c r="D111" s="210">
        <f>DADOS2!E106</f>
        <v>26</v>
      </c>
      <c r="E111" s="222">
        <f>DADOS2!H106</f>
        <v>14</v>
      </c>
      <c r="F111" s="76">
        <f>DADOS2!K106</f>
        <v>3.3333333333333335</v>
      </c>
      <c r="G111" s="210">
        <f>DADOS2!L106</f>
        <v>80</v>
      </c>
      <c r="H111" s="210">
        <f>DADOS2!O106</f>
        <v>17</v>
      </c>
      <c r="I111" s="210">
        <f>DADOS2!R106</f>
        <v>25</v>
      </c>
      <c r="J111" s="210">
        <f>DADOS2!U106</f>
        <v>58</v>
      </c>
      <c r="K111" s="76">
        <f>DADOS2!X106</f>
        <v>3.75</v>
      </c>
      <c r="L111" s="210">
        <f>DADOS2!Y106</f>
        <v>150</v>
      </c>
      <c r="M111" s="210">
        <f>DADOS2!AB106</f>
        <v>52</v>
      </c>
      <c r="N111" s="210">
        <f>DADOS2!AE106</f>
        <v>65</v>
      </c>
      <c r="O111" s="210">
        <f>DADOS2!AH106</f>
        <v>35</v>
      </c>
      <c r="P111" s="76">
        <f>DADOS2!AK106</f>
        <v>4.5</v>
      </c>
      <c r="Q111" s="76">
        <f>DADOS2!AM106</f>
        <v>3.8611111111111112</v>
      </c>
      <c r="R111" s="47"/>
      <c r="S111" s="36"/>
      <c r="T111" s="47"/>
      <c r="U111" s="36"/>
      <c r="V111" s="70"/>
      <c r="Y111" s="67"/>
    </row>
    <row r="112" spans="1:25" ht="15.75" x14ac:dyDescent="0.25">
      <c r="A112" s="130" t="str">
        <f>DADOS2!AN107</f>
        <v>NASF Fed 2</v>
      </c>
      <c r="B112" s="130">
        <f>DADOS2!A107</f>
        <v>99</v>
      </c>
      <c r="C112" s="210">
        <f>DADOS2!B107</f>
        <v>92</v>
      </c>
      <c r="D112" s="210">
        <f>DADOS2!E107</f>
        <v>38</v>
      </c>
      <c r="E112" s="222">
        <f>DADOS2!H107</f>
        <v>23</v>
      </c>
      <c r="F112" s="76">
        <f>DADOS2!K107</f>
        <v>4</v>
      </c>
      <c r="G112" s="210">
        <f>DADOS2!L107</f>
        <v>24</v>
      </c>
      <c r="H112" s="210">
        <f>DADOS2!O107</f>
        <v>11</v>
      </c>
      <c r="I112" s="210">
        <f>DADOS2!R107</f>
        <v>4</v>
      </c>
      <c r="J112" s="210">
        <f>DADOS2!U107</f>
        <v>10</v>
      </c>
      <c r="K112" s="76">
        <f>DADOS2!X107</f>
        <v>1.25</v>
      </c>
      <c r="L112" s="210">
        <f>DADOS2!Y107</f>
        <v>78</v>
      </c>
      <c r="M112" s="210">
        <f>DADOS2!AB107</f>
        <v>11</v>
      </c>
      <c r="N112" s="210">
        <f>DADOS2!AE107</f>
        <v>16</v>
      </c>
      <c r="O112" s="210">
        <f>DADOS2!AH107</f>
        <v>0</v>
      </c>
      <c r="P112" s="76">
        <f>DADOS2!AK107</f>
        <v>1.5</v>
      </c>
      <c r="Q112" s="76">
        <f>DADOS2!AM107</f>
        <v>2.25</v>
      </c>
      <c r="R112" s="47"/>
      <c r="S112" s="36"/>
      <c r="T112" s="47"/>
      <c r="U112" s="36"/>
      <c r="V112" s="70"/>
      <c r="Y112" s="67"/>
    </row>
    <row r="113" spans="1:25" ht="15.75" hidden="1" x14ac:dyDescent="0.25">
      <c r="A113" s="130" t="str">
        <f>DADOS2!AN108</f>
        <v>NASF SC 2</v>
      </c>
      <c r="B113" s="130">
        <f>DADOS2!A108</f>
        <v>100</v>
      </c>
      <c r="C113" s="210">
        <f>DADOS2!B108</f>
        <v>84</v>
      </c>
      <c r="D113" s="210">
        <f>DADOS2!E108</f>
        <v>23</v>
      </c>
      <c r="E113" s="222">
        <f>DADOS2!H108</f>
        <v>13</v>
      </c>
      <c r="F113" s="76">
        <f>DADOS2!K108</f>
        <v>3.3333333333333335</v>
      </c>
      <c r="G113" s="210">
        <f>DADOS2!L108</f>
        <v>82</v>
      </c>
      <c r="H113" s="210">
        <f>DADOS2!O108</f>
        <v>32</v>
      </c>
      <c r="I113" s="210">
        <f>DADOS2!R108</f>
        <v>31</v>
      </c>
      <c r="J113" s="210">
        <f>DADOS2!U108</f>
        <v>41</v>
      </c>
      <c r="K113" s="76">
        <f>DADOS2!X108</f>
        <v>4</v>
      </c>
      <c r="L113" s="210">
        <f>DADOS2!Y108</f>
        <v>115</v>
      </c>
      <c r="M113" s="210">
        <f>DADOS2!AB108</f>
        <v>31</v>
      </c>
      <c r="N113" s="210">
        <f>DADOS2!AE108</f>
        <v>40</v>
      </c>
      <c r="O113" s="210">
        <f>DADOS2!AH108</f>
        <v>18</v>
      </c>
      <c r="P113" s="76">
        <f>DADOS2!AK108</f>
        <v>2.75</v>
      </c>
      <c r="Q113" s="76">
        <f>DADOS2!AM108</f>
        <v>3.3611111111111112</v>
      </c>
      <c r="R113" s="47"/>
      <c r="S113" s="36"/>
      <c r="T113" s="47"/>
      <c r="U113" s="36"/>
      <c r="V113" s="70"/>
      <c r="Y113" s="67"/>
    </row>
    <row r="114" spans="1:25" ht="15.75" hidden="1" x14ac:dyDescent="0.25">
      <c r="A114" s="130" t="str">
        <f>DADOS2!AN109</f>
        <v>NASF SC 2</v>
      </c>
      <c r="B114" s="130">
        <f>DADOS2!A109</f>
        <v>101</v>
      </c>
      <c r="C114" s="210">
        <f>DADOS2!B109</f>
        <v>51</v>
      </c>
      <c r="D114" s="210">
        <f>DADOS2!E109</f>
        <v>3</v>
      </c>
      <c r="E114" s="222">
        <f>DADOS2!H109</f>
        <v>5</v>
      </c>
      <c r="F114" s="76">
        <f>DADOS2!K109</f>
        <v>1.6666666666666667</v>
      </c>
      <c r="G114" s="210">
        <f>DADOS2!L109</f>
        <v>0</v>
      </c>
      <c r="H114" s="210">
        <f>DADOS2!O109</f>
        <v>0</v>
      </c>
      <c r="I114" s="210">
        <f>DADOS2!R109</f>
        <v>0</v>
      </c>
      <c r="J114" s="210">
        <f>DADOS2!U109</f>
        <v>0</v>
      </c>
      <c r="K114" s="76">
        <f>DADOS2!X109</f>
        <v>1</v>
      </c>
      <c r="L114" s="210">
        <f>DADOS2!Y109</f>
        <v>59</v>
      </c>
      <c r="M114" s="210">
        <f>DADOS2!AB109</f>
        <v>17</v>
      </c>
      <c r="N114" s="210">
        <f>DADOS2!AE109</f>
        <v>46</v>
      </c>
      <c r="O114" s="210">
        <f>DADOS2!AH109</f>
        <v>30</v>
      </c>
      <c r="P114" s="76">
        <f>DADOS2!AK109</f>
        <v>2.75</v>
      </c>
      <c r="Q114" s="76">
        <f>DADOS2!AM109</f>
        <v>1.8055555555555556</v>
      </c>
      <c r="R114" s="47"/>
      <c r="S114" s="36"/>
      <c r="T114" s="47"/>
      <c r="U114" s="36"/>
      <c r="V114" s="70"/>
      <c r="Y114" s="67"/>
    </row>
    <row r="115" spans="1:25" ht="15.75" hidden="1" x14ac:dyDescent="0.25">
      <c r="A115" s="130" t="str">
        <f>DADOS2!AN110</f>
        <v>NASF SC 2</v>
      </c>
      <c r="B115" s="130">
        <f>DADOS2!A110</f>
        <v>102</v>
      </c>
      <c r="C115" s="210">
        <f>DADOS2!B110</f>
        <v>89</v>
      </c>
      <c r="D115" s="210">
        <f>DADOS2!E110</f>
        <v>31</v>
      </c>
      <c r="E115" s="222">
        <f>DADOS2!H110</f>
        <v>12</v>
      </c>
      <c r="F115" s="76">
        <f>DADOS2!K110</f>
        <v>3.6666666666666665</v>
      </c>
      <c r="G115" s="210">
        <f>DADOS2!L110</f>
        <v>51</v>
      </c>
      <c r="H115" s="210">
        <f>DADOS2!O110</f>
        <v>16</v>
      </c>
      <c r="I115" s="210">
        <f>DADOS2!R110</f>
        <v>18</v>
      </c>
      <c r="J115" s="210">
        <f>DADOS2!U110</f>
        <v>30</v>
      </c>
      <c r="K115" s="76">
        <f>DADOS2!X110</f>
        <v>2.5</v>
      </c>
      <c r="L115" s="210">
        <f>DADOS2!Y110</f>
        <v>131</v>
      </c>
      <c r="M115" s="210">
        <f>DADOS2!AB110</f>
        <v>61</v>
      </c>
      <c r="N115" s="210">
        <f>DADOS2!AE110</f>
        <v>56</v>
      </c>
      <c r="O115" s="210">
        <f>DADOS2!AH110</f>
        <v>38</v>
      </c>
      <c r="P115" s="76">
        <f>DADOS2!AK110</f>
        <v>4.25</v>
      </c>
      <c r="Q115" s="76">
        <f>DADOS2!AM110</f>
        <v>3.4722222222222219</v>
      </c>
      <c r="R115" s="47"/>
      <c r="S115" s="36"/>
      <c r="T115" s="47"/>
      <c r="U115" s="36"/>
      <c r="V115" s="70"/>
      <c r="Y115" s="67"/>
    </row>
    <row r="116" spans="1:25" ht="15.75" hidden="1" x14ac:dyDescent="0.25">
      <c r="A116" s="130" t="str">
        <f>DADOS2!AN111</f>
        <v>NASF SC 2</v>
      </c>
      <c r="B116" s="130">
        <f>DADOS2!A111</f>
        <v>103</v>
      </c>
      <c r="C116" s="210">
        <f>DADOS2!B111</f>
        <v>110</v>
      </c>
      <c r="D116" s="210">
        <f>DADOS2!E111</f>
        <v>33</v>
      </c>
      <c r="E116" s="222">
        <f>DADOS2!H111</f>
        <v>30</v>
      </c>
      <c r="F116" s="76">
        <f>DADOS2!K111</f>
        <v>4.666666666666667</v>
      </c>
      <c r="G116" s="210">
        <f>DADOS2!L111</f>
        <v>130</v>
      </c>
      <c r="H116" s="210">
        <f>DADOS2!O111</f>
        <v>40</v>
      </c>
      <c r="I116" s="210">
        <f>DADOS2!R111</f>
        <v>30</v>
      </c>
      <c r="J116" s="210">
        <f>DADOS2!U111</f>
        <v>75</v>
      </c>
      <c r="K116" s="76">
        <f>DADOS2!X111</f>
        <v>4.75</v>
      </c>
      <c r="L116" s="210">
        <f>DADOS2!Y111</f>
        <v>207</v>
      </c>
      <c r="M116" s="210">
        <f>DADOS2!AB111</f>
        <v>80</v>
      </c>
      <c r="N116" s="210">
        <f>DADOS2!AE111</f>
        <v>74</v>
      </c>
      <c r="O116" s="210">
        <f>DADOS2!AH111</f>
        <v>40</v>
      </c>
      <c r="P116" s="76">
        <f>DADOS2!AK111</f>
        <v>5</v>
      </c>
      <c r="Q116" s="76">
        <f>DADOS2!AM111</f>
        <v>4.8055555555555562</v>
      </c>
      <c r="R116" s="47"/>
      <c r="S116" s="36"/>
      <c r="T116" s="47"/>
      <c r="U116" s="36"/>
      <c r="V116" s="70"/>
      <c r="Y116" s="67"/>
    </row>
    <row r="117" spans="1:25" ht="15.75" hidden="1" x14ac:dyDescent="0.25">
      <c r="A117" s="130" t="str">
        <f>DADOS2!AN112</f>
        <v>NASF SC 2</v>
      </c>
      <c r="B117" s="130">
        <f>DADOS2!A112</f>
        <v>104</v>
      </c>
      <c r="C117" s="210">
        <f>DADOS2!B112</f>
        <v>56</v>
      </c>
      <c r="D117" s="210">
        <f>DADOS2!E112</f>
        <v>23</v>
      </c>
      <c r="E117" s="222">
        <f>DADOS2!H112</f>
        <v>19</v>
      </c>
      <c r="F117" s="76">
        <f>DADOS2!K112</f>
        <v>3.3333333333333335</v>
      </c>
      <c r="G117" s="210">
        <f>DADOS2!L112</f>
        <v>31</v>
      </c>
      <c r="H117" s="210">
        <f>DADOS2!O112</f>
        <v>11</v>
      </c>
      <c r="I117" s="210">
        <f>DADOS2!R112</f>
        <v>11</v>
      </c>
      <c r="J117" s="210">
        <f>DADOS2!U112</f>
        <v>16</v>
      </c>
      <c r="K117" s="76">
        <f>DADOS2!X112</f>
        <v>2</v>
      </c>
      <c r="L117" s="210">
        <f>DADOS2!Y112</f>
        <v>63</v>
      </c>
      <c r="M117" s="210">
        <f>DADOS2!AB112</f>
        <v>7</v>
      </c>
      <c r="N117" s="210">
        <f>DADOS2!AE112</f>
        <v>23</v>
      </c>
      <c r="O117" s="210">
        <f>DADOS2!AH112</f>
        <v>18</v>
      </c>
      <c r="P117" s="76">
        <f>DADOS2!AK112</f>
        <v>2</v>
      </c>
      <c r="Q117" s="76">
        <f>DADOS2!AM112</f>
        <v>2.4444444444444446</v>
      </c>
      <c r="R117" s="47"/>
      <c r="S117" s="36"/>
      <c r="T117" s="47"/>
      <c r="U117" s="36"/>
      <c r="V117" s="70"/>
      <c r="Y117" s="67"/>
    </row>
    <row r="118" spans="1:25" ht="15.75" hidden="1" x14ac:dyDescent="0.25">
      <c r="A118" s="130" t="str">
        <f>DADOS2!AN113</f>
        <v>NASF SC 2</v>
      </c>
      <c r="B118" s="130">
        <f>DADOS2!A113</f>
        <v>105</v>
      </c>
      <c r="C118" s="210">
        <f>DADOS2!B113</f>
        <v>84</v>
      </c>
      <c r="D118" s="210">
        <f>DADOS2!E113</f>
        <v>22</v>
      </c>
      <c r="E118" s="222">
        <f>DADOS2!H113</f>
        <v>10</v>
      </c>
      <c r="F118" s="76">
        <f>DADOS2!K113</f>
        <v>3</v>
      </c>
      <c r="G118" s="210">
        <f>DADOS2!L113</f>
        <v>105</v>
      </c>
      <c r="H118" s="210">
        <f>DADOS2!O113</f>
        <v>23</v>
      </c>
      <c r="I118" s="210">
        <f>DADOS2!R113</f>
        <v>22</v>
      </c>
      <c r="J118" s="210">
        <f>DADOS2!U113</f>
        <v>37</v>
      </c>
      <c r="K118" s="76">
        <f>DADOS2!X113</f>
        <v>3.5</v>
      </c>
      <c r="L118" s="210">
        <f>DADOS2!Y113</f>
        <v>153</v>
      </c>
      <c r="M118" s="210">
        <f>DADOS2!AB113</f>
        <v>70</v>
      </c>
      <c r="N118" s="210">
        <f>DADOS2!AE113</f>
        <v>73</v>
      </c>
      <c r="O118" s="210">
        <f>DADOS2!AH113</f>
        <v>40</v>
      </c>
      <c r="P118" s="76">
        <f>DADOS2!AK113</f>
        <v>4.75</v>
      </c>
      <c r="Q118" s="76">
        <f>DADOS2!AM113</f>
        <v>3.75</v>
      </c>
      <c r="R118" s="47"/>
      <c r="S118" s="36"/>
      <c r="T118" s="47"/>
      <c r="U118" s="36"/>
      <c r="V118" s="70"/>
      <c r="Y118" s="67"/>
    </row>
    <row r="119" spans="1:25" ht="15.75" hidden="1" x14ac:dyDescent="0.25">
      <c r="A119" s="130" t="str">
        <f>DADOS2!AN114</f>
        <v>NASF Fed 1</v>
      </c>
      <c r="B119" s="130">
        <f>DADOS2!A114</f>
        <v>106</v>
      </c>
      <c r="C119" s="210">
        <f>DADOS2!B114</f>
        <v>101</v>
      </c>
      <c r="D119" s="210">
        <f>DADOS2!E114</f>
        <v>38</v>
      </c>
      <c r="E119" s="222">
        <f>DADOS2!H114</f>
        <v>30</v>
      </c>
      <c r="F119" s="76">
        <f>DADOS2!K114</f>
        <v>4.666666666666667</v>
      </c>
      <c r="G119" s="210">
        <f>DADOS2!L114</f>
        <v>122</v>
      </c>
      <c r="H119" s="210">
        <f>DADOS2!O114</f>
        <v>40</v>
      </c>
      <c r="I119" s="210">
        <f>DADOS2!R114</f>
        <v>30</v>
      </c>
      <c r="J119" s="210">
        <f>DADOS2!U114</f>
        <v>61</v>
      </c>
      <c r="K119" s="76">
        <f>DADOS2!X114</f>
        <v>4.5</v>
      </c>
      <c r="L119" s="210">
        <f>DADOS2!Y114</f>
        <v>177</v>
      </c>
      <c r="M119" s="210">
        <f>DADOS2!AB114</f>
        <v>33</v>
      </c>
      <c r="N119" s="210">
        <f>DADOS2!AE114</f>
        <v>61</v>
      </c>
      <c r="O119" s="210">
        <f>DADOS2!AH114</f>
        <v>40</v>
      </c>
      <c r="P119" s="76">
        <f>DADOS2!AK114</f>
        <v>4.25</v>
      </c>
      <c r="Q119" s="76">
        <f>DADOS2!AM114</f>
        <v>4.4722222222222223</v>
      </c>
      <c r="R119" s="47"/>
      <c r="S119" s="36"/>
      <c r="T119" s="47"/>
      <c r="U119" s="36"/>
      <c r="V119" s="70"/>
      <c r="Y119" s="67"/>
    </row>
    <row r="120" spans="1:25" ht="15.75" hidden="1" x14ac:dyDescent="0.25">
      <c r="A120" s="130" t="str">
        <f>DADOS2!AN115</f>
        <v>NASF SC 1</v>
      </c>
      <c r="B120" s="130">
        <f>DADOS2!A115</f>
        <v>107</v>
      </c>
      <c r="C120" s="210">
        <f>DADOS2!B115</f>
        <v>74</v>
      </c>
      <c r="D120" s="210">
        <f>DADOS2!E115</f>
        <v>30</v>
      </c>
      <c r="E120" s="222">
        <f>DADOS2!H115</f>
        <v>13</v>
      </c>
      <c r="F120" s="76">
        <f>DADOS2!K115</f>
        <v>3.6666666666666665</v>
      </c>
      <c r="G120" s="210">
        <f>DADOS2!L115</f>
        <v>87</v>
      </c>
      <c r="H120" s="210">
        <f>DADOS2!O115</f>
        <v>25</v>
      </c>
      <c r="I120" s="210">
        <f>DADOS2!R115</f>
        <v>10</v>
      </c>
      <c r="J120" s="210">
        <f>DADOS2!U115</f>
        <v>20</v>
      </c>
      <c r="K120" s="76">
        <f>DADOS2!X115</f>
        <v>3</v>
      </c>
      <c r="L120" s="210">
        <f>DADOS2!Y115</f>
        <v>97</v>
      </c>
      <c r="M120" s="210">
        <f>DADOS2!AB115</f>
        <v>28</v>
      </c>
      <c r="N120" s="210">
        <f>DADOS2!AE115</f>
        <v>37</v>
      </c>
      <c r="O120" s="210">
        <f>DADOS2!AH115</f>
        <v>21</v>
      </c>
      <c r="P120" s="76">
        <f>DADOS2!AK115</f>
        <v>2.75</v>
      </c>
      <c r="Q120" s="76">
        <f>DADOS2!AM115</f>
        <v>3.1388888888888888</v>
      </c>
      <c r="R120" s="47"/>
      <c r="S120" s="36"/>
      <c r="T120" s="47"/>
      <c r="U120" s="36"/>
      <c r="V120" s="70"/>
      <c r="Y120" s="67"/>
    </row>
    <row r="121" spans="1:25" ht="15.75" hidden="1" x14ac:dyDescent="0.25">
      <c r="A121" s="130" t="str">
        <f>DADOS2!AN116</f>
        <v>NASF SC 1</v>
      </c>
      <c r="B121" s="130">
        <f>DADOS2!A116</f>
        <v>108</v>
      </c>
      <c r="C121" s="210" t="str">
        <f>DADOS2!B116</f>
        <v>Não Respondeu</v>
      </c>
      <c r="D121" s="210" t="str">
        <f>DADOS2!E116</f>
        <v>Não Respondeu</v>
      </c>
      <c r="E121" s="222" t="str">
        <f>DADOS2!H116</f>
        <v>Não Respondeu</v>
      </c>
      <c r="F121" s="76" t="str">
        <f>DADOS2!K116</f>
        <v>Não Respondeu</v>
      </c>
      <c r="G121" s="210" t="str">
        <f>DADOS2!L116</f>
        <v>Não Respondeu</v>
      </c>
      <c r="H121" s="210" t="str">
        <f>DADOS2!O116</f>
        <v>Não Respondeu</v>
      </c>
      <c r="I121" s="210" t="str">
        <f>DADOS2!R116</f>
        <v>Não Respondeu</v>
      </c>
      <c r="J121" s="210" t="str">
        <f>DADOS2!U116</f>
        <v>Não Respondeu</v>
      </c>
      <c r="K121" s="76" t="str">
        <f>DADOS2!X116</f>
        <v>Não Respondeu</v>
      </c>
      <c r="L121" s="210" t="str">
        <f>DADOS2!Y116</f>
        <v>Não Respondeu</v>
      </c>
      <c r="M121" s="210" t="str">
        <f>DADOS2!AB116</f>
        <v>Não Respondeu</v>
      </c>
      <c r="N121" s="210" t="str">
        <f>DADOS2!AE116</f>
        <v>Não Respondeu</v>
      </c>
      <c r="O121" s="210" t="str">
        <f>DADOS2!AH116</f>
        <v>Não Respondeu</v>
      </c>
      <c r="P121" s="76" t="str">
        <f>DADOS2!AK116</f>
        <v>Não Respondeu</v>
      </c>
      <c r="Q121" s="76" t="str">
        <f>DADOS2!AM116</f>
        <v>Não Respondeu</v>
      </c>
      <c r="R121" s="47"/>
      <c r="S121" s="36"/>
      <c r="T121" s="47"/>
      <c r="U121" s="36"/>
      <c r="V121" s="70"/>
      <c r="Y121" s="67"/>
    </row>
    <row r="122" spans="1:25" ht="15.75" hidden="1" x14ac:dyDescent="0.25">
      <c r="A122" s="130" t="str">
        <f>DADOS2!AN117</f>
        <v>NASF SC 1</v>
      </c>
      <c r="B122" s="130">
        <f>DADOS2!A117</f>
        <v>109</v>
      </c>
      <c r="C122" s="210">
        <f>DADOS2!B117</f>
        <v>80</v>
      </c>
      <c r="D122" s="210">
        <f>DADOS2!E117</f>
        <v>21</v>
      </c>
      <c r="E122" s="222">
        <f>DADOS2!H117</f>
        <v>5</v>
      </c>
      <c r="F122" s="76">
        <f>DADOS2!K117</f>
        <v>2.6666666666666665</v>
      </c>
      <c r="G122" s="210">
        <f>DADOS2!L117</f>
        <v>96</v>
      </c>
      <c r="H122" s="210">
        <f>DADOS2!O117</f>
        <v>18</v>
      </c>
      <c r="I122" s="210">
        <f>DADOS2!R117</f>
        <v>17</v>
      </c>
      <c r="J122" s="210">
        <f>DADOS2!U117</f>
        <v>29</v>
      </c>
      <c r="K122" s="76">
        <f>DADOS2!X117</f>
        <v>3</v>
      </c>
      <c r="L122" s="210">
        <f>DADOS2!Y117</f>
        <v>117</v>
      </c>
      <c r="M122" s="210">
        <f>DADOS2!AB117</f>
        <v>25</v>
      </c>
      <c r="N122" s="210">
        <f>DADOS2!AE117</f>
        <v>51</v>
      </c>
      <c r="O122" s="210">
        <f>DADOS2!AH117</f>
        <v>30</v>
      </c>
      <c r="P122" s="76">
        <f>DADOS2!AK117</f>
        <v>3.25</v>
      </c>
      <c r="Q122" s="76">
        <f>DADOS2!AM117</f>
        <v>2.9722222222222219</v>
      </c>
      <c r="R122" s="47"/>
      <c r="S122" s="36"/>
      <c r="T122" s="47"/>
      <c r="U122" s="36"/>
      <c r="V122" s="70"/>
      <c r="Y122" s="67"/>
    </row>
    <row r="123" spans="1:25" ht="15.75" hidden="1" x14ac:dyDescent="0.25">
      <c r="A123" s="130" t="str">
        <f>DADOS2!AN118</f>
        <v>NASF SC 1</v>
      </c>
      <c r="B123" s="130">
        <f>DADOS2!A118</f>
        <v>110</v>
      </c>
      <c r="C123" s="210">
        <f>DADOS2!B118</f>
        <v>99</v>
      </c>
      <c r="D123" s="210">
        <f>DADOS2!E118</f>
        <v>38</v>
      </c>
      <c r="E123" s="222">
        <f>DADOS2!H118</f>
        <v>19</v>
      </c>
      <c r="F123" s="76">
        <f>DADOS2!K118</f>
        <v>4.333333333333333</v>
      </c>
      <c r="G123" s="210">
        <f>DADOS2!L118</f>
        <v>60</v>
      </c>
      <c r="H123" s="210">
        <f>DADOS2!O118</f>
        <v>28</v>
      </c>
      <c r="I123" s="210">
        <f>DADOS2!R118</f>
        <v>20</v>
      </c>
      <c r="J123" s="210">
        <f>DADOS2!U118</f>
        <v>36</v>
      </c>
      <c r="K123" s="76">
        <f>DADOS2!X118</f>
        <v>3.25</v>
      </c>
      <c r="L123" s="210">
        <f>DADOS2!Y118</f>
        <v>92</v>
      </c>
      <c r="M123" s="210">
        <f>DADOS2!AB118</f>
        <v>32</v>
      </c>
      <c r="N123" s="210">
        <f>DADOS2!AE118</f>
        <v>40</v>
      </c>
      <c r="O123" s="210">
        <f>DADOS2!AH118</f>
        <v>22</v>
      </c>
      <c r="P123" s="76">
        <f>DADOS2!AK118</f>
        <v>3</v>
      </c>
      <c r="Q123" s="76">
        <f>DADOS2!AM118</f>
        <v>3.5277777777777772</v>
      </c>
      <c r="R123" s="47"/>
      <c r="S123" s="36"/>
      <c r="T123" s="47"/>
      <c r="U123" s="36"/>
      <c r="V123" s="70"/>
      <c r="Y123" s="67"/>
    </row>
    <row r="124" spans="1:25" ht="15.75" hidden="1" x14ac:dyDescent="0.25">
      <c r="A124" s="130" t="str">
        <f>DADOS2!AN119</f>
        <v>NASF SC 2</v>
      </c>
      <c r="B124" s="130">
        <f>DADOS2!A119</f>
        <v>111</v>
      </c>
      <c r="C124" s="210">
        <f>DADOS2!B119</f>
        <v>86</v>
      </c>
      <c r="D124" s="210">
        <f>DADOS2!E119</f>
        <v>28</v>
      </c>
      <c r="E124" s="222">
        <f>DADOS2!H119</f>
        <v>21</v>
      </c>
      <c r="F124" s="76">
        <f>DADOS2!K119</f>
        <v>3.6666666666666665</v>
      </c>
      <c r="G124" s="210">
        <f>DADOS2!L119</f>
        <v>99</v>
      </c>
      <c r="H124" s="210">
        <f>DADOS2!O119</f>
        <v>36</v>
      </c>
      <c r="I124" s="210">
        <f>DADOS2!R119</f>
        <v>31</v>
      </c>
      <c r="J124" s="210">
        <f>DADOS2!U119</f>
        <v>69</v>
      </c>
      <c r="K124" s="76">
        <f>DADOS2!X119</f>
        <v>4.5</v>
      </c>
      <c r="L124" s="210">
        <f>DADOS2!Y119</f>
        <v>169</v>
      </c>
      <c r="M124" s="210">
        <f>DADOS2!AB119</f>
        <v>65</v>
      </c>
      <c r="N124" s="210">
        <f>DADOS2!AE119</f>
        <v>65</v>
      </c>
      <c r="O124" s="210">
        <f>DADOS2!AH119</f>
        <v>25</v>
      </c>
      <c r="P124" s="76">
        <f>DADOS2!AK119</f>
        <v>4.75</v>
      </c>
      <c r="Q124" s="76">
        <f>DADOS2!AM119</f>
        <v>4.3055555555555554</v>
      </c>
      <c r="R124" s="47"/>
      <c r="S124" s="36"/>
      <c r="T124" s="47"/>
      <c r="U124" s="36"/>
      <c r="V124" s="70"/>
      <c r="Y124" s="67"/>
    </row>
    <row r="125" spans="1:25" ht="15.75" hidden="1" x14ac:dyDescent="0.25">
      <c r="A125" s="130" t="str">
        <f>DADOS2!AN120</f>
        <v>NASF SC 1</v>
      </c>
      <c r="B125" s="130">
        <f>DADOS2!A120</f>
        <v>112</v>
      </c>
      <c r="C125" s="210">
        <f>DADOS2!B120</f>
        <v>69</v>
      </c>
      <c r="D125" s="210">
        <f>DADOS2!E120</f>
        <v>39</v>
      </c>
      <c r="E125" s="222">
        <f>DADOS2!H120</f>
        <v>18</v>
      </c>
      <c r="F125" s="76">
        <f>DADOS2!K120</f>
        <v>3.6666666666666665</v>
      </c>
      <c r="G125" s="210">
        <f>DADOS2!L120</f>
        <v>91</v>
      </c>
      <c r="H125" s="210">
        <f>DADOS2!O120</f>
        <v>28</v>
      </c>
      <c r="I125" s="210">
        <f>DADOS2!R120</f>
        <v>29</v>
      </c>
      <c r="J125" s="210">
        <f>DADOS2!U120</f>
        <v>52</v>
      </c>
      <c r="K125" s="76">
        <f>DADOS2!X120</f>
        <v>4</v>
      </c>
      <c r="L125" s="210">
        <f>DADOS2!Y120</f>
        <v>140</v>
      </c>
      <c r="M125" s="210">
        <f>DADOS2!AB120</f>
        <v>52</v>
      </c>
      <c r="N125" s="210">
        <f>DADOS2!AE120</f>
        <v>56</v>
      </c>
      <c r="O125" s="210">
        <f>DADOS2!AH120</f>
        <v>29</v>
      </c>
      <c r="P125" s="76">
        <f>DADOS2!AK120</f>
        <v>4</v>
      </c>
      <c r="Q125" s="76">
        <f>DADOS2!AM120</f>
        <v>3.8888888888888888</v>
      </c>
      <c r="R125" s="47"/>
      <c r="S125" s="36"/>
      <c r="T125" s="47"/>
      <c r="U125" s="36"/>
      <c r="V125" s="70"/>
      <c r="Y125" s="67"/>
    </row>
    <row r="126" spans="1:25" ht="15.75" hidden="1" x14ac:dyDescent="0.25">
      <c r="A126" s="130" t="str">
        <f>DADOS2!AN121</f>
        <v>NASF SC 2</v>
      </c>
      <c r="B126" s="130">
        <f>DADOS2!A121</f>
        <v>113</v>
      </c>
      <c r="C126" s="210">
        <f>DADOS2!B121</f>
        <v>84</v>
      </c>
      <c r="D126" s="210">
        <f>DADOS2!E121</f>
        <v>20</v>
      </c>
      <c r="E126" s="222">
        <f>DADOS2!H121</f>
        <v>12</v>
      </c>
      <c r="F126" s="76">
        <f>DADOS2!K121</f>
        <v>3.3333333333333335</v>
      </c>
      <c r="G126" s="210">
        <f>DADOS2!L121</f>
        <v>80</v>
      </c>
      <c r="H126" s="210">
        <f>DADOS2!O121</f>
        <v>26</v>
      </c>
      <c r="I126" s="210">
        <f>DADOS2!R121</f>
        <v>21</v>
      </c>
      <c r="J126" s="210">
        <f>DADOS2!U121</f>
        <v>56</v>
      </c>
      <c r="K126" s="76">
        <f>DADOS2!X121</f>
        <v>3.75</v>
      </c>
      <c r="L126" s="210">
        <f>DADOS2!Y121</f>
        <v>90</v>
      </c>
      <c r="M126" s="210">
        <f>DADOS2!AB121</f>
        <v>29</v>
      </c>
      <c r="N126" s="210">
        <f>DADOS2!AE121</f>
        <v>44</v>
      </c>
      <c r="O126" s="210">
        <f>DADOS2!AH121</f>
        <v>33</v>
      </c>
      <c r="P126" s="76">
        <f>DADOS2!AK121</f>
        <v>3.25</v>
      </c>
      <c r="Q126" s="76">
        <f>DADOS2!AM121</f>
        <v>3.4444444444444446</v>
      </c>
      <c r="R126" s="47"/>
      <c r="S126" s="36"/>
      <c r="T126" s="47"/>
      <c r="U126" s="36"/>
      <c r="V126" s="70"/>
      <c r="Y126" s="67"/>
    </row>
    <row r="127" spans="1:25" ht="15.75" hidden="1" x14ac:dyDescent="0.25">
      <c r="A127" s="130" t="str">
        <f>DADOS2!AN122</f>
        <v>NASF SC 2</v>
      </c>
      <c r="B127" s="130">
        <f>DADOS2!A122</f>
        <v>114</v>
      </c>
      <c r="C127" s="210">
        <f>DADOS2!B122</f>
        <v>83</v>
      </c>
      <c r="D127" s="210">
        <f>DADOS2!E122</f>
        <v>31</v>
      </c>
      <c r="E127" s="222">
        <f>DADOS2!H122</f>
        <v>18</v>
      </c>
      <c r="F127" s="76">
        <f>DADOS2!K122</f>
        <v>4</v>
      </c>
      <c r="G127" s="210">
        <f>DADOS2!L122</f>
        <v>96</v>
      </c>
      <c r="H127" s="210">
        <f>DADOS2!O122</f>
        <v>34</v>
      </c>
      <c r="I127" s="210">
        <f>DADOS2!R122</f>
        <v>27</v>
      </c>
      <c r="J127" s="210">
        <f>DADOS2!U122</f>
        <v>66</v>
      </c>
      <c r="K127" s="76">
        <f>DADOS2!X122</f>
        <v>4.5</v>
      </c>
      <c r="L127" s="210">
        <f>DADOS2!Y122</f>
        <v>153</v>
      </c>
      <c r="M127" s="210">
        <f>DADOS2!AB122</f>
        <v>66</v>
      </c>
      <c r="N127" s="210">
        <f>DADOS2!AE122</f>
        <v>60</v>
      </c>
      <c r="O127" s="210">
        <f>DADOS2!AH122</f>
        <v>27</v>
      </c>
      <c r="P127" s="76">
        <f>DADOS2!AK122</f>
        <v>4.25</v>
      </c>
      <c r="Q127" s="76">
        <f>DADOS2!AM122</f>
        <v>4.25</v>
      </c>
      <c r="R127" s="47"/>
      <c r="S127" s="36"/>
      <c r="T127" s="47"/>
      <c r="U127" s="36"/>
      <c r="V127" s="70"/>
      <c r="Y127" s="67"/>
    </row>
    <row r="128" spans="1:25" ht="15.75" hidden="1" x14ac:dyDescent="0.25">
      <c r="A128" s="130" t="str">
        <f>DADOS2!AN123</f>
        <v>NASF SC 2</v>
      </c>
      <c r="B128" s="130">
        <f>DADOS2!A123</f>
        <v>115</v>
      </c>
      <c r="C128" s="210" t="str">
        <f>DADOS2!B123</f>
        <v>Não Respondeu</v>
      </c>
      <c r="D128" s="210" t="str">
        <f>DADOS2!E123</f>
        <v>Não Respondeu</v>
      </c>
      <c r="E128" s="222" t="str">
        <f>DADOS2!H123</f>
        <v>Não Respondeu</v>
      </c>
      <c r="F128" s="76" t="str">
        <f>DADOS2!K123</f>
        <v>Não Respondeu</v>
      </c>
      <c r="G128" s="210" t="str">
        <f>DADOS2!L123</f>
        <v>Não Respondeu</v>
      </c>
      <c r="H128" s="210" t="str">
        <f>DADOS2!O123</f>
        <v>Não Respondeu</v>
      </c>
      <c r="I128" s="210" t="str">
        <f>DADOS2!R123</f>
        <v>Não Respondeu</v>
      </c>
      <c r="J128" s="210" t="str">
        <f>DADOS2!U123</f>
        <v>Não Respondeu</v>
      </c>
      <c r="K128" s="76" t="str">
        <f>DADOS2!X123</f>
        <v>Não Respondeu</v>
      </c>
      <c r="L128" s="210" t="str">
        <f>DADOS2!Y123</f>
        <v>Não Respondeu</v>
      </c>
      <c r="M128" s="210" t="str">
        <f>DADOS2!AB123</f>
        <v>Não Respondeu</v>
      </c>
      <c r="N128" s="210" t="str">
        <f>DADOS2!AE123</f>
        <v>Não Respondeu</v>
      </c>
      <c r="O128" s="210" t="str">
        <f>DADOS2!AH123</f>
        <v>Não Respondeu</v>
      </c>
      <c r="P128" s="76" t="str">
        <f>DADOS2!AK123</f>
        <v>Não Respondeu</v>
      </c>
      <c r="Q128" s="76" t="str">
        <f>DADOS2!AM123</f>
        <v>Não Respondeu</v>
      </c>
      <c r="R128" s="47"/>
      <c r="S128" s="36"/>
      <c r="T128" s="47"/>
      <c r="U128" s="36"/>
      <c r="V128" s="70"/>
      <c r="Y128" s="67"/>
    </row>
    <row r="129" spans="1:25" ht="15.75" hidden="1" x14ac:dyDescent="0.25">
      <c r="A129" s="130" t="str">
        <f>DADOS2!AN124</f>
        <v>NASF Fed 1</v>
      </c>
      <c r="B129" s="130">
        <f>DADOS2!A124</f>
        <v>116</v>
      </c>
      <c r="C129" s="210">
        <f>DADOS2!B124</f>
        <v>110</v>
      </c>
      <c r="D129" s="210">
        <f>DADOS2!E124</f>
        <v>41</v>
      </c>
      <c r="E129" s="222">
        <f>DADOS2!H124</f>
        <v>30</v>
      </c>
      <c r="F129" s="76">
        <f>DADOS2!K124</f>
        <v>5</v>
      </c>
      <c r="G129" s="210">
        <f>DADOS2!L124</f>
        <v>123</v>
      </c>
      <c r="H129" s="210">
        <f>DADOS2!O124</f>
        <v>40</v>
      </c>
      <c r="I129" s="210">
        <f>DADOS2!R124</f>
        <v>38</v>
      </c>
      <c r="J129" s="210">
        <f>DADOS2!U124</f>
        <v>77</v>
      </c>
      <c r="K129" s="76">
        <f>DADOS2!X124</f>
        <v>5</v>
      </c>
      <c r="L129" s="210">
        <f>DADOS2!Y124</f>
        <v>118</v>
      </c>
      <c r="M129" s="210">
        <f>DADOS2!AB124</f>
        <v>31</v>
      </c>
      <c r="N129" s="210">
        <f>DADOS2!AE124</f>
        <v>46</v>
      </c>
      <c r="O129" s="210">
        <f>DADOS2!AH124</f>
        <v>27</v>
      </c>
      <c r="P129" s="76">
        <f>DADOS2!AK124</f>
        <v>3</v>
      </c>
      <c r="Q129" s="76">
        <f>DADOS2!AM124</f>
        <v>4.333333333333333</v>
      </c>
      <c r="R129" s="47"/>
      <c r="S129" s="36"/>
      <c r="T129" s="47"/>
      <c r="U129" s="36"/>
      <c r="V129" s="70"/>
      <c r="Y129" s="67"/>
    </row>
    <row r="130" spans="1:25" ht="15.75" hidden="1" x14ac:dyDescent="0.25">
      <c r="A130" s="130" t="str">
        <f>DADOS2!AN125</f>
        <v>NASF SC 2</v>
      </c>
      <c r="B130" s="130">
        <f>DADOS2!A125</f>
        <v>117</v>
      </c>
      <c r="C130" s="210">
        <f>DADOS2!B125</f>
        <v>98</v>
      </c>
      <c r="D130" s="210">
        <f>DADOS2!E125</f>
        <v>37</v>
      </c>
      <c r="E130" s="222">
        <f>DADOS2!H125</f>
        <v>14</v>
      </c>
      <c r="F130" s="76">
        <f>DADOS2!K125</f>
        <v>4</v>
      </c>
      <c r="G130" s="210">
        <f>DADOS2!L125</f>
        <v>90</v>
      </c>
      <c r="H130" s="210">
        <f>DADOS2!O125</f>
        <v>28</v>
      </c>
      <c r="I130" s="210">
        <f>DADOS2!R125</f>
        <v>27</v>
      </c>
      <c r="J130" s="210">
        <f>DADOS2!U125</f>
        <v>43</v>
      </c>
      <c r="K130" s="76">
        <f>DADOS2!X125</f>
        <v>3.75</v>
      </c>
      <c r="L130" s="210">
        <f>DADOS2!Y125</f>
        <v>78</v>
      </c>
      <c r="M130" s="210">
        <f>DADOS2!AB125</f>
        <v>17</v>
      </c>
      <c r="N130" s="210">
        <f>DADOS2!AE125</f>
        <v>32</v>
      </c>
      <c r="O130" s="210">
        <f>DADOS2!AH125</f>
        <v>21</v>
      </c>
      <c r="P130" s="76">
        <f>DADOS2!AK125</f>
        <v>2.5</v>
      </c>
      <c r="Q130" s="76">
        <f>DADOS2!AM125</f>
        <v>3.4166666666666665</v>
      </c>
      <c r="R130" s="47"/>
      <c r="S130" s="36"/>
      <c r="T130" s="47"/>
      <c r="U130" s="36"/>
      <c r="V130" s="70"/>
      <c r="Y130" s="67"/>
    </row>
    <row r="131" spans="1:25" ht="15.75" hidden="1" x14ac:dyDescent="0.25">
      <c r="A131" s="130" t="str">
        <f>DADOS2!AN126</f>
        <v>NASF SC 2</v>
      </c>
      <c r="B131" s="130">
        <f>DADOS2!A126</f>
        <v>118</v>
      </c>
      <c r="C131" s="210">
        <f>DADOS2!B126</f>
        <v>100</v>
      </c>
      <c r="D131" s="210">
        <f>DADOS2!E126</f>
        <v>29</v>
      </c>
      <c r="E131" s="222">
        <f>DADOS2!H126</f>
        <v>25</v>
      </c>
      <c r="F131" s="76">
        <f>DADOS2!K126</f>
        <v>4.333333333333333</v>
      </c>
      <c r="G131" s="210">
        <f>DADOS2!L126</f>
        <v>112</v>
      </c>
      <c r="H131" s="210">
        <f>DADOS2!O126</f>
        <v>33</v>
      </c>
      <c r="I131" s="210">
        <f>DADOS2!R126</f>
        <v>30</v>
      </c>
      <c r="J131" s="210">
        <f>DADOS2!U126</f>
        <v>63</v>
      </c>
      <c r="K131" s="76">
        <f>DADOS2!X126</f>
        <v>4.5</v>
      </c>
      <c r="L131" s="210">
        <f>DADOS2!Y126</f>
        <v>169</v>
      </c>
      <c r="M131" s="210">
        <f>DADOS2!AB126</f>
        <v>67</v>
      </c>
      <c r="N131" s="210">
        <f>DADOS2!AE126</f>
        <v>71</v>
      </c>
      <c r="O131" s="210">
        <f>DADOS2!AH126</f>
        <v>32</v>
      </c>
      <c r="P131" s="76">
        <f>DADOS2!AK126</f>
        <v>5</v>
      </c>
      <c r="Q131" s="76">
        <f>DADOS2!AM126</f>
        <v>4.6111111111111107</v>
      </c>
      <c r="R131" s="47"/>
      <c r="S131" s="36"/>
      <c r="T131" s="47"/>
      <c r="U131" s="36"/>
      <c r="V131" s="70"/>
      <c r="Y131" s="67"/>
    </row>
    <row r="132" spans="1:25" ht="15.75" hidden="1" x14ac:dyDescent="0.25">
      <c r="A132" s="130" t="str">
        <f>DADOS2!AN127</f>
        <v>NASF SC 2</v>
      </c>
      <c r="B132" s="130">
        <f>DADOS2!A127</f>
        <v>119</v>
      </c>
      <c r="C132" s="210">
        <f>DADOS2!B127</f>
        <v>108</v>
      </c>
      <c r="D132" s="210">
        <f>DADOS2!E127</f>
        <v>37</v>
      </c>
      <c r="E132" s="222">
        <f>DADOS2!H127</f>
        <v>22</v>
      </c>
      <c r="F132" s="76">
        <f>DADOS2!K127</f>
        <v>4.333333333333333</v>
      </c>
      <c r="G132" s="210">
        <f>DADOS2!L127</f>
        <v>101</v>
      </c>
      <c r="H132" s="210">
        <f>DADOS2!O127</f>
        <v>31</v>
      </c>
      <c r="I132" s="210">
        <f>DADOS2!R127</f>
        <v>29</v>
      </c>
      <c r="J132" s="210">
        <f>DADOS2!U127</f>
        <v>57</v>
      </c>
      <c r="K132" s="76">
        <f>DADOS2!X127</f>
        <v>4</v>
      </c>
      <c r="L132" s="210">
        <f>DADOS2!Y127</f>
        <v>159</v>
      </c>
      <c r="M132" s="210">
        <f>DADOS2!AB127</f>
        <v>64</v>
      </c>
      <c r="N132" s="210">
        <f>DADOS2!AE127</f>
        <v>68</v>
      </c>
      <c r="O132" s="210">
        <f>DADOS2!AH127</f>
        <v>32</v>
      </c>
      <c r="P132" s="76">
        <f>DADOS2!AK127</f>
        <v>4.75</v>
      </c>
      <c r="Q132" s="76">
        <f>DADOS2!AM127</f>
        <v>4.3611111111111107</v>
      </c>
      <c r="R132" s="47"/>
      <c r="S132" s="36"/>
      <c r="T132" s="47"/>
      <c r="U132" s="36"/>
      <c r="V132" s="70"/>
      <c r="Y132" s="67"/>
    </row>
    <row r="133" spans="1:25" ht="15.75" hidden="1" x14ac:dyDescent="0.25">
      <c r="A133" s="130" t="str">
        <f>DADOS2!AN128</f>
        <v>NASF SC 2</v>
      </c>
      <c r="B133" s="130">
        <f>DADOS2!A128</f>
        <v>120</v>
      </c>
      <c r="C133" s="210">
        <f>DADOS2!B128</f>
        <v>92</v>
      </c>
      <c r="D133" s="210">
        <f>DADOS2!E128</f>
        <v>29</v>
      </c>
      <c r="E133" s="222">
        <f>DADOS2!H128</f>
        <v>20</v>
      </c>
      <c r="F133" s="76">
        <f>DADOS2!K128</f>
        <v>3.6666666666666665</v>
      </c>
      <c r="G133" s="210">
        <f>DADOS2!L128</f>
        <v>63</v>
      </c>
      <c r="H133" s="210">
        <f>DADOS2!O128</f>
        <v>28</v>
      </c>
      <c r="I133" s="210">
        <f>DADOS2!R128</f>
        <v>17</v>
      </c>
      <c r="J133" s="210">
        <f>DADOS2!U128</f>
        <v>32</v>
      </c>
      <c r="K133" s="76">
        <f>DADOS2!X128</f>
        <v>3.25</v>
      </c>
      <c r="L133" s="210">
        <f>DADOS2!Y128</f>
        <v>133</v>
      </c>
      <c r="M133" s="210">
        <f>DADOS2!AB128</f>
        <v>51</v>
      </c>
      <c r="N133" s="210">
        <f>DADOS2!AE128</f>
        <v>52</v>
      </c>
      <c r="O133" s="210">
        <f>DADOS2!AH128</f>
        <v>36</v>
      </c>
      <c r="P133" s="76">
        <f>DADOS2!AK128</f>
        <v>4.25</v>
      </c>
      <c r="Q133" s="76">
        <f>DADOS2!AM128</f>
        <v>3.7222222222222219</v>
      </c>
      <c r="R133" s="47"/>
      <c r="S133" s="36"/>
      <c r="T133" s="47"/>
      <c r="U133" s="36"/>
      <c r="V133" s="70"/>
      <c r="Y133" s="67"/>
    </row>
    <row r="134" spans="1:25" ht="15.75" hidden="1" x14ac:dyDescent="0.25">
      <c r="A134" s="130" t="str">
        <f>DADOS2!AN129</f>
        <v>NASF SC 2</v>
      </c>
      <c r="B134" s="130">
        <f>DADOS2!A129</f>
        <v>121</v>
      </c>
      <c r="C134" s="210" t="str">
        <f>DADOS2!B129</f>
        <v>Não Respondeu</v>
      </c>
      <c r="D134" s="210" t="str">
        <f>DADOS2!E129</f>
        <v>Não Respondeu</v>
      </c>
      <c r="E134" s="222" t="str">
        <f>DADOS2!H129</f>
        <v>Não Respondeu</v>
      </c>
      <c r="F134" s="76" t="str">
        <f>DADOS2!K129</f>
        <v>Não Respondeu</v>
      </c>
      <c r="G134" s="210" t="str">
        <f>DADOS2!L129</f>
        <v>Não Respondeu</v>
      </c>
      <c r="H134" s="210" t="str">
        <f>DADOS2!O129</f>
        <v>Não Respondeu</v>
      </c>
      <c r="I134" s="210" t="str">
        <f>DADOS2!R129</f>
        <v>Não Respondeu</v>
      </c>
      <c r="J134" s="210" t="str">
        <f>DADOS2!U129</f>
        <v>Não Respondeu</v>
      </c>
      <c r="K134" s="76" t="str">
        <f>DADOS2!X129</f>
        <v>Não Respondeu</v>
      </c>
      <c r="L134" s="210" t="str">
        <f>DADOS2!Y129</f>
        <v>Não Respondeu</v>
      </c>
      <c r="M134" s="210" t="str">
        <f>DADOS2!AB129</f>
        <v>Não Respondeu</v>
      </c>
      <c r="N134" s="210" t="str">
        <f>DADOS2!AE129</f>
        <v>Não Respondeu</v>
      </c>
      <c r="O134" s="210" t="str">
        <f>DADOS2!AH129</f>
        <v>Não Respondeu</v>
      </c>
      <c r="P134" s="76" t="str">
        <f>DADOS2!AK129</f>
        <v>Não Respondeu</v>
      </c>
      <c r="Q134" s="76" t="str">
        <f>DADOS2!AM129</f>
        <v>Não Respondeu</v>
      </c>
      <c r="R134" s="47"/>
      <c r="S134" s="36"/>
      <c r="T134" s="47"/>
      <c r="U134" s="36"/>
      <c r="V134" s="70"/>
      <c r="Y134" s="67"/>
    </row>
    <row r="135" spans="1:25" ht="15.75" hidden="1" x14ac:dyDescent="0.25">
      <c r="A135" s="130" t="str">
        <f>DADOS2!AN130</f>
        <v>NASF SC 2</v>
      </c>
      <c r="B135" s="130">
        <f>DADOS2!A130</f>
        <v>122</v>
      </c>
      <c r="C135" s="210">
        <f>DADOS2!B130</f>
        <v>71</v>
      </c>
      <c r="D135" s="210">
        <f>DADOS2!E130</f>
        <v>29</v>
      </c>
      <c r="E135" s="222">
        <f>DADOS2!H130</f>
        <v>17</v>
      </c>
      <c r="F135" s="76">
        <f>DADOS2!K130</f>
        <v>3</v>
      </c>
      <c r="G135" s="210">
        <f>DADOS2!L130</f>
        <v>90</v>
      </c>
      <c r="H135" s="210">
        <f>DADOS2!O130</f>
        <v>27</v>
      </c>
      <c r="I135" s="210">
        <f>DADOS2!R130</f>
        <v>28</v>
      </c>
      <c r="J135" s="210">
        <f>DADOS2!U130</f>
        <v>54</v>
      </c>
      <c r="K135" s="76">
        <f>DADOS2!X130</f>
        <v>4</v>
      </c>
      <c r="L135" s="210">
        <f>DADOS2!Y130</f>
        <v>122</v>
      </c>
      <c r="M135" s="210">
        <f>DADOS2!AB130</f>
        <v>47</v>
      </c>
      <c r="N135" s="210">
        <f>DADOS2!AE130</f>
        <v>50</v>
      </c>
      <c r="O135" s="210">
        <f>DADOS2!AH130</f>
        <v>26</v>
      </c>
      <c r="P135" s="76">
        <f>DADOS2!AK130</f>
        <v>3.5</v>
      </c>
      <c r="Q135" s="76">
        <f>DADOS2!AM130</f>
        <v>3.5</v>
      </c>
      <c r="R135" s="47"/>
      <c r="S135" s="36"/>
      <c r="T135" s="47"/>
      <c r="U135" s="36"/>
      <c r="V135" s="70"/>
      <c r="Y135" s="67"/>
    </row>
    <row r="136" spans="1:25" ht="15.75" hidden="1" x14ac:dyDescent="0.25">
      <c r="A136" s="130" t="str">
        <f>DADOS2!AN131</f>
        <v>NASF SC 1</v>
      </c>
      <c r="B136" s="130">
        <f>DADOS2!A131</f>
        <v>123</v>
      </c>
      <c r="C136" s="210" t="str">
        <f>DADOS2!B131</f>
        <v>Não Respondeu</v>
      </c>
      <c r="D136" s="210" t="str">
        <f>DADOS2!E131</f>
        <v>Não Respondeu</v>
      </c>
      <c r="E136" s="222" t="str">
        <f>DADOS2!H131</f>
        <v>Não Respondeu</v>
      </c>
      <c r="F136" s="76" t="str">
        <f>DADOS2!K131</f>
        <v>Não Respondeu</v>
      </c>
      <c r="G136" s="210">
        <f>DADOS2!L131</f>
        <v>109</v>
      </c>
      <c r="H136" s="210">
        <f>DADOS2!O131</f>
        <v>33</v>
      </c>
      <c r="I136" s="210">
        <f>DADOS2!R131</f>
        <v>33</v>
      </c>
      <c r="J136" s="210">
        <f>DADOS2!U131</f>
        <v>70</v>
      </c>
      <c r="K136" s="76">
        <f>DADOS2!X131</f>
        <v>5</v>
      </c>
      <c r="L136" s="210">
        <f>DADOS2!Y131</f>
        <v>163</v>
      </c>
      <c r="M136" s="210">
        <f>DADOS2!AB131</f>
        <v>75</v>
      </c>
      <c r="N136" s="210">
        <f>DADOS2!AE131</f>
        <v>75</v>
      </c>
      <c r="O136" s="210">
        <f>DADOS2!AH131</f>
        <v>40</v>
      </c>
      <c r="P136" s="76">
        <f>DADOS2!AK131</f>
        <v>4.75</v>
      </c>
      <c r="Q136" s="76">
        <f>DADOS2!AM131</f>
        <v>4.875</v>
      </c>
      <c r="R136" s="47"/>
      <c r="S136" s="36"/>
      <c r="T136" s="47"/>
      <c r="U136" s="36"/>
      <c r="V136" s="70"/>
      <c r="Y136" s="67"/>
    </row>
    <row r="137" spans="1:25" ht="15.75" hidden="1" x14ac:dyDescent="0.25">
      <c r="A137" s="130" t="str">
        <f>DADOS2!AN132</f>
        <v>NASF SC 2</v>
      </c>
      <c r="B137" s="130">
        <f>DADOS2!A132</f>
        <v>124</v>
      </c>
      <c r="C137" s="210">
        <f>DADOS2!B132</f>
        <v>85</v>
      </c>
      <c r="D137" s="210">
        <f>DADOS2!E132</f>
        <v>31</v>
      </c>
      <c r="E137" s="222">
        <f>DADOS2!H132</f>
        <v>11</v>
      </c>
      <c r="F137" s="76">
        <f>DADOS2!K132</f>
        <v>3.3333333333333335</v>
      </c>
      <c r="G137" s="210">
        <f>DADOS2!L132</f>
        <v>100</v>
      </c>
      <c r="H137" s="210">
        <f>DADOS2!O132</f>
        <v>26</v>
      </c>
      <c r="I137" s="210">
        <f>DADOS2!R132</f>
        <v>25</v>
      </c>
      <c r="J137" s="210">
        <f>DADOS2!U132</f>
        <v>53</v>
      </c>
      <c r="K137" s="76">
        <f>DADOS2!X132</f>
        <v>4</v>
      </c>
      <c r="L137" s="210">
        <f>DADOS2!Y132</f>
        <v>149</v>
      </c>
      <c r="M137" s="210">
        <f>DADOS2!AB132</f>
        <v>48</v>
      </c>
      <c r="N137" s="210">
        <f>DADOS2!AE132</f>
        <v>56</v>
      </c>
      <c r="O137" s="210">
        <f>DADOS2!AH132</f>
        <v>33</v>
      </c>
      <c r="P137" s="76">
        <f>DADOS2!AK132</f>
        <v>4.25</v>
      </c>
      <c r="Q137" s="76">
        <f>DADOS2!AM132</f>
        <v>3.8611111111111112</v>
      </c>
      <c r="R137" s="47"/>
      <c r="S137" s="36"/>
      <c r="T137" s="47"/>
      <c r="U137" s="36"/>
      <c r="V137" s="70"/>
      <c r="Y137" s="67"/>
    </row>
    <row r="138" spans="1:25" ht="15.75" hidden="1" x14ac:dyDescent="0.25">
      <c r="A138" s="130" t="str">
        <f>DADOS2!AN133</f>
        <v>NASF SC 2</v>
      </c>
      <c r="B138" s="130">
        <f>DADOS2!A133</f>
        <v>125</v>
      </c>
      <c r="C138" s="210">
        <f>DADOS2!B133</f>
        <v>81</v>
      </c>
      <c r="D138" s="210">
        <f>DADOS2!E133</f>
        <v>30</v>
      </c>
      <c r="E138" s="222">
        <f>DADOS2!H133</f>
        <v>10</v>
      </c>
      <c r="F138" s="76">
        <f>DADOS2!K133</f>
        <v>3.3333333333333335</v>
      </c>
      <c r="G138" s="210">
        <f>DADOS2!L133</f>
        <v>115</v>
      </c>
      <c r="H138" s="210">
        <f>DADOS2!O133</f>
        <v>17</v>
      </c>
      <c r="I138" s="210">
        <f>DADOS2!R133</f>
        <v>27</v>
      </c>
      <c r="J138" s="210">
        <f>DADOS2!U133</f>
        <v>59</v>
      </c>
      <c r="K138" s="76">
        <f>DADOS2!X133</f>
        <v>4</v>
      </c>
      <c r="L138" s="210">
        <f>DADOS2!Y133</f>
        <v>120</v>
      </c>
      <c r="M138" s="210">
        <f>DADOS2!AB133</f>
        <v>43</v>
      </c>
      <c r="N138" s="210">
        <f>DADOS2!AE133</f>
        <v>49</v>
      </c>
      <c r="O138" s="210">
        <f>DADOS2!AH133</f>
        <v>29</v>
      </c>
      <c r="P138" s="76">
        <f>DADOS2!AK133</f>
        <v>3.5</v>
      </c>
      <c r="Q138" s="76">
        <f>DADOS2!AM133</f>
        <v>3.6111111111111112</v>
      </c>
      <c r="R138" s="47"/>
      <c r="S138" s="36"/>
      <c r="T138" s="47"/>
      <c r="U138" s="36"/>
      <c r="V138" s="70"/>
      <c r="Y138" s="67"/>
    </row>
    <row r="139" spans="1:25" ht="15.75" hidden="1" x14ac:dyDescent="0.25">
      <c r="A139" s="130" t="str">
        <f>DADOS2!AN134</f>
        <v>NASF SC 2</v>
      </c>
      <c r="B139" s="130">
        <f>DADOS2!A134</f>
        <v>126</v>
      </c>
      <c r="C139" s="210">
        <f>DADOS2!B134</f>
        <v>58</v>
      </c>
      <c r="D139" s="210">
        <f>DADOS2!E134</f>
        <v>20</v>
      </c>
      <c r="E139" s="222">
        <f>DADOS2!H134</f>
        <v>6</v>
      </c>
      <c r="F139" s="76">
        <f>DADOS2!K134</f>
        <v>2.6666666666666665</v>
      </c>
      <c r="G139" s="210">
        <f>DADOS2!L134</f>
        <v>57</v>
      </c>
      <c r="H139" s="210">
        <f>DADOS2!O134</f>
        <v>15</v>
      </c>
      <c r="I139" s="210">
        <f>DADOS2!R134</f>
        <v>11</v>
      </c>
      <c r="J139" s="210">
        <f>DADOS2!U134</f>
        <v>27</v>
      </c>
      <c r="K139" s="76">
        <f>DADOS2!X134</f>
        <v>2.25</v>
      </c>
      <c r="L139" s="210">
        <f>DADOS2!Y134</f>
        <v>46</v>
      </c>
      <c r="M139" s="210">
        <f>DADOS2!AB134</f>
        <v>7</v>
      </c>
      <c r="N139" s="210">
        <f>DADOS2!AE134</f>
        <v>34</v>
      </c>
      <c r="O139" s="210">
        <f>DADOS2!AH134</f>
        <v>25</v>
      </c>
      <c r="P139" s="76">
        <f>DADOS2!AK134</f>
        <v>2.5</v>
      </c>
      <c r="Q139" s="76">
        <f>DADOS2!AM134</f>
        <v>2.4722222222222219</v>
      </c>
      <c r="R139" s="47"/>
      <c r="S139" s="36"/>
      <c r="T139" s="47"/>
      <c r="U139" s="36"/>
      <c r="V139" s="70"/>
      <c r="Y139" s="67"/>
    </row>
    <row r="140" spans="1:25" ht="15.75" hidden="1" x14ac:dyDescent="0.25">
      <c r="A140" s="130" t="str">
        <f>DADOS2!AN135</f>
        <v>NASF SC 2</v>
      </c>
      <c r="B140" s="130">
        <f>DADOS2!A135</f>
        <v>127</v>
      </c>
      <c r="C140" s="210">
        <f>DADOS2!B135</f>
        <v>108</v>
      </c>
      <c r="D140" s="210">
        <f>DADOS2!E135</f>
        <v>28</v>
      </c>
      <c r="E140" s="222">
        <f>DADOS2!H135</f>
        <v>25</v>
      </c>
      <c r="F140" s="76">
        <f>DADOS2!K135</f>
        <v>4.333333333333333</v>
      </c>
      <c r="G140" s="210">
        <f>DADOS2!L135</f>
        <v>121</v>
      </c>
      <c r="H140" s="210">
        <f>DADOS2!O135</f>
        <v>35</v>
      </c>
      <c r="I140" s="210">
        <f>DADOS2!R135</f>
        <v>30</v>
      </c>
      <c r="J140" s="210">
        <f>DADOS2!U135</f>
        <v>63</v>
      </c>
      <c r="K140" s="76">
        <f>DADOS2!X135</f>
        <v>4.5</v>
      </c>
      <c r="L140" s="210" t="str">
        <f>DADOS2!Y135</f>
        <v>Não Respondeu</v>
      </c>
      <c r="M140" s="210" t="str">
        <f>DADOS2!AB135</f>
        <v>Não Respondeu</v>
      </c>
      <c r="N140" s="210" t="str">
        <f>DADOS2!AE135</f>
        <v>Não Respondeu</v>
      </c>
      <c r="O140" s="210" t="str">
        <f>DADOS2!AH135</f>
        <v>Não Respondeu</v>
      </c>
      <c r="P140" s="76" t="str">
        <f>DADOS2!AK135</f>
        <v>Não Respondeu</v>
      </c>
      <c r="Q140" s="76">
        <f>DADOS2!AM135</f>
        <v>4.4166666666666661</v>
      </c>
      <c r="R140" s="47"/>
      <c r="S140" s="36"/>
      <c r="T140" s="47"/>
      <c r="U140" s="36"/>
      <c r="V140" s="70"/>
      <c r="Y140" s="67"/>
    </row>
    <row r="141" spans="1:25" ht="15.75" hidden="1" x14ac:dyDescent="0.25">
      <c r="A141" s="130" t="str">
        <f>DADOS2!AN136</f>
        <v>NASF SC 2</v>
      </c>
      <c r="B141" s="130">
        <f>DADOS2!A136</f>
        <v>128</v>
      </c>
      <c r="C141" s="210">
        <f>DADOS2!B136</f>
        <v>114</v>
      </c>
      <c r="D141" s="210">
        <f>DADOS2!E136</f>
        <v>39</v>
      </c>
      <c r="E141" s="222">
        <f>DADOS2!H136</f>
        <v>20</v>
      </c>
      <c r="F141" s="76">
        <f>DADOS2!K136</f>
        <v>4.333333333333333</v>
      </c>
      <c r="G141" s="210">
        <f>DADOS2!L136</f>
        <v>97</v>
      </c>
      <c r="H141" s="210">
        <f>DADOS2!O136</f>
        <v>32</v>
      </c>
      <c r="I141" s="210">
        <f>DADOS2!R136</f>
        <v>32</v>
      </c>
      <c r="J141" s="210">
        <f>DADOS2!U136</f>
        <v>60</v>
      </c>
      <c r="K141" s="76">
        <f>DADOS2!X136</f>
        <v>4.5</v>
      </c>
      <c r="L141" s="210">
        <f>DADOS2!Y136</f>
        <v>153</v>
      </c>
      <c r="M141" s="210">
        <f>DADOS2!AB136</f>
        <v>62</v>
      </c>
      <c r="N141" s="210">
        <f>DADOS2!AE136</f>
        <v>64</v>
      </c>
      <c r="O141" s="210">
        <f>DADOS2!AH136</f>
        <v>29</v>
      </c>
      <c r="P141" s="76">
        <f>DADOS2!AK136</f>
        <v>4.25</v>
      </c>
      <c r="Q141" s="76">
        <f>DADOS2!AM136</f>
        <v>4.3611111111111107</v>
      </c>
      <c r="R141" s="47"/>
      <c r="S141" s="36"/>
      <c r="T141" s="47"/>
      <c r="U141" s="36"/>
      <c r="V141" s="70"/>
      <c r="Y141" s="67"/>
    </row>
    <row r="142" spans="1:25" ht="15.75" hidden="1" x14ac:dyDescent="0.25">
      <c r="A142" s="130" t="str">
        <f>DADOS2!AN137</f>
        <v>NASF SC 2</v>
      </c>
      <c r="B142" s="130">
        <f>DADOS2!A137</f>
        <v>129</v>
      </c>
      <c r="C142" s="210">
        <f>DADOS2!B137</f>
        <v>114</v>
      </c>
      <c r="D142" s="210">
        <f>DADOS2!E137</f>
        <v>49</v>
      </c>
      <c r="E142" s="222">
        <f>DADOS2!H137</f>
        <v>28</v>
      </c>
      <c r="F142" s="76">
        <f>DADOS2!K137</f>
        <v>5</v>
      </c>
      <c r="G142" s="210">
        <f>DADOS2!L137</f>
        <v>124</v>
      </c>
      <c r="H142" s="210">
        <f>DADOS2!O137</f>
        <v>39</v>
      </c>
      <c r="I142" s="210">
        <f>DADOS2!R137</f>
        <v>36</v>
      </c>
      <c r="J142" s="210">
        <f>DADOS2!U137</f>
        <v>75</v>
      </c>
      <c r="K142" s="76">
        <f>DADOS2!X137</f>
        <v>5</v>
      </c>
      <c r="L142" s="210">
        <f>DADOS2!Y137</f>
        <v>194</v>
      </c>
      <c r="M142" s="210">
        <f>DADOS2!AB137</f>
        <v>72</v>
      </c>
      <c r="N142" s="210">
        <f>DADOS2!AE137</f>
        <v>73</v>
      </c>
      <c r="O142" s="210">
        <f>DADOS2!AH137</f>
        <v>38</v>
      </c>
      <c r="P142" s="76">
        <f>DADOS2!AK137</f>
        <v>4</v>
      </c>
      <c r="Q142" s="76">
        <f>DADOS2!AM137</f>
        <v>4.666666666666667</v>
      </c>
      <c r="R142" s="47"/>
      <c r="S142" s="36"/>
      <c r="T142" s="47"/>
      <c r="U142" s="36"/>
      <c r="V142" s="70"/>
      <c r="Y142" s="67"/>
    </row>
    <row r="143" spans="1:25" ht="15.75" hidden="1" x14ac:dyDescent="0.25">
      <c r="A143" s="130" t="str">
        <f>DADOS2!AN138</f>
        <v>NASF SC 2</v>
      </c>
      <c r="B143" s="130">
        <f>DADOS2!A138</f>
        <v>130</v>
      </c>
      <c r="C143" s="210">
        <f>DADOS2!B138</f>
        <v>77</v>
      </c>
      <c r="D143" s="210">
        <f>DADOS2!E138</f>
        <v>20</v>
      </c>
      <c r="E143" s="222">
        <f>DADOS2!H138</f>
        <v>16</v>
      </c>
      <c r="F143" s="76">
        <f>DADOS2!K138</f>
        <v>3.3333333333333335</v>
      </c>
      <c r="G143" s="210">
        <f>DADOS2!L138</f>
        <v>80</v>
      </c>
      <c r="H143" s="210">
        <f>DADOS2!O138</f>
        <v>12</v>
      </c>
      <c r="I143" s="210">
        <f>DADOS2!R138</f>
        <v>23</v>
      </c>
      <c r="J143" s="210">
        <f>DADOS2!U138</f>
        <v>38</v>
      </c>
      <c r="K143" s="76">
        <f>DADOS2!X138</f>
        <v>3</v>
      </c>
      <c r="L143" s="210">
        <f>DADOS2!Y138</f>
        <v>142</v>
      </c>
      <c r="M143" s="210">
        <f>DADOS2!AB138</f>
        <v>46</v>
      </c>
      <c r="N143" s="210">
        <f>DADOS2!AE138</f>
        <v>49</v>
      </c>
      <c r="O143" s="210">
        <f>DADOS2!AH138</f>
        <v>31</v>
      </c>
      <c r="P143" s="76">
        <f>DADOS2!AK138</f>
        <v>3.75</v>
      </c>
      <c r="Q143" s="76">
        <f>DADOS2!AM138</f>
        <v>3.3611111111111112</v>
      </c>
      <c r="R143" s="47"/>
      <c r="S143" s="36"/>
      <c r="T143" s="47"/>
      <c r="U143" s="36"/>
      <c r="V143" s="70"/>
      <c r="Y143" s="67"/>
    </row>
    <row r="144" spans="1:25" ht="15.75" x14ac:dyDescent="0.25">
      <c r="A144" s="130" t="str">
        <f>DADOS2!AN139</f>
        <v>NASF Fed 2</v>
      </c>
      <c r="B144" s="130">
        <f>DADOS2!A139</f>
        <v>131</v>
      </c>
      <c r="C144" s="210">
        <f>DADOS2!B139</f>
        <v>79</v>
      </c>
      <c r="D144" s="210">
        <f>DADOS2!E139</f>
        <v>29</v>
      </c>
      <c r="E144" s="222">
        <f>DADOS2!H139</f>
        <v>12</v>
      </c>
      <c r="F144" s="76">
        <f>DADOS2!K139</f>
        <v>3.3333333333333335</v>
      </c>
      <c r="G144" s="210">
        <f>DADOS2!L139</f>
        <v>53</v>
      </c>
      <c r="H144" s="210">
        <f>DADOS2!O139</f>
        <v>19</v>
      </c>
      <c r="I144" s="210">
        <f>DADOS2!R139</f>
        <v>18</v>
      </c>
      <c r="J144" s="210">
        <f>DADOS2!U139</f>
        <v>36</v>
      </c>
      <c r="K144" s="76">
        <f>DADOS2!X139</f>
        <v>3</v>
      </c>
      <c r="L144" s="210">
        <f>DADOS2!Y139</f>
        <v>111</v>
      </c>
      <c r="M144" s="210">
        <f>DADOS2!AB139</f>
        <v>36</v>
      </c>
      <c r="N144" s="210">
        <f>DADOS2!AE139</f>
        <v>36</v>
      </c>
      <c r="O144" s="210">
        <f>DADOS2!AH139</f>
        <v>22</v>
      </c>
      <c r="P144" s="76">
        <f>DADOS2!AK139</f>
        <v>3</v>
      </c>
      <c r="Q144" s="76">
        <f>DADOS2!AM139</f>
        <v>3.1111111111111112</v>
      </c>
      <c r="R144" s="47"/>
      <c r="S144" s="36"/>
      <c r="T144" s="47"/>
      <c r="U144" s="36"/>
      <c r="V144" s="70"/>
      <c r="Y144" s="67"/>
    </row>
    <row r="145" spans="1:25" ht="15.75" hidden="1" x14ac:dyDescent="0.25">
      <c r="A145" s="130" t="str">
        <f>DADOS2!AN140</f>
        <v>NASF Fed 1</v>
      </c>
      <c r="B145" s="130">
        <f>DADOS2!A140</f>
        <v>132</v>
      </c>
      <c r="C145" s="210" t="str">
        <f>DADOS2!B140</f>
        <v>Não Respondeu</v>
      </c>
      <c r="D145" s="210" t="str">
        <f>DADOS2!E140</f>
        <v>Não Respondeu</v>
      </c>
      <c r="E145" s="222" t="str">
        <f>DADOS2!H140</f>
        <v>Não Respondeu</v>
      </c>
      <c r="F145" s="76" t="str">
        <f>DADOS2!K140</f>
        <v>Não Respondeu</v>
      </c>
      <c r="G145" s="210" t="str">
        <f>DADOS2!L140</f>
        <v>Não Respondeu</v>
      </c>
      <c r="H145" s="210" t="str">
        <f>DADOS2!O140</f>
        <v>Não Respondeu</v>
      </c>
      <c r="I145" s="210" t="str">
        <f>DADOS2!R140</f>
        <v>Não Respondeu</v>
      </c>
      <c r="J145" s="210" t="str">
        <f>DADOS2!U140</f>
        <v>Não Respondeu</v>
      </c>
      <c r="K145" s="76" t="str">
        <f>DADOS2!X140</f>
        <v>Não Respondeu</v>
      </c>
      <c r="L145" s="210" t="str">
        <f>DADOS2!Y140</f>
        <v>Não Respondeu</v>
      </c>
      <c r="M145" s="210" t="str">
        <f>DADOS2!AB140</f>
        <v>Não Respondeu</v>
      </c>
      <c r="N145" s="210" t="str">
        <f>DADOS2!AE140</f>
        <v>Não Respondeu</v>
      </c>
      <c r="O145" s="210" t="str">
        <f>DADOS2!AH140</f>
        <v>Não Respondeu</v>
      </c>
      <c r="P145" s="76" t="str">
        <f>DADOS2!AK140</f>
        <v>Não Respondeu</v>
      </c>
      <c r="Q145" s="76" t="str">
        <f>DADOS2!AM140</f>
        <v>Não Respondeu</v>
      </c>
      <c r="R145" s="47"/>
      <c r="S145" s="36"/>
      <c r="T145" s="47"/>
      <c r="U145" s="36"/>
      <c r="V145" s="70"/>
      <c r="Y145" s="67"/>
    </row>
    <row r="146" spans="1:25" ht="15.75" hidden="1" x14ac:dyDescent="0.25">
      <c r="A146" s="130" t="str">
        <f>DADOS2!AN141</f>
        <v>NASF SC 2</v>
      </c>
      <c r="B146" s="130">
        <f>DADOS2!A141</f>
        <v>133</v>
      </c>
      <c r="C146" s="210">
        <f>DADOS2!B141</f>
        <v>83</v>
      </c>
      <c r="D146" s="210">
        <f>DADOS2!E141</f>
        <v>28</v>
      </c>
      <c r="E146" s="222">
        <f>DADOS2!H141</f>
        <v>14</v>
      </c>
      <c r="F146" s="76">
        <f>DADOS2!K141</f>
        <v>3.3333333333333335</v>
      </c>
      <c r="G146" s="210">
        <f>DADOS2!L141</f>
        <v>93</v>
      </c>
      <c r="H146" s="210">
        <f>DADOS2!O141</f>
        <v>25</v>
      </c>
      <c r="I146" s="210">
        <f>DADOS2!R141</f>
        <v>32</v>
      </c>
      <c r="J146" s="210">
        <f>DADOS2!U141</f>
        <v>48</v>
      </c>
      <c r="K146" s="76">
        <f>DADOS2!X141</f>
        <v>4.25</v>
      </c>
      <c r="L146" s="210">
        <f>DADOS2!Y141</f>
        <v>137</v>
      </c>
      <c r="M146" s="210">
        <f>DADOS2!AB141</f>
        <v>24</v>
      </c>
      <c r="N146" s="210">
        <f>DADOS2!AE141</f>
        <v>41</v>
      </c>
      <c r="O146" s="210">
        <f>DADOS2!AH141</f>
        <v>28</v>
      </c>
      <c r="P146" s="76">
        <f>DADOS2!AK141</f>
        <v>3.25</v>
      </c>
      <c r="Q146" s="76">
        <f>DADOS2!AM141</f>
        <v>3.6111111111111112</v>
      </c>
      <c r="R146" s="47"/>
      <c r="S146" s="36"/>
      <c r="T146" s="47"/>
      <c r="U146" s="36"/>
      <c r="V146" s="70"/>
      <c r="Y146" s="67"/>
    </row>
    <row r="147" spans="1:25" ht="15.75" hidden="1" x14ac:dyDescent="0.25">
      <c r="A147" s="130" t="str">
        <f>DADOS2!AN142</f>
        <v>NASF SC 2</v>
      </c>
      <c r="B147" s="130">
        <f>DADOS2!A142</f>
        <v>134</v>
      </c>
      <c r="C147" s="210" t="str">
        <f>DADOS2!B142</f>
        <v>Não Respondeu</v>
      </c>
      <c r="D147" s="210" t="str">
        <f>DADOS2!E142</f>
        <v>Não Respondeu</v>
      </c>
      <c r="E147" s="222" t="str">
        <f>DADOS2!H142</f>
        <v>Não Respondeu</v>
      </c>
      <c r="F147" s="76" t="str">
        <f>DADOS2!K142</f>
        <v>Não Respondeu</v>
      </c>
      <c r="G147" s="210" t="str">
        <f>DADOS2!L142</f>
        <v>Não Respondeu</v>
      </c>
      <c r="H147" s="210" t="str">
        <f>DADOS2!O142</f>
        <v>Não Respondeu</v>
      </c>
      <c r="I147" s="210" t="str">
        <f>DADOS2!R142</f>
        <v>Não Respondeu</v>
      </c>
      <c r="J147" s="210" t="str">
        <f>DADOS2!U142</f>
        <v>Não Respondeu</v>
      </c>
      <c r="K147" s="76" t="str">
        <f>DADOS2!X142</f>
        <v>Não Respondeu</v>
      </c>
      <c r="L147" s="210" t="str">
        <f>DADOS2!Y142</f>
        <v>Não Respondeu</v>
      </c>
      <c r="M147" s="210" t="str">
        <f>DADOS2!AB142</f>
        <v>Não Respondeu</v>
      </c>
      <c r="N147" s="210" t="str">
        <f>DADOS2!AE142</f>
        <v>Não Respondeu</v>
      </c>
      <c r="O147" s="210" t="str">
        <f>DADOS2!AH142</f>
        <v>Não Respondeu</v>
      </c>
      <c r="P147" s="76" t="str">
        <f>DADOS2!AK142</f>
        <v>Não Respondeu</v>
      </c>
      <c r="Q147" s="76" t="str">
        <f>DADOS2!AM142</f>
        <v>Não Respondeu</v>
      </c>
      <c r="R147" s="47"/>
      <c r="S147" s="36"/>
      <c r="T147" s="47"/>
      <c r="U147" s="36"/>
      <c r="V147" s="70"/>
      <c r="Y147" s="67"/>
    </row>
    <row r="148" spans="1:25" ht="15.75" hidden="1" x14ac:dyDescent="0.25">
      <c r="A148" s="130" t="str">
        <f>DADOS2!AN143</f>
        <v>NASF SC 1</v>
      </c>
      <c r="B148" s="130">
        <f>DADOS2!A143</f>
        <v>135</v>
      </c>
      <c r="C148" s="210">
        <f>DADOS2!B143</f>
        <v>112</v>
      </c>
      <c r="D148" s="210">
        <f>DADOS2!E143</f>
        <v>41</v>
      </c>
      <c r="E148" s="222">
        <f>DADOS2!H143</f>
        <v>28</v>
      </c>
      <c r="F148" s="76">
        <f>DADOS2!K143</f>
        <v>5</v>
      </c>
      <c r="G148" s="210">
        <f>DADOS2!L143</f>
        <v>122</v>
      </c>
      <c r="H148" s="210">
        <f>DADOS2!O143</f>
        <v>36</v>
      </c>
      <c r="I148" s="210">
        <f>DADOS2!R143</f>
        <v>37</v>
      </c>
      <c r="J148" s="210">
        <f>DADOS2!U143</f>
        <v>68</v>
      </c>
      <c r="K148" s="76">
        <f>DADOS2!X143</f>
        <v>5</v>
      </c>
      <c r="L148" s="210">
        <f>DADOS2!Y143</f>
        <v>168</v>
      </c>
      <c r="M148" s="210">
        <f>DADOS2!AB143</f>
        <v>57</v>
      </c>
      <c r="N148" s="210">
        <f>DADOS2!AE143</f>
        <v>67</v>
      </c>
      <c r="O148" s="210">
        <f>DADOS2!AH143</f>
        <v>36</v>
      </c>
      <c r="P148" s="76">
        <f>DADOS2!AK143</f>
        <v>4.75</v>
      </c>
      <c r="Q148" s="76">
        <f>DADOS2!AM143</f>
        <v>4.916666666666667</v>
      </c>
      <c r="R148" s="47"/>
      <c r="S148" s="36"/>
      <c r="T148" s="47"/>
      <c r="U148" s="36"/>
      <c r="V148" s="70"/>
      <c r="Y148" s="67"/>
    </row>
    <row r="149" spans="1:25" ht="15.75" hidden="1" x14ac:dyDescent="0.25">
      <c r="A149" s="130" t="str">
        <f>DADOS2!AN144</f>
        <v>NASF SC 2</v>
      </c>
      <c r="B149" s="130">
        <f>DADOS2!A144</f>
        <v>136</v>
      </c>
      <c r="C149" s="210">
        <f>DADOS2!B144</f>
        <v>107</v>
      </c>
      <c r="D149" s="210">
        <f>DADOS2!E144</f>
        <v>20</v>
      </c>
      <c r="E149" s="222">
        <f>DADOS2!H144</f>
        <v>28</v>
      </c>
      <c r="F149" s="76">
        <f>DADOS2!K144</f>
        <v>4.333333333333333</v>
      </c>
      <c r="G149" s="210">
        <f>DADOS2!L144</f>
        <v>113</v>
      </c>
      <c r="H149" s="210">
        <f>DADOS2!O144</f>
        <v>28</v>
      </c>
      <c r="I149" s="210">
        <f>DADOS2!R144</f>
        <v>36</v>
      </c>
      <c r="J149" s="210">
        <f>DADOS2!U144</f>
        <v>74</v>
      </c>
      <c r="K149" s="76">
        <f>DADOS2!X144</f>
        <v>4.75</v>
      </c>
      <c r="L149" s="210">
        <f>DADOS2!Y144</f>
        <v>178</v>
      </c>
      <c r="M149" s="210">
        <f>DADOS2!AB144</f>
        <v>50</v>
      </c>
      <c r="N149" s="210">
        <f>DADOS2!AE144</f>
        <v>67</v>
      </c>
      <c r="O149" s="210">
        <f>DADOS2!AH144</f>
        <v>40</v>
      </c>
      <c r="P149" s="76">
        <f>DADOS2!AK144</f>
        <v>4.75</v>
      </c>
      <c r="Q149" s="76">
        <f>DADOS2!AM144</f>
        <v>4.6111111111111107</v>
      </c>
      <c r="R149" s="47"/>
      <c r="S149" s="36"/>
      <c r="T149" s="47"/>
      <c r="U149" s="36"/>
      <c r="V149" s="70"/>
      <c r="Y149" s="67"/>
    </row>
    <row r="150" spans="1:25" ht="15.75" hidden="1" x14ac:dyDescent="0.25">
      <c r="A150" s="130" t="str">
        <f>DADOS2!AN145</f>
        <v>NASF Fed 1</v>
      </c>
      <c r="B150" s="130">
        <f>DADOS2!A145</f>
        <v>137</v>
      </c>
      <c r="C150" s="210">
        <f>DADOS2!B145</f>
        <v>73</v>
      </c>
      <c r="D150" s="210">
        <f>DADOS2!E145</f>
        <v>0</v>
      </c>
      <c r="E150" s="222">
        <f>DADOS2!H145</f>
        <v>16</v>
      </c>
      <c r="F150" s="76">
        <f>DADOS2!K145</f>
        <v>2.6666666666666665</v>
      </c>
      <c r="G150" s="210">
        <f>DADOS2!L145</f>
        <v>75</v>
      </c>
      <c r="H150" s="210">
        <f>DADOS2!O145</f>
        <v>5</v>
      </c>
      <c r="I150" s="210">
        <f>DADOS2!R145</f>
        <v>10</v>
      </c>
      <c r="J150" s="210">
        <f>DADOS2!U145</f>
        <v>40</v>
      </c>
      <c r="K150" s="76">
        <f>DADOS2!X145</f>
        <v>2.25</v>
      </c>
      <c r="L150" s="210">
        <f>DADOS2!Y145</f>
        <v>126</v>
      </c>
      <c r="M150" s="210">
        <f>DADOS2!AB145</f>
        <v>18</v>
      </c>
      <c r="N150" s="210">
        <f>DADOS2!AE145</f>
        <v>55</v>
      </c>
      <c r="O150" s="210">
        <f>DADOS2!AH145</f>
        <v>34</v>
      </c>
      <c r="P150" s="76">
        <f>DADOS2!AK145</f>
        <v>3.75</v>
      </c>
      <c r="Q150" s="76">
        <f>DADOS2!AM145</f>
        <v>2.8888888888888888</v>
      </c>
      <c r="R150" s="39"/>
      <c r="S150" s="40"/>
      <c r="T150" s="39"/>
      <c r="U150" s="40"/>
      <c r="V150" s="70"/>
      <c r="Y150" s="67"/>
    </row>
    <row r="151" spans="1:25" ht="15.75" hidden="1" x14ac:dyDescent="0.25">
      <c r="A151" s="130" t="str">
        <f>DADOS2!AN146</f>
        <v>NASF SC 2</v>
      </c>
      <c r="B151" s="130">
        <f>DADOS2!A146</f>
        <v>138</v>
      </c>
      <c r="C151" s="210">
        <f>DADOS2!B146</f>
        <v>75</v>
      </c>
      <c r="D151" s="210">
        <f>DADOS2!E146</f>
        <v>35</v>
      </c>
      <c r="E151" s="222">
        <f>DADOS2!H146</f>
        <v>15</v>
      </c>
      <c r="F151" s="76">
        <f>DADOS2!K146</f>
        <v>3.6666666666666665</v>
      </c>
      <c r="G151" s="210">
        <f>DADOS2!L146</f>
        <v>40</v>
      </c>
      <c r="H151" s="210">
        <f>DADOS2!O146</f>
        <v>28</v>
      </c>
      <c r="I151" s="210">
        <f>DADOS2!R146</f>
        <v>16</v>
      </c>
      <c r="J151" s="210">
        <f>DADOS2!U146</f>
        <v>24</v>
      </c>
      <c r="K151" s="76">
        <f>DADOS2!X146</f>
        <v>2.75</v>
      </c>
      <c r="L151" s="210">
        <f>DADOS2!Y146</f>
        <v>128</v>
      </c>
      <c r="M151" s="210">
        <f>DADOS2!AB146</f>
        <v>32</v>
      </c>
      <c r="N151" s="210">
        <f>DADOS2!AE146</f>
        <v>24</v>
      </c>
      <c r="O151" s="210">
        <f>DADOS2!AH146</f>
        <v>24</v>
      </c>
      <c r="P151" s="76">
        <f>DADOS2!AK146</f>
        <v>3.25</v>
      </c>
      <c r="Q151" s="76">
        <f>DADOS2!AM146</f>
        <v>3.2222222222222219</v>
      </c>
      <c r="R151" s="39"/>
      <c r="S151" s="40"/>
      <c r="T151" s="39"/>
      <c r="U151" s="40"/>
      <c r="V151" s="70"/>
      <c r="Y151" s="67"/>
    </row>
    <row r="152" spans="1:25" ht="15.75" hidden="1" x14ac:dyDescent="0.25">
      <c r="A152" s="130" t="str">
        <f>DADOS2!AN147</f>
        <v>NASF SC 1</v>
      </c>
      <c r="B152" s="130">
        <f>DADOS2!A147</f>
        <v>139</v>
      </c>
      <c r="C152" s="210">
        <f>DADOS2!B147</f>
        <v>96</v>
      </c>
      <c r="D152" s="210">
        <f>DADOS2!E147</f>
        <v>17</v>
      </c>
      <c r="E152" s="222">
        <f>DADOS2!H147</f>
        <v>18</v>
      </c>
      <c r="F152" s="76">
        <f>DADOS2!K147</f>
        <v>3.6666666666666665</v>
      </c>
      <c r="G152" s="210">
        <f>DADOS2!L147</f>
        <v>105</v>
      </c>
      <c r="H152" s="210">
        <f>DADOS2!O147</f>
        <v>31</v>
      </c>
      <c r="I152" s="210">
        <f>DADOS2!R147</f>
        <v>10</v>
      </c>
      <c r="J152" s="210">
        <f>DADOS2!U147</f>
        <v>32</v>
      </c>
      <c r="K152" s="76">
        <f>DADOS2!X147</f>
        <v>3.5</v>
      </c>
      <c r="L152" s="210">
        <f>DADOS2!Y147</f>
        <v>150</v>
      </c>
      <c r="M152" s="210">
        <f>DADOS2!AB147</f>
        <v>15</v>
      </c>
      <c r="N152" s="210">
        <f>DADOS2!AE147</f>
        <v>61</v>
      </c>
      <c r="O152" s="210">
        <f>DADOS2!AH147</f>
        <v>37</v>
      </c>
      <c r="P152" s="76">
        <f>DADOS2!AK147</f>
        <v>3.5</v>
      </c>
      <c r="Q152" s="76">
        <f>DADOS2!AM147</f>
        <v>3.5555555555555554</v>
      </c>
      <c r="R152" s="39"/>
      <c r="S152" s="40"/>
      <c r="T152" s="39"/>
      <c r="U152" s="40"/>
      <c r="V152" s="70"/>
      <c r="Y152" s="67"/>
    </row>
    <row r="153" spans="1:25" ht="15.75" x14ac:dyDescent="0.25">
      <c r="A153" s="130" t="str">
        <f>DADOS2!AN148</f>
        <v>NASF Fed 2</v>
      </c>
      <c r="B153" s="130">
        <f>DADOS2!A148</f>
        <v>140</v>
      </c>
      <c r="C153" s="210">
        <f>DADOS2!B148</f>
        <v>85</v>
      </c>
      <c r="D153" s="210">
        <f>DADOS2!E148</f>
        <v>38</v>
      </c>
      <c r="E153" s="222">
        <f>DADOS2!H148</f>
        <v>21</v>
      </c>
      <c r="F153" s="76">
        <f>DADOS2!K148</f>
        <v>4</v>
      </c>
      <c r="G153" s="210">
        <f>DADOS2!L148</f>
        <v>88</v>
      </c>
      <c r="H153" s="210">
        <f>DADOS2!O148</f>
        <v>28</v>
      </c>
      <c r="I153" s="210">
        <f>DADOS2!R148</f>
        <v>28</v>
      </c>
      <c r="J153" s="210">
        <f>DADOS2!U148</f>
        <v>52</v>
      </c>
      <c r="K153" s="76">
        <f>DADOS2!X148</f>
        <v>4</v>
      </c>
      <c r="L153" s="210">
        <f>DADOS2!Y148</f>
        <v>143</v>
      </c>
      <c r="M153" s="210">
        <f>DADOS2!AB148</f>
        <v>52</v>
      </c>
      <c r="N153" s="210">
        <f>DADOS2!AE148</f>
        <v>51</v>
      </c>
      <c r="O153" s="210">
        <f>DADOS2!AH148</f>
        <v>30</v>
      </c>
      <c r="P153" s="76">
        <f>DADOS2!AK148</f>
        <v>4</v>
      </c>
      <c r="Q153" s="76">
        <f>DADOS2!AM148</f>
        <v>4</v>
      </c>
      <c r="R153" s="39"/>
      <c r="S153" s="40"/>
      <c r="T153" s="39"/>
      <c r="U153" s="40"/>
      <c r="V153" s="70"/>
      <c r="Y153" s="67"/>
    </row>
    <row r="154" spans="1:25" ht="15.75" hidden="1" x14ac:dyDescent="0.25">
      <c r="A154" s="130" t="str">
        <f>DADOS2!AN149</f>
        <v>NASF SC 2</v>
      </c>
      <c r="B154" s="130">
        <f>DADOS2!A149</f>
        <v>141</v>
      </c>
      <c r="C154" s="210">
        <f>DADOS2!B149</f>
        <v>90</v>
      </c>
      <c r="D154" s="210">
        <f>DADOS2!E149</f>
        <v>24</v>
      </c>
      <c r="E154" s="222">
        <f>DADOS2!H149</f>
        <v>17</v>
      </c>
      <c r="F154" s="76">
        <f>DADOS2!K149</f>
        <v>3.3333333333333335</v>
      </c>
      <c r="G154" s="210">
        <f>DADOS2!L149</f>
        <v>93</v>
      </c>
      <c r="H154" s="210">
        <f>DADOS2!O149</f>
        <v>31</v>
      </c>
      <c r="I154" s="210">
        <f>DADOS2!R149</f>
        <v>23</v>
      </c>
      <c r="J154" s="210">
        <f>DADOS2!U149</f>
        <v>50</v>
      </c>
      <c r="K154" s="76">
        <f>DADOS2!X149</f>
        <v>3.75</v>
      </c>
      <c r="L154" s="210">
        <f>DADOS2!Y149</f>
        <v>112</v>
      </c>
      <c r="M154" s="210">
        <f>DADOS2!AB149</f>
        <v>59</v>
      </c>
      <c r="N154" s="210">
        <f>DADOS2!AE149</f>
        <v>52</v>
      </c>
      <c r="O154" s="210">
        <f>DADOS2!AH149</f>
        <v>20</v>
      </c>
      <c r="P154" s="76">
        <f>DADOS2!AK149</f>
        <v>3.5</v>
      </c>
      <c r="Q154" s="76">
        <f>DADOS2!AM149</f>
        <v>3.5277777777777781</v>
      </c>
      <c r="R154" s="39"/>
      <c r="S154" s="40"/>
      <c r="T154" s="39"/>
      <c r="U154" s="40"/>
      <c r="V154" s="70"/>
      <c r="Y154" s="67"/>
    </row>
    <row r="155" spans="1:25" ht="15.75" hidden="1" x14ac:dyDescent="0.25">
      <c r="A155" s="130" t="str">
        <f>DADOS2!AN150</f>
        <v>NASF SC 2</v>
      </c>
      <c r="B155" s="130">
        <f>DADOS2!A150</f>
        <v>142</v>
      </c>
      <c r="C155" s="210">
        <f>DADOS2!B150</f>
        <v>102</v>
      </c>
      <c r="D155" s="210">
        <f>DADOS2!E150</f>
        <v>25</v>
      </c>
      <c r="E155" s="222">
        <f>DADOS2!H150</f>
        <v>27</v>
      </c>
      <c r="F155" s="76">
        <f>DADOS2!K150</f>
        <v>4.333333333333333</v>
      </c>
      <c r="G155" s="210">
        <f>DADOS2!L150</f>
        <v>114</v>
      </c>
      <c r="H155" s="210">
        <f>DADOS2!O150</f>
        <v>36</v>
      </c>
      <c r="I155" s="210">
        <f>DADOS2!R150</f>
        <v>32</v>
      </c>
      <c r="J155" s="210">
        <f>DADOS2!U150</f>
        <v>71</v>
      </c>
      <c r="K155" s="76">
        <f>DADOS2!X150</f>
        <v>5</v>
      </c>
      <c r="L155" s="210">
        <f>DADOS2!Y150</f>
        <v>188</v>
      </c>
      <c r="M155" s="210">
        <f>DADOS2!AB150</f>
        <v>66</v>
      </c>
      <c r="N155" s="210">
        <f>DADOS2!AE150</f>
        <v>70</v>
      </c>
      <c r="O155" s="210">
        <f>DADOS2!AH150</f>
        <v>38</v>
      </c>
      <c r="P155" s="76">
        <f>DADOS2!AK150</f>
        <v>5</v>
      </c>
      <c r="Q155" s="76">
        <f>DADOS2!AM150</f>
        <v>4.7777777777777777</v>
      </c>
      <c r="R155" s="39"/>
      <c r="S155" s="40"/>
      <c r="T155" s="39"/>
      <c r="U155" s="40"/>
      <c r="V155" s="70"/>
      <c r="Y155" s="67"/>
    </row>
    <row r="156" spans="1:25" ht="15.75" hidden="1" x14ac:dyDescent="0.25">
      <c r="A156" s="130" t="str">
        <f>DADOS2!AN151</f>
        <v>NASF Fed 1</v>
      </c>
      <c r="B156" s="130">
        <f>DADOS2!A151</f>
        <v>143</v>
      </c>
      <c r="C156" s="210">
        <f>DADOS2!B151</f>
        <v>95</v>
      </c>
      <c r="D156" s="210">
        <f>DADOS2!E151</f>
        <v>37</v>
      </c>
      <c r="E156" s="222">
        <f>DADOS2!H151</f>
        <v>18</v>
      </c>
      <c r="F156" s="76">
        <f>DADOS2!K151</f>
        <v>4</v>
      </c>
      <c r="G156" s="210">
        <f>DADOS2!L151</f>
        <v>88</v>
      </c>
      <c r="H156" s="210">
        <f>DADOS2!O151</f>
        <v>30</v>
      </c>
      <c r="I156" s="210">
        <f>DADOS2!R151</f>
        <v>29</v>
      </c>
      <c r="J156" s="210">
        <f>DADOS2!U151</f>
        <v>59</v>
      </c>
      <c r="K156" s="76">
        <f>DADOS2!X151</f>
        <v>4</v>
      </c>
      <c r="L156" s="210">
        <f>DADOS2!Y151</f>
        <v>149</v>
      </c>
      <c r="M156" s="210">
        <f>DADOS2!AB151</f>
        <v>45</v>
      </c>
      <c r="N156" s="210">
        <f>DADOS2!AE151</f>
        <v>57</v>
      </c>
      <c r="O156" s="210">
        <f>DADOS2!AH151</f>
        <v>33</v>
      </c>
      <c r="P156" s="76">
        <f>DADOS2!AK151</f>
        <v>4</v>
      </c>
      <c r="Q156" s="76">
        <f>DADOS2!AM151</f>
        <v>4</v>
      </c>
      <c r="R156" s="39"/>
      <c r="S156" s="40"/>
      <c r="T156" s="39"/>
      <c r="U156" s="40"/>
      <c r="V156" s="70"/>
      <c r="Y156" s="67"/>
    </row>
    <row r="157" spans="1:25" ht="15.75" hidden="1" x14ac:dyDescent="0.25">
      <c r="A157" s="130" t="str">
        <f>DADOS2!AN152</f>
        <v>NASF Fed 1</v>
      </c>
      <c r="B157" s="130">
        <f>DADOS2!A152</f>
        <v>144</v>
      </c>
      <c r="C157" s="210">
        <f>DADOS2!B152</f>
        <v>63</v>
      </c>
      <c r="D157" s="210">
        <f>DADOS2!E152</f>
        <v>26</v>
      </c>
      <c r="E157" s="222">
        <f>DADOS2!H152</f>
        <v>22</v>
      </c>
      <c r="F157" s="76">
        <f>DADOS2!K152</f>
        <v>3.3333333333333335</v>
      </c>
      <c r="G157" s="210">
        <f>DADOS2!L152</f>
        <v>93</v>
      </c>
      <c r="H157" s="210">
        <f>DADOS2!O152</f>
        <v>27</v>
      </c>
      <c r="I157" s="210">
        <f>DADOS2!R152</f>
        <v>23</v>
      </c>
      <c r="J157" s="210">
        <f>DADOS2!U152</f>
        <v>44</v>
      </c>
      <c r="K157" s="76">
        <f>DADOS2!X152</f>
        <v>3.5</v>
      </c>
      <c r="L157" s="210">
        <f>DADOS2!Y152</f>
        <v>126</v>
      </c>
      <c r="M157" s="210">
        <f>DADOS2!AB152</f>
        <v>59</v>
      </c>
      <c r="N157" s="210">
        <f>DADOS2!AE152</f>
        <v>63</v>
      </c>
      <c r="O157" s="210">
        <f>DADOS2!AH152</f>
        <v>37</v>
      </c>
      <c r="P157" s="76">
        <f>DADOS2!AK152</f>
        <v>4.25</v>
      </c>
      <c r="Q157" s="76">
        <f>DADOS2!AM152</f>
        <v>3.6944444444444446</v>
      </c>
      <c r="R157" s="39"/>
      <c r="S157" s="40"/>
      <c r="T157" s="39"/>
      <c r="U157" s="40"/>
      <c r="V157" s="70"/>
      <c r="Y157" s="67"/>
    </row>
    <row r="158" spans="1:25" ht="15.75" hidden="1" x14ac:dyDescent="0.25">
      <c r="A158" s="130" t="str">
        <f>DADOS2!AN153</f>
        <v>NASF SC 2</v>
      </c>
      <c r="B158" s="130">
        <f>DADOS2!A153</f>
        <v>145</v>
      </c>
      <c r="C158" s="210" t="str">
        <f>DADOS2!B153</f>
        <v>Não Respondeu</v>
      </c>
      <c r="D158" s="210" t="str">
        <f>DADOS2!E153</f>
        <v>Não Respondeu</v>
      </c>
      <c r="E158" s="222" t="str">
        <f>DADOS2!H153</f>
        <v>Não Respondeu</v>
      </c>
      <c r="F158" s="76" t="str">
        <f>DADOS2!K153</f>
        <v>Não Respondeu</v>
      </c>
      <c r="G158" s="210" t="str">
        <f>DADOS2!L153</f>
        <v>Não Respondeu</v>
      </c>
      <c r="H158" s="210" t="str">
        <f>DADOS2!O153</f>
        <v>Não Respondeu</v>
      </c>
      <c r="I158" s="210" t="str">
        <f>DADOS2!R153</f>
        <v>Não Respondeu</v>
      </c>
      <c r="J158" s="210" t="str">
        <f>DADOS2!U153</f>
        <v>Não Respondeu</v>
      </c>
      <c r="K158" s="76" t="str">
        <f>DADOS2!X153</f>
        <v>Não Respondeu</v>
      </c>
      <c r="L158" s="210" t="str">
        <f>DADOS2!Y153</f>
        <v>Não Respondeu</v>
      </c>
      <c r="M158" s="210" t="str">
        <f>DADOS2!AB153</f>
        <v>Não Respondeu</v>
      </c>
      <c r="N158" s="210" t="str">
        <f>DADOS2!AE153</f>
        <v>Não Respondeu</v>
      </c>
      <c r="O158" s="210" t="str">
        <f>DADOS2!AH153</f>
        <v>Não Respondeu</v>
      </c>
      <c r="P158" s="76" t="str">
        <f>DADOS2!AK153</f>
        <v>Não Respondeu</v>
      </c>
      <c r="Q158" s="76" t="str">
        <f>DADOS2!AM153</f>
        <v>Não Respondeu</v>
      </c>
      <c r="R158" s="39"/>
      <c r="S158" s="40"/>
      <c r="T158" s="39"/>
      <c r="U158" s="40"/>
      <c r="V158" s="70"/>
      <c r="Y158" s="67"/>
    </row>
    <row r="159" spans="1:25" ht="15.75" hidden="1" x14ac:dyDescent="0.25">
      <c r="A159" s="130" t="str">
        <f>DADOS2!AN154</f>
        <v>NASF Fed 1</v>
      </c>
      <c r="B159" s="130">
        <f>DADOS2!A154</f>
        <v>146</v>
      </c>
      <c r="C159" s="210">
        <f>DADOS2!B154</f>
        <v>62</v>
      </c>
      <c r="D159" s="210">
        <f>DADOS2!E154</f>
        <v>26</v>
      </c>
      <c r="E159" s="222">
        <f>DADOS2!H154</f>
        <v>16</v>
      </c>
      <c r="F159" s="76">
        <f>DADOS2!K154</f>
        <v>3</v>
      </c>
      <c r="G159" s="210">
        <f>DADOS2!L154</f>
        <v>40</v>
      </c>
      <c r="H159" s="210">
        <f>DADOS2!O154</f>
        <v>12</v>
      </c>
      <c r="I159" s="210">
        <f>DADOS2!R154</f>
        <v>15</v>
      </c>
      <c r="J159" s="210">
        <f>DADOS2!U154</f>
        <v>0</v>
      </c>
      <c r="K159" s="76">
        <f>DADOS2!X154</f>
        <v>1.75</v>
      </c>
      <c r="L159" s="210">
        <f>DADOS2!Y154</f>
        <v>114</v>
      </c>
      <c r="M159" s="210">
        <f>DADOS2!AB154</f>
        <v>42</v>
      </c>
      <c r="N159" s="210">
        <f>DADOS2!AE154</f>
        <v>50</v>
      </c>
      <c r="O159" s="210">
        <f>DADOS2!AH154</f>
        <v>38</v>
      </c>
      <c r="P159" s="76">
        <f>DADOS2!AK154</f>
        <v>3.75</v>
      </c>
      <c r="Q159" s="76">
        <f>DADOS2!AM154</f>
        <v>2.8333333333333335</v>
      </c>
      <c r="R159" s="39"/>
      <c r="S159" s="40"/>
      <c r="T159" s="39"/>
      <c r="U159" s="40"/>
      <c r="V159" s="70"/>
      <c r="Y159" s="67"/>
    </row>
    <row r="160" spans="1:25" ht="15.75" hidden="1" x14ac:dyDescent="0.25">
      <c r="A160" s="130" t="str">
        <f>DADOS2!AN155</f>
        <v>NASF SC 2</v>
      </c>
      <c r="B160" s="130">
        <f>DADOS2!A155</f>
        <v>147</v>
      </c>
      <c r="C160" s="210">
        <f>DADOS2!B155</f>
        <v>98</v>
      </c>
      <c r="D160" s="210">
        <f>DADOS2!E155</f>
        <v>25</v>
      </c>
      <c r="E160" s="222">
        <f>DADOS2!H155</f>
        <v>12</v>
      </c>
      <c r="F160" s="76">
        <f>DADOS2!K155</f>
        <v>3.6666666666666665</v>
      </c>
      <c r="G160" s="210">
        <f>DADOS2!L155</f>
        <v>100</v>
      </c>
      <c r="H160" s="210">
        <f>DADOS2!O155</f>
        <v>22</v>
      </c>
      <c r="I160" s="210">
        <f>DADOS2!R155</f>
        <v>11</v>
      </c>
      <c r="J160" s="210">
        <f>DADOS2!U155</f>
        <v>47</v>
      </c>
      <c r="K160" s="76">
        <f>DADOS2!X155</f>
        <v>3</v>
      </c>
      <c r="L160" s="210">
        <f>DADOS2!Y155</f>
        <v>115</v>
      </c>
      <c r="M160" s="210">
        <f>DADOS2!AB155</f>
        <v>50</v>
      </c>
      <c r="N160" s="210">
        <f>DADOS2!AE155</f>
        <v>56</v>
      </c>
      <c r="O160" s="210">
        <f>DADOS2!AH155</f>
        <v>29</v>
      </c>
      <c r="P160" s="76">
        <f>DADOS2!AK155</f>
        <v>3.75</v>
      </c>
      <c r="Q160" s="76">
        <f>DADOS2!AM155</f>
        <v>3.4722222222222219</v>
      </c>
      <c r="R160" s="39"/>
      <c r="S160" s="40"/>
      <c r="T160" s="39"/>
      <c r="U160" s="40"/>
      <c r="V160" s="70"/>
      <c r="Y160" s="67"/>
    </row>
    <row r="161" spans="1:25" ht="15.75" hidden="1" x14ac:dyDescent="0.25">
      <c r="A161" s="130" t="str">
        <f>DADOS2!AN156</f>
        <v>NASF SC 2</v>
      </c>
      <c r="B161" s="130">
        <f>DADOS2!A156</f>
        <v>148</v>
      </c>
      <c r="C161" s="210">
        <f>DADOS2!B156</f>
        <v>93</v>
      </c>
      <c r="D161" s="210">
        <f>DADOS2!E156</f>
        <v>34</v>
      </c>
      <c r="E161" s="222">
        <f>DADOS2!H156</f>
        <v>20</v>
      </c>
      <c r="F161" s="76">
        <f>DADOS2!K156</f>
        <v>4</v>
      </c>
      <c r="G161" s="210">
        <f>DADOS2!L156</f>
        <v>105</v>
      </c>
      <c r="H161" s="210">
        <f>DADOS2!O156</f>
        <v>32</v>
      </c>
      <c r="I161" s="210">
        <f>DADOS2!R156</f>
        <v>28</v>
      </c>
      <c r="J161" s="210">
        <f>DADOS2!U156</f>
        <v>60</v>
      </c>
      <c r="K161" s="76">
        <f>DADOS2!X156</f>
        <v>4.25</v>
      </c>
      <c r="L161" s="210">
        <f>DADOS2!Y156</f>
        <v>152</v>
      </c>
      <c r="M161" s="210">
        <f>DADOS2!AB156</f>
        <v>58</v>
      </c>
      <c r="N161" s="210">
        <f>DADOS2!AE156</f>
        <v>57</v>
      </c>
      <c r="O161" s="210">
        <f>DADOS2!AH156</f>
        <v>32</v>
      </c>
      <c r="P161" s="76">
        <f>DADOS2!AK156</f>
        <v>4.25</v>
      </c>
      <c r="Q161" s="76">
        <f>DADOS2!AM156</f>
        <v>4.166666666666667</v>
      </c>
      <c r="R161" s="39"/>
      <c r="S161" s="40"/>
      <c r="T161" s="39"/>
      <c r="U161" s="40"/>
      <c r="V161" s="70"/>
      <c r="Y161" s="67"/>
    </row>
    <row r="162" spans="1:25" ht="15.75" hidden="1" x14ac:dyDescent="0.25">
      <c r="A162" s="130" t="str">
        <f>DADOS2!AN157</f>
        <v>NASF SC 2</v>
      </c>
      <c r="B162" s="130">
        <f>DADOS2!A157</f>
        <v>149</v>
      </c>
      <c r="C162" s="210">
        <f>DADOS2!B157</f>
        <v>103</v>
      </c>
      <c r="D162" s="210">
        <f>DADOS2!E157</f>
        <v>26</v>
      </c>
      <c r="E162" s="222">
        <f>DADOS2!H157</f>
        <v>16</v>
      </c>
      <c r="F162" s="76">
        <f>DADOS2!K157</f>
        <v>4</v>
      </c>
      <c r="G162" s="210">
        <f>DADOS2!L157</f>
        <v>69</v>
      </c>
      <c r="H162" s="210">
        <f>DADOS2!O157</f>
        <v>21</v>
      </c>
      <c r="I162" s="210">
        <f>DADOS2!R157</f>
        <v>19</v>
      </c>
      <c r="J162" s="210">
        <f>DADOS2!U157</f>
        <v>40</v>
      </c>
      <c r="K162" s="76">
        <f>DADOS2!X157</f>
        <v>3</v>
      </c>
      <c r="L162" s="210">
        <f>DADOS2!Y157</f>
        <v>108</v>
      </c>
      <c r="M162" s="210">
        <f>DADOS2!AB157</f>
        <v>39</v>
      </c>
      <c r="N162" s="210">
        <f>DADOS2!AE157</f>
        <v>44</v>
      </c>
      <c r="O162" s="210">
        <f>DADOS2!AH157</f>
        <v>26</v>
      </c>
      <c r="P162" s="76">
        <f>DADOS2!AK157</f>
        <v>3.25</v>
      </c>
      <c r="Q162" s="76">
        <f>DADOS2!AM157</f>
        <v>3.4166666666666665</v>
      </c>
      <c r="R162" s="39"/>
      <c r="S162" s="40"/>
      <c r="T162" s="39"/>
      <c r="U162" s="40"/>
      <c r="V162" s="70"/>
      <c r="Y162" s="67"/>
    </row>
    <row r="163" spans="1:25" ht="15.75" hidden="1" x14ac:dyDescent="0.25">
      <c r="A163" s="130" t="str">
        <f>DADOS2!AN158</f>
        <v>NASF Fed 1</v>
      </c>
      <c r="B163" s="130">
        <f>DADOS2!A158</f>
        <v>150</v>
      </c>
      <c r="C163" s="210">
        <f>DADOS2!B158</f>
        <v>78</v>
      </c>
      <c r="D163" s="210">
        <f>DADOS2!E158</f>
        <v>41</v>
      </c>
      <c r="E163" s="222">
        <f>DADOS2!H158</f>
        <v>12</v>
      </c>
      <c r="F163" s="76">
        <f>DADOS2!K158</f>
        <v>4</v>
      </c>
      <c r="G163" s="210">
        <f>DADOS2!L158</f>
        <v>70</v>
      </c>
      <c r="H163" s="210">
        <f>DADOS2!O158</f>
        <v>30</v>
      </c>
      <c r="I163" s="210">
        <f>DADOS2!R158</f>
        <v>15</v>
      </c>
      <c r="J163" s="210">
        <f>DADOS2!U158</f>
        <v>18</v>
      </c>
      <c r="K163" s="76">
        <f>DADOS2!X158</f>
        <v>2.75</v>
      </c>
      <c r="L163" s="210">
        <f>DADOS2!Y158</f>
        <v>163.66</v>
      </c>
      <c r="M163" s="210">
        <f>DADOS2!AB158</f>
        <v>53.66</v>
      </c>
      <c r="N163" s="210">
        <f>DADOS2!AE158</f>
        <v>44.33</v>
      </c>
      <c r="O163" s="210">
        <f>DADOS2!AH158</f>
        <v>35.33</v>
      </c>
      <c r="P163" s="76">
        <f>DADOS2!AK158</f>
        <v>4</v>
      </c>
      <c r="Q163" s="76">
        <f>DADOS2!AM158</f>
        <v>3.5833333333333335</v>
      </c>
      <c r="R163" s="39"/>
      <c r="S163" s="40"/>
      <c r="T163" s="39"/>
      <c r="U163" s="40"/>
      <c r="V163" s="70"/>
      <c r="Y163" s="67"/>
    </row>
    <row r="164" spans="1:25" ht="15.75" hidden="1" x14ac:dyDescent="0.25">
      <c r="A164" s="130" t="str">
        <f>DADOS2!AN159</f>
        <v>NASF SC 2</v>
      </c>
      <c r="B164" s="130">
        <f>DADOS2!A159</f>
        <v>151</v>
      </c>
      <c r="C164" s="210">
        <f>DADOS2!B159</f>
        <v>50</v>
      </c>
      <c r="D164" s="210">
        <f>DADOS2!E159</f>
        <v>26</v>
      </c>
      <c r="E164" s="222">
        <f>DADOS2!H159</f>
        <v>9</v>
      </c>
      <c r="F164" s="76">
        <f>DADOS2!K159</f>
        <v>2.6666666666666665</v>
      </c>
      <c r="G164" s="210">
        <f>DADOS2!L159</f>
        <v>58</v>
      </c>
      <c r="H164" s="210">
        <f>DADOS2!O159</f>
        <v>18</v>
      </c>
      <c r="I164" s="210">
        <f>DADOS2!R159</f>
        <v>18</v>
      </c>
      <c r="J164" s="210">
        <f>DADOS2!U159</f>
        <v>21</v>
      </c>
      <c r="K164" s="76">
        <f>DADOS2!X159</f>
        <v>2.75</v>
      </c>
      <c r="L164" s="210">
        <f>DADOS2!Y159</f>
        <v>56</v>
      </c>
      <c r="M164" s="210">
        <f>DADOS2!AB159</f>
        <v>26</v>
      </c>
      <c r="N164" s="210">
        <f>DADOS2!AE159</f>
        <v>31</v>
      </c>
      <c r="O164" s="210">
        <f>DADOS2!AH159</f>
        <v>18</v>
      </c>
      <c r="P164" s="76">
        <f>DADOS2!AK159</f>
        <v>2.25</v>
      </c>
      <c r="Q164" s="76">
        <f>DADOS2!AM159</f>
        <v>2.5555555555555554</v>
      </c>
      <c r="R164" s="39"/>
      <c r="S164" s="40"/>
      <c r="T164" s="39"/>
      <c r="U164" s="40"/>
      <c r="V164" s="70"/>
      <c r="Y164" s="67"/>
    </row>
    <row r="165" spans="1:25" ht="15.75" hidden="1" x14ac:dyDescent="0.25">
      <c r="A165" s="130" t="str">
        <f>DADOS2!AN160</f>
        <v>NASF SC 1</v>
      </c>
      <c r="B165" s="130">
        <f>DADOS2!A160</f>
        <v>152</v>
      </c>
      <c r="C165" s="210">
        <f>DADOS2!B160</f>
        <v>102</v>
      </c>
      <c r="D165" s="210">
        <f>DADOS2!E160</f>
        <v>35</v>
      </c>
      <c r="E165" s="222">
        <f>DADOS2!H160</f>
        <v>24</v>
      </c>
      <c r="F165" s="76">
        <f>DADOS2!K160</f>
        <v>4.666666666666667</v>
      </c>
      <c r="G165" s="210">
        <f>DADOS2!L160</f>
        <v>48</v>
      </c>
      <c r="H165" s="210">
        <f>DADOS2!O160</f>
        <v>8</v>
      </c>
      <c r="I165" s="210">
        <f>DADOS2!R160</f>
        <v>12</v>
      </c>
      <c r="J165" s="210">
        <f>DADOS2!U160</f>
        <v>20</v>
      </c>
      <c r="K165" s="76">
        <f>DADOS2!X160</f>
        <v>2</v>
      </c>
      <c r="L165" s="210">
        <f>DADOS2!Y160</f>
        <v>125</v>
      </c>
      <c r="M165" s="210">
        <f>DADOS2!AB160</f>
        <v>50</v>
      </c>
      <c r="N165" s="210">
        <f>DADOS2!AE160</f>
        <v>51</v>
      </c>
      <c r="O165" s="210">
        <f>DADOS2!AH160</f>
        <v>24</v>
      </c>
      <c r="P165" s="76">
        <f>DADOS2!AK160</f>
        <v>3.75</v>
      </c>
      <c r="Q165" s="76">
        <f>DADOS2!AM160</f>
        <v>3.4722222222222228</v>
      </c>
      <c r="R165" s="39"/>
      <c r="S165" s="40"/>
      <c r="T165" s="39"/>
      <c r="U165" s="40"/>
      <c r="V165" s="70"/>
      <c r="Y165" s="67"/>
    </row>
    <row r="166" spans="1:25" ht="15.75" hidden="1" x14ac:dyDescent="0.25">
      <c r="A166" s="130" t="str">
        <f>DADOS2!AN161</f>
        <v>NASF SC 2</v>
      </c>
      <c r="B166" s="130">
        <f>DADOS2!A161</f>
        <v>153</v>
      </c>
      <c r="C166" s="210">
        <f>DADOS2!B161</f>
        <v>87</v>
      </c>
      <c r="D166" s="210">
        <f>DADOS2!E161</f>
        <v>35</v>
      </c>
      <c r="E166" s="222">
        <f>DADOS2!H161</f>
        <v>19</v>
      </c>
      <c r="F166" s="76">
        <f>DADOS2!K161</f>
        <v>4</v>
      </c>
      <c r="G166" s="210">
        <f>DADOS2!L161</f>
        <v>94</v>
      </c>
      <c r="H166" s="210">
        <f>DADOS2!O161</f>
        <v>24</v>
      </c>
      <c r="I166" s="210">
        <f>DADOS2!R161</f>
        <v>23</v>
      </c>
      <c r="J166" s="210">
        <f>DADOS2!U161</f>
        <v>57</v>
      </c>
      <c r="K166" s="76">
        <f>DADOS2!X161</f>
        <v>3.75</v>
      </c>
      <c r="L166" s="210">
        <f>DADOS2!Y161</f>
        <v>174</v>
      </c>
      <c r="M166" s="210">
        <f>DADOS2!AB161</f>
        <v>63</v>
      </c>
      <c r="N166" s="210">
        <f>DADOS2!AE161</f>
        <v>60</v>
      </c>
      <c r="O166" s="210">
        <f>DADOS2!AH161</f>
        <v>34</v>
      </c>
      <c r="P166" s="76">
        <f>DADOS2!AK161</f>
        <v>4.25</v>
      </c>
      <c r="Q166" s="76">
        <f>DADOS2!AM161</f>
        <v>4</v>
      </c>
      <c r="R166" s="39"/>
      <c r="S166" s="40"/>
      <c r="T166" s="39"/>
      <c r="U166" s="40"/>
      <c r="V166" s="70"/>
      <c r="Y166" s="67"/>
    </row>
    <row r="167" spans="1:25" ht="15.75" hidden="1" x14ac:dyDescent="0.25">
      <c r="A167" s="130" t="str">
        <f>DADOS2!AN162</f>
        <v>NASF Fed 1</v>
      </c>
      <c r="B167" s="130">
        <f>DADOS2!A162</f>
        <v>154</v>
      </c>
      <c r="C167" s="210">
        <f>DADOS2!B162</f>
        <v>75</v>
      </c>
      <c r="D167" s="210">
        <f>DADOS2!E162</f>
        <v>21</v>
      </c>
      <c r="E167" s="222">
        <f>DADOS2!H162</f>
        <v>8</v>
      </c>
      <c r="F167" s="76">
        <f>DADOS2!K162</f>
        <v>3</v>
      </c>
      <c r="G167" s="210">
        <f>DADOS2!L162</f>
        <v>47</v>
      </c>
      <c r="H167" s="210">
        <f>DADOS2!O162</f>
        <v>17</v>
      </c>
      <c r="I167" s="210">
        <f>DADOS2!R162</f>
        <v>1</v>
      </c>
      <c r="J167" s="210">
        <f>DADOS2!U162</f>
        <v>0</v>
      </c>
      <c r="K167" s="76">
        <f>DADOS2!X162</f>
        <v>1.75</v>
      </c>
      <c r="L167" s="210">
        <f>DADOS2!Y162</f>
        <v>58</v>
      </c>
      <c r="M167" s="210">
        <f>DADOS2!AB162</f>
        <v>3</v>
      </c>
      <c r="N167" s="210">
        <f>DADOS2!AE162</f>
        <v>36</v>
      </c>
      <c r="O167" s="210">
        <f>DADOS2!AH162</f>
        <v>23</v>
      </c>
      <c r="P167" s="76">
        <f>DADOS2!AK162</f>
        <v>2.25</v>
      </c>
      <c r="Q167" s="76">
        <f>DADOS2!AM162</f>
        <v>2.3333333333333335</v>
      </c>
      <c r="R167" s="39"/>
      <c r="S167" s="40"/>
      <c r="T167" s="39"/>
      <c r="U167" s="40"/>
      <c r="V167" s="70"/>
      <c r="Y167" s="67"/>
    </row>
    <row r="168" spans="1:25" ht="15.75" hidden="1" x14ac:dyDescent="0.25">
      <c r="A168" s="130" t="str">
        <f>DADOS2!AN163</f>
        <v>NASF SC 2</v>
      </c>
      <c r="B168" s="130">
        <f>DADOS2!A163</f>
        <v>155</v>
      </c>
      <c r="C168" s="210">
        <f>DADOS2!B163</f>
        <v>92</v>
      </c>
      <c r="D168" s="210">
        <f>DADOS2!E163</f>
        <v>34</v>
      </c>
      <c r="E168" s="222">
        <f>DADOS2!H163</f>
        <v>17</v>
      </c>
      <c r="F168" s="76">
        <f>DADOS2!K163</f>
        <v>3.6666666666666665</v>
      </c>
      <c r="G168" s="210">
        <f>DADOS2!L163</f>
        <v>95</v>
      </c>
      <c r="H168" s="210">
        <f>DADOS2!O163</f>
        <v>31</v>
      </c>
      <c r="I168" s="210">
        <f>DADOS2!R163</f>
        <v>19</v>
      </c>
      <c r="J168" s="210">
        <f>DADOS2!U163</f>
        <v>54</v>
      </c>
      <c r="K168" s="76">
        <f>DADOS2!X163</f>
        <v>3.75</v>
      </c>
      <c r="L168" s="210">
        <f>DADOS2!Y163</f>
        <v>171</v>
      </c>
      <c r="M168" s="210">
        <f>DADOS2!AB163</f>
        <v>65</v>
      </c>
      <c r="N168" s="210">
        <f>DADOS2!AE163</f>
        <v>68</v>
      </c>
      <c r="O168" s="210">
        <f>DADOS2!AH163</f>
        <v>34</v>
      </c>
      <c r="P168" s="76">
        <f>DADOS2!AK163</f>
        <v>5</v>
      </c>
      <c r="Q168" s="76">
        <f>DADOS2!AM163</f>
        <v>4.1388888888888884</v>
      </c>
      <c r="R168" s="39"/>
      <c r="S168" s="40"/>
      <c r="T168" s="39"/>
      <c r="U168" s="40"/>
      <c r="V168" s="70"/>
      <c r="Y168" s="67"/>
    </row>
    <row r="169" spans="1:25" ht="15.75" hidden="1" x14ac:dyDescent="0.25">
      <c r="A169" s="130" t="str">
        <f>DADOS2!AN164</f>
        <v>NASF SC 2</v>
      </c>
      <c r="B169" s="130">
        <f>DADOS2!A164</f>
        <v>156</v>
      </c>
      <c r="C169" s="210">
        <f>DADOS2!B164</f>
        <v>95</v>
      </c>
      <c r="D169" s="210">
        <f>DADOS2!E164</f>
        <v>23</v>
      </c>
      <c r="E169" s="222">
        <f>DADOS2!H164</f>
        <v>18</v>
      </c>
      <c r="F169" s="76">
        <f>DADOS2!K164</f>
        <v>3.6666666666666665</v>
      </c>
      <c r="G169" s="210">
        <f>DADOS2!L164</f>
        <v>106</v>
      </c>
      <c r="H169" s="210">
        <f>DADOS2!O164</f>
        <v>30</v>
      </c>
      <c r="I169" s="210">
        <f>DADOS2!R164</f>
        <v>27</v>
      </c>
      <c r="J169" s="210">
        <f>DADOS2!U164</f>
        <v>44</v>
      </c>
      <c r="K169" s="76">
        <f>DADOS2!X164</f>
        <v>4</v>
      </c>
      <c r="L169" s="210">
        <f>DADOS2!Y164</f>
        <v>132</v>
      </c>
      <c r="M169" s="210">
        <f>DADOS2!AB164</f>
        <v>37</v>
      </c>
      <c r="N169" s="210">
        <f>DADOS2!AE164</f>
        <v>63</v>
      </c>
      <c r="O169" s="210">
        <f>DADOS2!AH164</f>
        <v>33</v>
      </c>
      <c r="P169" s="76">
        <f>DADOS2!AK164</f>
        <v>4</v>
      </c>
      <c r="Q169" s="76">
        <f>DADOS2!AM164</f>
        <v>3.8888888888888888</v>
      </c>
      <c r="R169" s="39"/>
      <c r="S169" s="40"/>
      <c r="T169" s="39"/>
      <c r="U169" s="40"/>
      <c r="V169" s="70"/>
      <c r="Y169" s="67"/>
    </row>
    <row r="170" spans="1:25" ht="15.75" hidden="1" x14ac:dyDescent="0.25">
      <c r="A170" s="130" t="str">
        <f>DADOS2!AN165</f>
        <v>NASF SC 2</v>
      </c>
      <c r="B170" s="130">
        <f>DADOS2!A165</f>
        <v>157</v>
      </c>
      <c r="C170" s="210">
        <f>DADOS2!B165</f>
        <v>54</v>
      </c>
      <c r="D170" s="210">
        <f>DADOS2!E165</f>
        <v>30</v>
      </c>
      <c r="E170" s="222">
        <f>DADOS2!H165</f>
        <v>6</v>
      </c>
      <c r="F170" s="76">
        <f>DADOS2!K165</f>
        <v>3</v>
      </c>
      <c r="G170" s="210">
        <f>DADOS2!L165</f>
        <v>13</v>
      </c>
      <c r="H170" s="210">
        <f>DADOS2!O165</f>
        <v>4</v>
      </c>
      <c r="I170" s="210">
        <f>DADOS2!R165</f>
        <v>4</v>
      </c>
      <c r="J170" s="210">
        <f>DADOS2!U165</f>
        <v>8</v>
      </c>
      <c r="K170" s="76">
        <f>DADOS2!X165</f>
        <v>1</v>
      </c>
      <c r="L170" s="210">
        <f>DADOS2!Y165</f>
        <v>82</v>
      </c>
      <c r="M170" s="210">
        <f>DADOS2!AB165</f>
        <v>8</v>
      </c>
      <c r="N170" s="210">
        <f>DADOS2!AE165</f>
        <v>53</v>
      </c>
      <c r="O170" s="210">
        <f>DADOS2!AH165</f>
        <v>26</v>
      </c>
      <c r="P170" s="76">
        <f>DADOS2!AK165</f>
        <v>2.75</v>
      </c>
      <c r="Q170" s="76">
        <f>DADOS2!AM165</f>
        <v>2.25</v>
      </c>
      <c r="R170" s="39"/>
      <c r="S170" s="40"/>
      <c r="T170" s="39"/>
      <c r="U170" s="40"/>
      <c r="V170" s="70"/>
      <c r="Y170" s="67"/>
    </row>
    <row r="171" spans="1:25" ht="15.75" hidden="1" x14ac:dyDescent="0.25">
      <c r="A171" s="130" t="str">
        <f>DADOS2!AN166</f>
        <v>NASF SC 2</v>
      </c>
      <c r="B171" s="130">
        <f>DADOS2!A166</f>
        <v>158</v>
      </c>
      <c r="C171" s="210">
        <f>DADOS2!B166</f>
        <v>58</v>
      </c>
      <c r="D171" s="210">
        <f>DADOS2!E166</f>
        <v>28</v>
      </c>
      <c r="E171" s="222">
        <f>DADOS2!H166</f>
        <v>8</v>
      </c>
      <c r="F171" s="76">
        <f>DADOS2!K166</f>
        <v>2.6666666666666665</v>
      </c>
      <c r="G171" s="210">
        <f>DADOS2!L166</f>
        <v>31</v>
      </c>
      <c r="H171" s="210">
        <f>DADOS2!O166</f>
        <v>8</v>
      </c>
      <c r="I171" s="210">
        <f>DADOS2!R166</f>
        <v>12</v>
      </c>
      <c r="J171" s="210">
        <f>DADOS2!U166</f>
        <v>15</v>
      </c>
      <c r="K171" s="76">
        <f>DADOS2!X166</f>
        <v>1.75</v>
      </c>
      <c r="L171" s="210">
        <f>DADOS2!Y166</f>
        <v>87</v>
      </c>
      <c r="M171" s="210">
        <f>DADOS2!AB166</f>
        <v>11</v>
      </c>
      <c r="N171" s="210">
        <f>DADOS2!AE166</f>
        <v>10</v>
      </c>
      <c r="O171" s="210">
        <f>DADOS2!AH166</f>
        <v>21</v>
      </c>
      <c r="P171" s="76">
        <f>DADOS2!AK166</f>
        <v>2</v>
      </c>
      <c r="Q171" s="76">
        <f>DADOS2!AM166</f>
        <v>2.1388888888888888</v>
      </c>
      <c r="R171" s="39"/>
      <c r="S171" s="40"/>
      <c r="T171" s="39"/>
      <c r="U171" s="40"/>
      <c r="V171" s="70"/>
      <c r="Y171" s="67"/>
    </row>
    <row r="172" spans="1:25" ht="15.75" hidden="1" x14ac:dyDescent="0.25">
      <c r="A172" s="130" t="str">
        <f>DADOS2!AN167</f>
        <v>NASF SC 2</v>
      </c>
      <c r="B172" s="130">
        <f>DADOS2!A167</f>
        <v>159</v>
      </c>
      <c r="C172" s="210">
        <f>DADOS2!B167</f>
        <v>5</v>
      </c>
      <c r="D172" s="210">
        <f>DADOS2!E167</f>
        <v>6</v>
      </c>
      <c r="E172" s="222">
        <f>DADOS2!H167</f>
        <v>0</v>
      </c>
      <c r="F172" s="76">
        <f>DADOS2!K167</f>
        <v>1</v>
      </c>
      <c r="G172" s="210">
        <f>DADOS2!L167</f>
        <v>0</v>
      </c>
      <c r="H172" s="210">
        <f>DADOS2!O167</f>
        <v>0</v>
      </c>
      <c r="I172" s="210">
        <f>DADOS2!R167</f>
        <v>0</v>
      </c>
      <c r="J172" s="210">
        <f>DADOS2!U167</f>
        <v>0</v>
      </c>
      <c r="K172" s="76">
        <f>DADOS2!X167</f>
        <v>1</v>
      </c>
      <c r="L172" s="210" t="str">
        <f>DADOS2!Y167</f>
        <v>Não Respondeu</v>
      </c>
      <c r="M172" s="210" t="str">
        <f>DADOS2!AB167</f>
        <v>Não Respondeu</v>
      </c>
      <c r="N172" s="210" t="str">
        <f>DADOS2!AE167</f>
        <v>Não Respondeu</v>
      </c>
      <c r="O172" s="210" t="str">
        <f>DADOS2!AH167</f>
        <v>Não Respondeu</v>
      </c>
      <c r="P172" s="76" t="str">
        <f>DADOS2!AK167</f>
        <v>Não Respondeu</v>
      </c>
      <c r="Q172" s="76">
        <f>DADOS2!AM167</f>
        <v>1</v>
      </c>
      <c r="R172" s="39"/>
      <c r="S172" s="40"/>
      <c r="T172" s="39"/>
      <c r="U172" s="40"/>
      <c r="V172" s="70"/>
      <c r="Y172" s="67"/>
    </row>
    <row r="173" spans="1:25" ht="15.75" hidden="1" x14ac:dyDescent="0.25">
      <c r="A173" s="130" t="str">
        <f>DADOS2!AN168</f>
        <v>NASF Fed 1</v>
      </c>
      <c r="B173" s="130">
        <f>DADOS2!A168</f>
        <v>160</v>
      </c>
      <c r="C173" s="210">
        <f>DADOS2!B168</f>
        <v>105</v>
      </c>
      <c r="D173" s="210">
        <f>DADOS2!E168</f>
        <v>30</v>
      </c>
      <c r="E173" s="222">
        <f>DADOS2!H168</f>
        <v>22</v>
      </c>
      <c r="F173" s="76">
        <f>DADOS2!K168</f>
        <v>4.333333333333333</v>
      </c>
      <c r="G173" s="210">
        <f>DADOS2!L168</f>
        <v>62</v>
      </c>
      <c r="H173" s="210">
        <f>DADOS2!O168</f>
        <v>10</v>
      </c>
      <c r="I173" s="210">
        <f>DADOS2!R168</f>
        <v>0</v>
      </c>
      <c r="J173" s="210">
        <f>DADOS2!U168</f>
        <v>17</v>
      </c>
      <c r="K173" s="76">
        <f>DADOS2!X168</f>
        <v>2</v>
      </c>
      <c r="L173" s="210">
        <f>DADOS2!Y168</f>
        <v>83</v>
      </c>
      <c r="M173" s="210">
        <f>DADOS2!AB168</f>
        <v>6</v>
      </c>
      <c r="N173" s="210">
        <f>DADOS2!AE168</f>
        <v>6</v>
      </c>
      <c r="O173" s="210">
        <f>DADOS2!AH168</f>
        <v>26</v>
      </c>
      <c r="P173" s="76">
        <f>DADOS2!AK168</f>
        <v>2</v>
      </c>
      <c r="Q173" s="76">
        <f>DADOS2!AM168</f>
        <v>2.7777777777777772</v>
      </c>
      <c r="R173" s="39"/>
      <c r="S173" s="40"/>
      <c r="T173" s="39"/>
      <c r="U173" s="40"/>
      <c r="V173" s="70"/>
      <c r="Y173" s="67"/>
    </row>
    <row r="174" spans="1:25" ht="15.75" hidden="1" x14ac:dyDescent="0.25">
      <c r="A174" s="130" t="str">
        <f>DADOS2!AN169</f>
        <v>NASF SC 2</v>
      </c>
      <c r="B174" s="130">
        <f>DADOS2!A169</f>
        <v>161</v>
      </c>
      <c r="C174" s="210" t="str">
        <f>DADOS2!B169</f>
        <v>Não Respondeu</v>
      </c>
      <c r="D174" s="210" t="str">
        <f>DADOS2!E169</f>
        <v>Não Respondeu</v>
      </c>
      <c r="E174" s="222" t="str">
        <f>DADOS2!H169</f>
        <v>Não Respondeu</v>
      </c>
      <c r="F174" s="76" t="str">
        <f>DADOS2!K169</f>
        <v>Não Respondeu</v>
      </c>
      <c r="G174" s="210" t="str">
        <f>DADOS2!L169</f>
        <v>Não Respondeu</v>
      </c>
      <c r="H174" s="210" t="str">
        <f>DADOS2!O169</f>
        <v>Não Respondeu</v>
      </c>
      <c r="I174" s="210" t="str">
        <f>DADOS2!R169</f>
        <v>Não Respondeu</v>
      </c>
      <c r="J174" s="210" t="str">
        <f>DADOS2!U169</f>
        <v>Não Respondeu</v>
      </c>
      <c r="K174" s="76" t="str">
        <f>DADOS2!X169</f>
        <v>Não Respondeu</v>
      </c>
      <c r="L174" s="210" t="str">
        <f>DADOS2!Y169</f>
        <v>Não Respondeu</v>
      </c>
      <c r="M174" s="210" t="str">
        <f>DADOS2!AB169</f>
        <v>Não Respondeu</v>
      </c>
      <c r="N174" s="210" t="str">
        <f>DADOS2!AE169</f>
        <v>Não Respondeu</v>
      </c>
      <c r="O174" s="210" t="str">
        <f>DADOS2!AH169</f>
        <v>Não Respondeu</v>
      </c>
      <c r="P174" s="76" t="str">
        <f>DADOS2!AK169</f>
        <v>Não Respondeu</v>
      </c>
      <c r="Q174" s="76" t="str">
        <f>DADOS2!AM169</f>
        <v>Não Respondeu</v>
      </c>
      <c r="R174" s="39"/>
      <c r="S174" s="40"/>
      <c r="T174" s="39"/>
      <c r="U174" s="40"/>
      <c r="V174" s="70"/>
      <c r="Y174" s="67"/>
    </row>
    <row r="175" spans="1:25" ht="15.75" hidden="1" x14ac:dyDescent="0.25">
      <c r="A175" s="130" t="str">
        <f>DADOS2!AN170</f>
        <v>NASF Fed 1</v>
      </c>
      <c r="B175" s="130">
        <f>DADOS2!A170</f>
        <v>162</v>
      </c>
      <c r="C175" s="210">
        <f>DADOS2!B170</f>
        <v>72</v>
      </c>
      <c r="D175" s="210">
        <f>DADOS2!E170</f>
        <v>19</v>
      </c>
      <c r="E175" s="222">
        <f>DADOS2!H170</f>
        <v>16</v>
      </c>
      <c r="F175" s="76">
        <f>DADOS2!K170</f>
        <v>3</v>
      </c>
      <c r="G175" s="210">
        <f>DADOS2!L170</f>
        <v>108</v>
      </c>
      <c r="H175" s="210">
        <f>DADOS2!O170</f>
        <v>29</v>
      </c>
      <c r="I175" s="210">
        <f>DADOS2!R170</f>
        <v>30</v>
      </c>
      <c r="J175" s="210">
        <f>DADOS2!U170</f>
        <v>28</v>
      </c>
      <c r="K175" s="76">
        <f>DADOS2!X170</f>
        <v>3.75</v>
      </c>
      <c r="L175" s="210">
        <f>DADOS2!Y170</f>
        <v>64</v>
      </c>
      <c r="M175" s="210">
        <f>DADOS2!AB170</f>
        <v>20</v>
      </c>
      <c r="N175" s="210">
        <f>DADOS2!AE170</f>
        <v>28</v>
      </c>
      <c r="O175" s="210">
        <f>DADOS2!AH170</f>
        <v>27</v>
      </c>
      <c r="P175" s="76">
        <f>DADOS2!AK170</f>
        <v>2.5</v>
      </c>
      <c r="Q175" s="76">
        <f>DADOS2!AM170</f>
        <v>3.0833333333333335</v>
      </c>
      <c r="R175" s="39"/>
      <c r="S175" s="40"/>
      <c r="T175" s="39"/>
      <c r="U175" s="40"/>
      <c r="V175" s="70"/>
      <c r="Y175" s="67"/>
    </row>
    <row r="176" spans="1:25" ht="15.75" hidden="1" x14ac:dyDescent="0.25">
      <c r="A176" s="130" t="str">
        <f>DADOS2!AN171</f>
        <v>NASF SC 2</v>
      </c>
      <c r="B176" s="130">
        <f>DADOS2!A171</f>
        <v>163</v>
      </c>
      <c r="C176" s="210">
        <f>DADOS2!B171</f>
        <v>55</v>
      </c>
      <c r="D176" s="210">
        <f>DADOS2!E171</f>
        <v>8</v>
      </c>
      <c r="E176" s="222">
        <f>DADOS2!H171</f>
        <v>8</v>
      </c>
      <c r="F176" s="76">
        <f>DADOS2!K171</f>
        <v>2</v>
      </c>
      <c r="G176" s="210">
        <f>DADOS2!L171</f>
        <v>35</v>
      </c>
      <c r="H176" s="210">
        <f>DADOS2!O171</f>
        <v>4</v>
      </c>
      <c r="I176" s="210">
        <f>DADOS2!R171</f>
        <v>5</v>
      </c>
      <c r="J176" s="210">
        <f>DADOS2!U171</f>
        <v>7</v>
      </c>
      <c r="K176" s="76">
        <f>DADOS2!X171</f>
        <v>1.25</v>
      </c>
      <c r="L176" s="210">
        <f>DADOS2!Y171</f>
        <v>107</v>
      </c>
      <c r="M176" s="210">
        <f>DADOS2!AB171</f>
        <v>10</v>
      </c>
      <c r="N176" s="210">
        <f>DADOS2!AE171</f>
        <v>50</v>
      </c>
      <c r="O176" s="210">
        <f>DADOS2!AH171</f>
        <v>23</v>
      </c>
      <c r="P176" s="76">
        <f>DADOS2!AK171</f>
        <v>2.75</v>
      </c>
      <c r="Q176" s="76">
        <f>DADOS2!AM171</f>
        <v>2</v>
      </c>
      <c r="R176" s="39"/>
      <c r="S176" s="40"/>
      <c r="T176" s="39"/>
      <c r="U176" s="40"/>
      <c r="V176" s="70"/>
      <c r="Y176" s="67"/>
    </row>
    <row r="177" spans="1:25" ht="13.5" thickBot="1" x14ac:dyDescent="0.25">
      <c r="A177" s="169" t="s">
        <v>110</v>
      </c>
      <c r="B177" s="170"/>
      <c r="C177" s="211"/>
      <c r="D177" s="211"/>
      <c r="E177" s="212"/>
      <c r="F177" s="218"/>
      <c r="G177" s="223"/>
      <c r="H177" s="223"/>
      <c r="I177" s="214"/>
      <c r="J177" s="223"/>
      <c r="K177" s="60"/>
      <c r="L177" s="223"/>
      <c r="M177" s="267" t="s">
        <v>110</v>
      </c>
      <c r="N177" s="268"/>
      <c r="O177" s="268"/>
      <c r="P177" s="268"/>
      <c r="Q177" s="269"/>
      <c r="R177" s="39"/>
      <c r="S177" s="40"/>
      <c r="T177" s="39"/>
      <c r="U177" s="40"/>
      <c r="V177" s="70"/>
      <c r="Y177" s="67"/>
    </row>
    <row r="178" spans="1:25" ht="12.75" x14ac:dyDescent="0.2">
      <c r="A178" s="40"/>
      <c r="B178" s="40"/>
      <c r="C178" s="213"/>
      <c r="D178" s="214"/>
      <c r="E178" s="215"/>
      <c r="F178" s="218"/>
      <c r="G178" s="223"/>
      <c r="H178" s="223"/>
      <c r="I178" s="214"/>
      <c r="J178" s="223"/>
      <c r="K178" s="60"/>
      <c r="L178" s="223"/>
      <c r="M178" s="223"/>
      <c r="N178" s="214"/>
      <c r="O178" s="223"/>
      <c r="P178" s="60"/>
      <c r="Q178" s="61"/>
      <c r="R178" s="39"/>
      <c r="S178" s="40"/>
      <c r="T178" s="39"/>
      <c r="U178" s="40"/>
      <c r="V178" s="70"/>
      <c r="Y178" s="67"/>
    </row>
    <row r="179" spans="1:25" ht="12.75" x14ac:dyDescent="0.2">
      <c r="A179" s="101"/>
      <c r="B179" s="101"/>
      <c r="C179" s="214"/>
      <c r="D179" s="214"/>
      <c r="E179" s="215"/>
      <c r="F179" s="218"/>
      <c r="G179" s="223"/>
      <c r="H179" s="223"/>
      <c r="I179" s="214"/>
      <c r="J179" s="223"/>
      <c r="K179" s="60"/>
      <c r="L179" s="223"/>
      <c r="M179" s="223"/>
      <c r="N179" s="214"/>
      <c r="O179" s="223"/>
      <c r="P179" s="60"/>
      <c r="Q179" s="61"/>
      <c r="R179" s="39"/>
      <c r="S179" s="40"/>
      <c r="T179" s="39"/>
      <c r="U179" s="40"/>
      <c r="V179" s="70"/>
      <c r="Y179" s="67"/>
    </row>
    <row r="180" spans="1:25" ht="15.75" x14ac:dyDescent="0.25">
      <c r="A180" s="101"/>
      <c r="C180" s="216" t="s">
        <v>83</v>
      </c>
      <c r="D180" s="214"/>
      <c r="E180" s="215"/>
      <c r="F180" s="218"/>
      <c r="G180" s="223"/>
      <c r="H180" s="223"/>
      <c r="I180" s="214"/>
      <c r="J180" s="223"/>
      <c r="K180" s="60"/>
      <c r="L180" s="223"/>
      <c r="M180" s="223"/>
      <c r="N180" s="214"/>
      <c r="O180" s="223"/>
      <c r="P180" s="60"/>
      <c r="Q180" s="61"/>
      <c r="R180" s="39"/>
      <c r="S180" s="40"/>
      <c r="T180" s="39"/>
      <c r="U180" s="40"/>
      <c r="V180" s="70"/>
      <c r="Y180" s="67"/>
    </row>
    <row r="181" spans="1:25" ht="12.75" x14ac:dyDescent="0.2">
      <c r="A181" s="101"/>
      <c r="B181" s="101"/>
      <c r="C181" s="214"/>
      <c r="D181" s="214"/>
      <c r="E181" s="215"/>
      <c r="F181" s="218"/>
      <c r="G181" s="223"/>
      <c r="H181" s="223"/>
      <c r="I181" s="214"/>
      <c r="J181" s="223"/>
      <c r="K181" s="60"/>
      <c r="L181" s="223"/>
      <c r="M181" s="223"/>
      <c r="N181" s="214"/>
      <c r="O181" s="223"/>
      <c r="P181" s="60"/>
      <c r="Q181" s="61"/>
      <c r="R181" s="39"/>
      <c r="S181" s="40"/>
      <c r="T181" s="39"/>
      <c r="U181" s="40"/>
      <c r="V181" s="70"/>
      <c r="Y181" s="67"/>
    </row>
    <row r="182" spans="1:25" ht="12.75" x14ac:dyDescent="0.2">
      <c r="A182" s="38"/>
      <c r="B182" s="38"/>
      <c r="C182" s="214"/>
      <c r="D182" s="214"/>
      <c r="E182" s="215"/>
      <c r="F182" s="218"/>
      <c r="G182" s="223"/>
      <c r="H182" s="223"/>
      <c r="I182" s="214"/>
      <c r="J182" s="223"/>
      <c r="K182" s="60"/>
      <c r="L182" s="223"/>
      <c r="M182" s="223"/>
      <c r="N182" s="214"/>
      <c r="O182" s="223"/>
      <c r="P182" s="60"/>
      <c r="Q182" s="61"/>
      <c r="R182" s="39"/>
      <c r="S182" s="40"/>
      <c r="T182" s="39"/>
      <c r="U182" s="40"/>
      <c r="V182" s="70"/>
      <c r="Y182" s="67"/>
    </row>
    <row r="183" spans="1:25" ht="12.75" x14ac:dyDescent="0.2">
      <c r="A183" s="38"/>
      <c r="B183" s="38"/>
      <c r="C183" s="214"/>
      <c r="D183" s="214"/>
      <c r="E183" s="215"/>
      <c r="F183" s="218"/>
      <c r="G183" s="223"/>
      <c r="H183" s="223"/>
      <c r="I183" s="214"/>
      <c r="J183" s="223"/>
      <c r="K183" s="60"/>
      <c r="L183" s="223"/>
      <c r="M183" s="223"/>
      <c r="N183" s="214"/>
      <c r="O183" s="223"/>
      <c r="P183" s="60"/>
      <c r="Q183" s="61"/>
      <c r="R183" s="39"/>
      <c r="S183" s="40"/>
      <c r="T183" s="39"/>
      <c r="U183" s="40"/>
      <c r="V183" s="70"/>
      <c r="Y183" s="67"/>
    </row>
    <row r="184" spans="1:25" ht="12.75" x14ac:dyDescent="0.2">
      <c r="A184" s="38"/>
      <c r="B184" s="38"/>
      <c r="C184" s="214"/>
      <c r="D184" s="214"/>
      <c r="E184" s="215"/>
      <c r="F184" s="218"/>
      <c r="G184" s="223"/>
      <c r="H184" s="223"/>
      <c r="I184" s="214"/>
      <c r="J184" s="223"/>
      <c r="K184" s="60"/>
      <c r="L184" s="223"/>
      <c r="M184" s="223"/>
      <c r="N184" s="214"/>
      <c r="O184" s="223"/>
      <c r="P184" s="60"/>
      <c r="Q184" s="61"/>
      <c r="R184" s="39"/>
      <c r="S184" s="40"/>
      <c r="T184" s="39"/>
      <c r="U184" s="40"/>
      <c r="V184" s="70"/>
      <c r="Y184" s="67"/>
    </row>
    <row r="185" spans="1:25" ht="12.75" x14ac:dyDescent="0.2">
      <c r="A185" s="38"/>
      <c r="B185" s="38"/>
      <c r="C185" s="214"/>
      <c r="D185" s="214"/>
      <c r="E185" s="215"/>
      <c r="F185" s="218"/>
      <c r="G185" s="223"/>
      <c r="H185" s="223"/>
      <c r="I185" s="214"/>
      <c r="J185" s="223"/>
      <c r="K185" s="60"/>
      <c r="L185" s="223"/>
      <c r="M185" s="223"/>
      <c r="N185" s="214"/>
      <c r="O185" s="223"/>
      <c r="P185" s="60"/>
      <c r="Q185" s="61"/>
      <c r="R185" s="39"/>
      <c r="S185" s="40"/>
      <c r="T185" s="39"/>
      <c r="U185" s="40"/>
      <c r="V185" s="70"/>
      <c r="Y185" s="67"/>
    </row>
    <row r="186" spans="1:25" ht="12.75" x14ac:dyDescent="0.2">
      <c r="A186" s="38"/>
      <c r="B186" s="38"/>
      <c r="C186" s="214"/>
      <c r="D186" s="214"/>
      <c r="E186" s="215"/>
      <c r="F186" s="218"/>
      <c r="G186" s="223"/>
      <c r="H186" s="223"/>
      <c r="I186" s="214"/>
      <c r="J186" s="223"/>
      <c r="K186" s="60"/>
      <c r="L186" s="223"/>
      <c r="M186" s="223"/>
      <c r="N186" s="214"/>
      <c r="O186" s="223"/>
      <c r="P186" s="60"/>
      <c r="Q186" s="61"/>
      <c r="R186" s="39"/>
      <c r="S186" s="40"/>
      <c r="T186" s="39"/>
      <c r="U186" s="40"/>
      <c r="V186" s="70"/>
      <c r="Y186" s="67"/>
    </row>
    <row r="187" spans="1:25" ht="12.75" x14ac:dyDescent="0.2">
      <c r="A187" s="38"/>
      <c r="B187" s="38"/>
      <c r="C187" s="214"/>
      <c r="D187" s="214"/>
      <c r="E187" s="215"/>
      <c r="F187" s="218"/>
      <c r="G187" s="223"/>
      <c r="H187" s="223"/>
      <c r="I187" s="214"/>
      <c r="J187" s="223"/>
      <c r="K187" s="60"/>
      <c r="L187" s="223"/>
      <c r="M187" s="223"/>
      <c r="N187" s="214"/>
      <c r="O187" s="223"/>
      <c r="P187" s="60"/>
      <c r="Q187" s="61"/>
      <c r="R187" s="39"/>
      <c r="S187" s="40"/>
      <c r="T187" s="39"/>
      <c r="U187" s="40"/>
      <c r="V187" s="70"/>
      <c r="Y187" s="67"/>
    </row>
    <row r="188" spans="1:25" ht="12.75" x14ac:dyDescent="0.2">
      <c r="A188" s="38"/>
      <c r="B188" s="38"/>
      <c r="C188" s="214"/>
      <c r="D188" s="214"/>
      <c r="E188" s="215"/>
      <c r="F188" s="218"/>
      <c r="G188" s="223"/>
      <c r="H188" s="223"/>
      <c r="I188" s="214"/>
      <c r="J188" s="223"/>
      <c r="K188" s="60"/>
      <c r="L188" s="223"/>
      <c r="M188" s="223"/>
      <c r="N188" s="214"/>
      <c r="O188" s="223"/>
      <c r="P188" s="60"/>
      <c r="Q188" s="61"/>
      <c r="R188" s="39"/>
      <c r="S188" s="40"/>
      <c r="T188" s="39"/>
      <c r="U188" s="40"/>
      <c r="V188" s="70"/>
      <c r="Y188" s="67"/>
    </row>
    <row r="189" spans="1:25" ht="12.75" x14ac:dyDescent="0.2">
      <c r="A189" s="38"/>
      <c r="B189" s="38"/>
      <c r="C189" s="214"/>
      <c r="D189" s="214"/>
      <c r="E189" s="215"/>
      <c r="F189" s="218"/>
      <c r="G189" s="223"/>
      <c r="H189" s="223"/>
      <c r="I189" s="214"/>
      <c r="J189" s="223"/>
      <c r="K189" s="60"/>
      <c r="L189" s="223"/>
      <c r="M189" s="223"/>
      <c r="N189" s="214"/>
      <c r="O189" s="223"/>
      <c r="P189" s="60"/>
      <c r="Q189" s="61"/>
      <c r="R189" s="39"/>
      <c r="S189" s="40"/>
      <c r="T189" s="39"/>
      <c r="U189" s="40"/>
      <c r="V189" s="70"/>
      <c r="Y189" s="67"/>
    </row>
    <row r="190" spans="1:25" ht="12.75" x14ac:dyDescent="0.2">
      <c r="A190" s="38"/>
      <c r="B190" s="38"/>
      <c r="C190" s="214"/>
      <c r="D190" s="214"/>
      <c r="E190" s="215"/>
      <c r="F190" s="218"/>
      <c r="G190" s="223"/>
      <c r="H190" s="223"/>
      <c r="I190" s="214"/>
      <c r="J190" s="223"/>
      <c r="K190" s="60"/>
      <c r="L190" s="223"/>
      <c r="M190" s="223"/>
      <c r="N190" s="214"/>
      <c r="O190" s="223"/>
      <c r="P190" s="60"/>
      <c r="Q190" s="61"/>
      <c r="R190" s="39"/>
      <c r="S190" s="40"/>
      <c r="T190" s="39"/>
      <c r="U190" s="40"/>
      <c r="V190" s="70"/>
      <c r="Y190" s="67"/>
    </row>
    <row r="191" spans="1:25" ht="12.75" x14ac:dyDescent="0.2">
      <c r="A191" s="38"/>
      <c r="B191" s="38"/>
      <c r="C191" s="214"/>
      <c r="D191" s="214"/>
      <c r="E191" s="215"/>
      <c r="F191" s="218"/>
      <c r="G191" s="223"/>
      <c r="H191" s="223"/>
      <c r="I191" s="214"/>
      <c r="J191" s="223"/>
      <c r="K191" s="60"/>
      <c r="L191" s="223"/>
      <c r="M191" s="223"/>
      <c r="N191" s="214"/>
      <c r="O191" s="223"/>
      <c r="P191" s="60"/>
      <c r="Q191" s="61"/>
      <c r="R191" s="39"/>
      <c r="S191" s="40"/>
      <c r="T191" s="39"/>
      <c r="U191" s="40"/>
      <c r="V191" s="70"/>
      <c r="Y191" s="67"/>
    </row>
    <row r="192" spans="1:25" ht="12.75" x14ac:dyDescent="0.2">
      <c r="A192" s="38"/>
      <c r="B192" s="38"/>
      <c r="C192" s="214"/>
      <c r="D192" s="214"/>
      <c r="E192" s="215"/>
      <c r="F192" s="218"/>
      <c r="G192" s="223"/>
      <c r="H192" s="223"/>
      <c r="I192" s="214"/>
      <c r="J192" s="223"/>
      <c r="K192" s="60"/>
      <c r="L192" s="223"/>
      <c r="M192" s="223"/>
      <c r="N192" s="214"/>
      <c r="O192" s="223"/>
      <c r="P192" s="60"/>
      <c r="Q192" s="61"/>
      <c r="R192" s="39"/>
      <c r="S192" s="40"/>
      <c r="T192" s="39"/>
      <c r="U192" s="40"/>
      <c r="V192" s="70"/>
      <c r="Y192" s="67"/>
    </row>
    <row r="193" spans="1:25" ht="12.75" x14ac:dyDescent="0.2">
      <c r="A193" s="38"/>
      <c r="B193" s="38"/>
      <c r="C193" s="214"/>
      <c r="D193" s="214"/>
      <c r="E193" s="215"/>
      <c r="F193" s="218"/>
      <c r="G193" s="223"/>
      <c r="H193" s="223"/>
      <c r="I193" s="214"/>
      <c r="J193" s="223"/>
      <c r="K193" s="60"/>
      <c r="L193" s="223"/>
      <c r="M193" s="223"/>
      <c r="N193" s="214"/>
      <c r="O193" s="223"/>
      <c r="P193" s="60"/>
      <c r="Q193" s="61"/>
      <c r="R193" s="39"/>
      <c r="S193" s="40"/>
      <c r="T193" s="39"/>
      <c r="U193" s="40"/>
      <c r="V193" s="70"/>
      <c r="Y193" s="67"/>
    </row>
    <row r="194" spans="1:25" ht="12.75" x14ac:dyDescent="0.2">
      <c r="A194" s="38"/>
      <c r="B194" s="38"/>
      <c r="C194" s="214"/>
      <c r="D194" s="214"/>
      <c r="E194" s="215"/>
      <c r="F194" s="218"/>
      <c r="G194" s="223"/>
      <c r="H194" s="223"/>
      <c r="I194" s="214"/>
      <c r="J194" s="223"/>
      <c r="K194" s="60"/>
      <c r="L194" s="223"/>
      <c r="M194" s="223"/>
      <c r="N194" s="214"/>
      <c r="O194" s="223"/>
      <c r="P194" s="60"/>
      <c r="Q194" s="61"/>
      <c r="R194" s="39"/>
      <c r="S194" s="40"/>
      <c r="T194" s="39"/>
      <c r="U194" s="40"/>
      <c r="V194" s="70"/>
      <c r="Y194" s="67"/>
    </row>
    <row r="195" spans="1:25" ht="12.75" x14ac:dyDescent="0.2">
      <c r="A195" s="38"/>
      <c r="B195" s="38"/>
      <c r="C195" s="214"/>
      <c r="D195" s="214"/>
      <c r="E195" s="215"/>
      <c r="F195" s="218"/>
      <c r="G195" s="223"/>
      <c r="H195" s="223"/>
      <c r="I195" s="214"/>
      <c r="J195" s="223"/>
      <c r="K195" s="60"/>
      <c r="L195" s="223"/>
      <c r="M195" s="223"/>
      <c r="N195" s="214"/>
      <c r="O195" s="223"/>
      <c r="P195" s="60"/>
      <c r="Q195" s="61"/>
      <c r="R195" s="39"/>
      <c r="S195" s="40"/>
      <c r="T195" s="39"/>
      <c r="U195" s="40"/>
      <c r="V195" s="70"/>
      <c r="Y195" s="67"/>
    </row>
    <row r="196" spans="1:25" ht="12.75" x14ac:dyDescent="0.2">
      <c r="A196" s="38"/>
      <c r="B196" s="38"/>
      <c r="C196" s="214"/>
      <c r="D196" s="214"/>
      <c r="E196" s="215"/>
      <c r="F196" s="218"/>
      <c r="G196" s="223"/>
      <c r="H196" s="223"/>
      <c r="I196" s="214"/>
      <c r="J196" s="223"/>
      <c r="K196" s="60"/>
      <c r="L196" s="223"/>
      <c r="M196" s="223"/>
      <c r="N196" s="214"/>
      <c r="O196" s="223"/>
      <c r="P196" s="60"/>
      <c r="Q196" s="61"/>
      <c r="R196" s="39"/>
      <c r="S196" s="40"/>
      <c r="T196" s="39"/>
      <c r="U196" s="40"/>
      <c r="V196" s="70"/>
      <c r="Y196" s="67"/>
    </row>
    <row r="197" spans="1:25" ht="12.75" x14ac:dyDescent="0.2">
      <c r="A197" s="38"/>
      <c r="B197" s="38"/>
      <c r="C197" s="214"/>
      <c r="D197" s="214"/>
      <c r="E197" s="215"/>
      <c r="F197" s="218"/>
      <c r="G197" s="223"/>
      <c r="H197" s="223"/>
      <c r="I197" s="214"/>
      <c r="J197" s="223"/>
      <c r="K197" s="60"/>
      <c r="L197" s="223"/>
      <c r="M197" s="223"/>
      <c r="N197" s="214"/>
      <c r="O197" s="223"/>
      <c r="P197" s="60"/>
      <c r="Q197" s="61"/>
      <c r="R197" s="39"/>
      <c r="S197" s="40"/>
      <c r="T197" s="39"/>
      <c r="U197" s="40"/>
      <c r="V197" s="70"/>
      <c r="Y197" s="67"/>
    </row>
    <row r="198" spans="1:25" ht="12.75" x14ac:dyDescent="0.2">
      <c r="A198" s="38"/>
      <c r="B198" s="38"/>
      <c r="C198" s="214"/>
      <c r="D198" s="214"/>
      <c r="E198" s="215"/>
      <c r="F198" s="218"/>
      <c r="G198" s="223"/>
      <c r="H198" s="223"/>
      <c r="I198" s="214"/>
      <c r="J198" s="223"/>
      <c r="K198" s="60"/>
      <c r="L198" s="223"/>
      <c r="M198" s="223"/>
      <c r="N198" s="214"/>
      <c r="O198" s="223"/>
      <c r="P198" s="60"/>
      <c r="Q198" s="61"/>
      <c r="R198" s="39"/>
      <c r="S198" s="40"/>
      <c r="T198" s="39"/>
      <c r="U198" s="40"/>
      <c r="V198" s="70"/>
      <c r="Y198" s="67"/>
    </row>
    <row r="199" spans="1:25" ht="12.75" x14ac:dyDescent="0.2">
      <c r="A199" s="38"/>
      <c r="B199" s="38"/>
      <c r="C199" s="214"/>
      <c r="D199" s="214"/>
      <c r="E199" s="215"/>
      <c r="F199" s="218"/>
      <c r="G199" s="223"/>
      <c r="H199" s="223"/>
      <c r="I199" s="214"/>
      <c r="J199" s="223"/>
      <c r="K199" s="60"/>
      <c r="L199" s="223"/>
      <c r="M199" s="223"/>
      <c r="N199" s="214"/>
      <c r="O199" s="223"/>
      <c r="P199" s="60"/>
      <c r="Q199" s="61"/>
      <c r="R199" s="39"/>
      <c r="S199" s="40"/>
      <c r="T199" s="39"/>
      <c r="U199" s="40"/>
      <c r="V199" s="70"/>
      <c r="Y199" s="67"/>
    </row>
    <row r="200" spans="1:25" ht="12.75" x14ac:dyDescent="0.2">
      <c r="A200" s="38"/>
      <c r="B200" s="38"/>
      <c r="C200" s="214"/>
      <c r="D200" s="214"/>
      <c r="E200" s="215"/>
      <c r="F200" s="218"/>
      <c r="G200" s="223"/>
      <c r="H200" s="223"/>
      <c r="I200" s="214"/>
      <c r="J200" s="223"/>
      <c r="K200" s="60"/>
      <c r="L200" s="223"/>
      <c r="M200" s="223"/>
      <c r="N200" s="214"/>
      <c r="O200" s="223"/>
      <c r="P200" s="60"/>
      <c r="Q200" s="61"/>
      <c r="R200" s="39"/>
      <c r="S200" s="40"/>
      <c r="T200" s="39"/>
      <c r="U200" s="40"/>
      <c r="V200" s="70"/>
      <c r="Y200" s="67"/>
    </row>
    <row r="201" spans="1:25" ht="12.75" x14ac:dyDescent="0.2">
      <c r="A201" s="38"/>
      <c r="B201" s="38"/>
      <c r="C201" s="214"/>
      <c r="D201" s="214"/>
      <c r="E201" s="215"/>
      <c r="F201" s="218"/>
      <c r="G201" s="223"/>
      <c r="H201" s="223"/>
      <c r="I201" s="214"/>
      <c r="J201" s="223"/>
      <c r="K201" s="60"/>
      <c r="L201" s="223"/>
      <c r="M201" s="223"/>
      <c r="N201" s="214"/>
      <c r="O201" s="223"/>
      <c r="P201" s="60"/>
      <c r="Q201" s="61"/>
      <c r="R201" s="39"/>
      <c r="S201" s="40"/>
      <c r="T201" s="39"/>
      <c r="U201" s="40"/>
      <c r="V201" s="70"/>
      <c r="Y201" s="67"/>
    </row>
    <row r="202" spans="1:25" ht="12.75" x14ac:dyDescent="0.2">
      <c r="A202" s="38"/>
      <c r="B202" s="38"/>
      <c r="C202" s="214"/>
      <c r="D202" s="214"/>
      <c r="E202" s="215"/>
      <c r="F202" s="218"/>
      <c r="G202" s="223"/>
      <c r="H202" s="223"/>
      <c r="I202" s="214"/>
      <c r="J202" s="223"/>
      <c r="K202" s="60"/>
      <c r="L202" s="223"/>
      <c r="M202" s="223"/>
      <c r="N202" s="214"/>
      <c r="O202" s="223"/>
      <c r="P202" s="60"/>
      <c r="Q202" s="61"/>
      <c r="R202" s="39"/>
      <c r="S202" s="40"/>
      <c r="T202" s="39"/>
      <c r="U202" s="40"/>
      <c r="V202" s="70"/>
      <c r="Y202" s="67"/>
    </row>
    <row r="203" spans="1:25" ht="12.75" x14ac:dyDescent="0.2">
      <c r="A203" s="38"/>
      <c r="B203" s="38"/>
      <c r="C203" s="214"/>
      <c r="D203" s="214"/>
      <c r="E203" s="215"/>
      <c r="F203" s="218"/>
      <c r="G203" s="223"/>
      <c r="H203" s="223"/>
      <c r="I203" s="214"/>
      <c r="J203" s="223"/>
      <c r="K203" s="60"/>
      <c r="L203" s="223"/>
      <c r="M203" s="223"/>
      <c r="N203" s="214"/>
      <c r="O203" s="223"/>
      <c r="P203" s="60"/>
      <c r="Q203" s="61"/>
      <c r="R203" s="39"/>
      <c r="S203" s="40"/>
      <c r="T203" s="39"/>
      <c r="U203" s="40"/>
      <c r="V203" s="70"/>
      <c r="Y203" s="67"/>
    </row>
    <row r="204" spans="1:25" ht="12.75" x14ac:dyDescent="0.2">
      <c r="A204" s="38"/>
      <c r="B204" s="38"/>
      <c r="C204" s="214"/>
      <c r="D204" s="214"/>
      <c r="E204" s="215"/>
      <c r="F204" s="218"/>
      <c r="G204" s="223"/>
      <c r="H204" s="223"/>
      <c r="I204" s="214"/>
      <c r="J204" s="223"/>
      <c r="K204" s="60"/>
      <c r="L204" s="223"/>
      <c r="M204" s="223"/>
      <c r="N204" s="214"/>
      <c r="O204" s="223"/>
      <c r="P204" s="60"/>
      <c r="Q204" s="61"/>
      <c r="R204" s="39"/>
      <c r="S204" s="40"/>
      <c r="T204" s="39"/>
      <c r="U204" s="40"/>
      <c r="V204" s="70"/>
      <c r="Y204" s="67"/>
    </row>
    <row r="205" spans="1:25" ht="12.75" x14ac:dyDescent="0.2">
      <c r="A205" s="38"/>
      <c r="B205" s="38"/>
      <c r="C205" s="214"/>
      <c r="D205" s="214"/>
      <c r="E205" s="215"/>
      <c r="F205" s="218"/>
      <c r="G205" s="223"/>
      <c r="H205" s="223"/>
      <c r="I205" s="214"/>
      <c r="J205" s="223"/>
      <c r="K205" s="60"/>
      <c r="L205" s="223"/>
      <c r="M205" s="223"/>
      <c r="N205" s="214"/>
      <c r="O205" s="223"/>
      <c r="P205" s="60"/>
      <c r="Q205" s="61"/>
      <c r="R205" s="39"/>
      <c r="S205" s="40"/>
      <c r="T205" s="39"/>
      <c r="U205" s="40"/>
      <c r="V205" s="70"/>
      <c r="Y205" s="67"/>
    </row>
    <row r="206" spans="1:25" ht="12.75" x14ac:dyDescent="0.2">
      <c r="A206" s="38"/>
      <c r="B206" s="38"/>
      <c r="C206" s="214"/>
      <c r="D206" s="214"/>
      <c r="E206" s="215"/>
      <c r="F206" s="218"/>
      <c r="G206" s="223"/>
      <c r="H206" s="223"/>
      <c r="I206" s="214"/>
      <c r="J206" s="223"/>
      <c r="K206" s="60"/>
      <c r="L206" s="223"/>
      <c r="M206" s="223"/>
      <c r="N206" s="214"/>
      <c r="O206" s="223"/>
      <c r="P206" s="60"/>
      <c r="Q206" s="61"/>
      <c r="R206" s="39"/>
      <c r="S206" s="40"/>
      <c r="T206" s="39"/>
      <c r="U206" s="40"/>
      <c r="V206" s="70"/>
      <c r="Y206" s="67"/>
    </row>
    <row r="207" spans="1:25" ht="12.75" x14ac:dyDescent="0.2">
      <c r="A207" s="38"/>
      <c r="B207" s="38"/>
      <c r="C207" s="214"/>
      <c r="D207" s="214"/>
      <c r="E207" s="215"/>
      <c r="F207" s="218"/>
      <c r="G207" s="223"/>
      <c r="H207" s="223"/>
      <c r="I207" s="214"/>
      <c r="J207" s="223"/>
      <c r="K207" s="60"/>
      <c r="L207" s="223"/>
      <c r="M207" s="223"/>
      <c r="N207" s="214"/>
      <c r="O207" s="223"/>
      <c r="P207" s="60"/>
      <c r="Q207" s="61"/>
      <c r="R207" s="39"/>
      <c r="S207" s="40"/>
      <c r="T207" s="39"/>
      <c r="U207" s="40"/>
      <c r="V207" s="70"/>
      <c r="Y207" s="67"/>
    </row>
    <row r="208" spans="1:25" ht="12.75" x14ac:dyDescent="0.2">
      <c r="A208" s="38"/>
      <c r="B208" s="38"/>
      <c r="C208" s="214"/>
      <c r="D208" s="214"/>
      <c r="E208" s="215"/>
      <c r="F208" s="218"/>
      <c r="G208" s="223"/>
      <c r="H208" s="223"/>
      <c r="I208" s="214"/>
      <c r="J208" s="223"/>
      <c r="K208" s="60"/>
      <c r="L208" s="223"/>
      <c r="M208" s="223"/>
      <c r="N208" s="214"/>
      <c r="O208" s="223"/>
      <c r="P208" s="60"/>
      <c r="Q208" s="61"/>
      <c r="R208" s="39"/>
      <c r="S208" s="40"/>
      <c r="T208" s="39"/>
      <c r="U208" s="40"/>
      <c r="V208" s="70"/>
      <c r="Y208" s="67"/>
    </row>
    <row r="209" spans="1:25" ht="12.75" x14ac:dyDescent="0.2">
      <c r="A209" s="38"/>
      <c r="B209" s="38"/>
      <c r="C209" s="214"/>
      <c r="D209" s="214"/>
      <c r="E209" s="215"/>
      <c r="F209" s="218"/>
      <c r="G209" s="223"/>
      <c r="H209" s="223"/>
      <c r="I209" s="214"/>
      <c r="J209" s="223"/>
      <c r="K209" s="60"/>
      <c r="L209" s="223"/>
      <c r="M209" s="223"/>
      <c r="N209" s="214"/>
      <c r="O209" s="223"/>
      <c r="P209" s="60"/>
      <c r="Q209" s="61"/>
      <c r="R209" s="39"/>
      <c r="S209" s="40"/>
      <c r="T209" s="39"/>
      <c r="U209" s="40"/>
      <c r="V209" s="70"/>
      <c r="Y209" s="67"/>
    </row>
    <row r="210" spans="1:25" ht="12.75" x14ac:dyDescent="0.2">
      <c r="A210" s="38"/>
      <c r="B210" s="38"/>
      <c r="C210" s="214"/>
      <c r="D210" s="214"/>
      <c r="E210" s="215"/>
      <c r="F210" s="218"/>
      <c r="G210" s="223"/>
      <c r="H210" s="223"/>
      <c r="I210" s="214"/>
      <c r="J210" s="223"/>
      <c r="K210" s="60"/>
      <c r="L210" s="223"/>
      <c r="M210" s="223"/>
      <c r="N210" s="214"/>
      <c r="O210" s="223"/>
      <c r="P210" s="60"/>
      <c r="Q210" s="61"/>
      <c r="R210" s="39"/>
      <c r="S210" s="40"/>
      <c r="T210" s="39"/>
      <c r="U210" s="40"/>
      <c r="V210" s="70"/>
      <c r="Y210" s="67"/>
    </row>
    <row r="211" spans="1:25" ht="12.75" x14ac:dyDescent="0.2">
      <c r="A211" s="38"/>
      <c r="B211" s="38"/>
      <c r="C211" s="214"/>
      <c r="D211" s="214"/>
      <c r="E211" s="215"/>
      <c r="F211" s="218"/>
      <c r="G211" s="223"/>
      <c r="H211" s="223"/>
      <c r="I211" s="214"/>
      <c r="J211" s="223"/>
      <c r="K211" s="60"/>
      <c r="L211" s="223"/>
      <c r="M211" s="223"/>
      <c r="N211" s="214"/>
      <c r="O211" s="223"/>
      <c r="P211" s="60"/>
      <c r="Q211" s="61"/>
      <c r="R211" s="39"/>
      <c r="S211" s="40"/>
      <c r="T211" s="39"/>
      <c r="U211" s="40"/>
      <c r="V211" s="70"/>
      <c r="Y211" s="67"/>
    </row>
    <row r="212" spans="1:25" ht="12.75" x14ac:dyDescent="0.2">
      <c r="A212" s="38"/>
      <c r="B212" s="38"/>
      <c r="C212" s="214"/>
      <c r="D212" s="214"/>
      <c r="E212" s="215"/>
      <c r="F212" s="218"/>
      <c r="G212" s="223"/>
      <c r="H212" s="223"/>
      <c r="I212" s="214"/>
      <c r="J212" s="223"/>
      <c r="K212" s="60"/>
      <c r="L212" s="223"/>
      <c r="M212" s="223"/>
      <c r="N212" s="214"/>
      <c r="O212" s="223"/>
      <c r="P212" s="60"/>
      <c r="Q212" s="61"/>
      <c r="R212" s="39"/>
      <c r="S212" s="40"/>
      <c r="T212" s="39"/>
      <c r="U212" s="40"/>
      <c r="V212" s="70"/>
      <c r="Y212" s="67"/>
    </row>
    <row r="213" spans="1:25" ht="12.75" x14ac:dyDescent="0.2">
      <c r="A213" s="38"/>
      <c r="B213" s="38"/>
      <c r="C213" s="214"/>
      <c r="D213" s="214"/>
      <c r="E213" s="215"/>
      <c r="F213" s="218"/>
      <c r="G213" s="223"/>
      <c r="H213" s="223"/>
      <c r="I213" s="214"/>
      <c r="J213" s="223"/>
      <c r="K213" s="60"/>
      <c r="L213" s="223"/>
      <c r="M213" s="223"/>
      <c r="N213" s="214"/>
      <c r="O213" s="223"/>
      <c r="P213" s="60"/>
      <c r="Q213" s="61"/>
      <c r="R213" s="39"/>
      <c r="S213" s="40"/>
      <c r="T213" s="39"/>
      <c r="U213" s="40"/>
      <c r="V213" s="70"/>
      <c r="Y213" s="67"/>
    </row>
    <row r="214" spans="1:25" ht="12.75" x14ac:dyDescent="0.2">
      <c r="A214" s="38"/>
      <c r="B214" s="38"/>
      <c r="C214" s="214"/>
      <c r="D214" s="214"/>
      <c r="E214" s="215"/>
      <c r="F214" s="218"/>
      <c r="G214" s="223"/>
      <c r="H214" s="223"/>
      <c r="I214" s="214"/>
      <c r="J214" s="223"/>
      <c r="K214" s="60"/>
      <c r="L214" s="223"/>
      <c r="M214" s="223"/>
      <c r="N214" s="214"/>
      <c r="O214" s="223"/>
      <c r="P214" s="60"/>
      <c r="Q214" s="61"/>
      <c r="R214" s="39"/>
      <c r="S214" s="40"/>
      <c r="T214" s="39"/>
      <c r="U214" s="40"/>
      <c r="V214" s="70"/>
      <c r="Y214" s="67"/>
    </row>
    <row r="215" spans="1:25" ht="12.75" x14ac:dyDescent="0.2">
      <c r="A215" s="38"/>
      <c r="B215" s="38"/>
      <c r="C215" s="214"/>
      <c r="D215" s="214"/>
      <c r="E215" s="215"/>
      <c r="F215" s="218"/>
      <c r="G215" s="223"/>
      <c r="H215" s="223"/>
      <c r="I215" s="214"/>
      <c r="J215" s="223"/>
      <c r="K215" s="60"/>
      <c r="L215" s="223"/>
      <c r="M215" s="223"/>
      <c r="N215" s="214"/>
      <c r="O215" s="223"/>
      <c r="P215" s="60"/>
      <c r="Q215" s="61"/>
      <c r="R215" s="39"/>
      <c r="S215" s="40"/>
      <c r="T215" s="39"/>
      <c r="U215" s="40"/>
      <c r="V215" s="70"/>
      <c r="Y215" s="67"/>
    </row>
    <row r="216" spans="1:25" ht="12.75" x14ac:dyDescent="0.2">
      <c r="A216" s="38"/>
      <c r="B216" s="38"/>
      <c r="C216" s="214"/>
      <c r="D216" s="214"/>
      <c r="E216" s="215"/>
      <c r="F216" s="218"/>
      <c r="G216" s="223"/>
      <c r="H216" s="223"/>
      <c r="I216" s="214"/>
      <c r="J216" s="223"/>
      <c r="K216" s="60"/>
      <c r="L216" s="223"/>
      <c r="M216" s="223"/>
      <c r="N216" s="214"/>
      <c r="O216" s="223"/>
      <c r="P216" s="60"/>
      <c r="Q216" s="61"/>
      <c r="R216" s="39"/>
      <c r="S216" s="40"/>
      <c r="T216" s="39"/>
      <c r="U216" s="40"/>
      <c r="V216" s="70"/>
      <c r="Y216" s="67"/>
    </row>
    <row r="217" spans="1:25" ht="12.75" x14ac:dyDescent="0.2">
      <c r="A217" s="38"/>
      <c r="B217" s="38"/>
      <c r="C217" s="214"/>
      <c r="D217" s="214"/>
      <c r="E217" s="215"/>
      <c r="F217" s="218"/>
      <c r="G217" s="223"/>
      <c r="H217" s="223"/>
      <c r="I217" s="214"/>
      <c r="J217" s="223"/>
      <c r="K217" s="60"/>
      <c r="L217" s="223"/>
      <c r="M217" s="223"/>
      <c r="N217" s="214"/>
      <c r="O217" s="223"/>
      <c r="P217" s="60"/>
      <c r="Q217" s="61"/>
      <c r="R217" s="39"/>
      <c r="S217" s="40"/>
      <c r="T217" s="39"/>
      <c r="U217" s="40"/>
      <c r="V217" s="70"/>
      <c r="Y217" s="67"/>
    </row>
    <row r="218" spans="1:25" ht="12.75" x14ac:dyDescent="0.2">
      <c r="A218" s="38"/>
      <c r="B218" s="38"/>
      <c r="C218" s="214"/>
      <c r="D218" s="214"/>
      <c r="E218" s="215"/>
      <c r="F218" s="218"/>
      <c r="G218" s="223"/>
      <c r="H218" s="223"/>
      <c r="I218" s="214"/>
      <c r="J218" s="223"/>
      <c r="K218" s="60"/>
      <c r="L218" s="223"/>
      <c r="M218" s="223"/>
      <c r="N218" s="214"/>
      <c r="O218" s="223"/>
      <c r="P218" s="60"/>
      <c r="Q218" s="61"/>
      <c r="R218" s="39"/>
      <c r="S218" s="40"/>
      <c r="T218" s="39"/>
      <c r="U218" s="40"/>
      <c r="V218" s="70"/>
      <c r="Y218" s="67"/>
    </row>
    <row r="219" spans="1:25" ht="12.75" x14ac:dyDescent="0.2">
      <c r="A219" s="38"/>
      <c r="B219" s="38"/>
      <c r="C219" s="214"/>
      <c r="D219" s="214"/>
      <c r="E219" s="215"/>
      <c r="F219" s="218"/>
      <c r="G219" s="223"/>
      <c r="H219" s="223"/>
      <c r="I219" s="214"/>
      <c r="J219" s="223"/>
      <c r="K219" s="60"/>
      <c r="L219" s="223"/>
      <c r="M219" s="223"/>
      <c r="N219" s="214"/>
      <c r="O219" s="223"/>
      <c r="P219" s="60"/>
      <c r="Q219" s="61"/>
      <c r="R219" s="39"/>
      <c r="S219" s="40"/>
      <c r="T219" s="39"/>
      <c r="U219" s="40"/>
      <c r="V219" s="70"/>
      <c r="Y219" s="67"/>
    </row>
    <row r="220" spans="1:25" ht="12.75" x14ac:dyDescent="0.2">
      <c r="A220" s="38"/>
      <c r="B220" s="38"/>
      <c r="C220" s="214"/>
      <c r="D220" s="214"/>
      <c r="E220" s="215"/>
      <c r="F220" s="218"/>
      <c r="G220" s="223"/>
      <c r="H220" s="223"/>
      <c r="I220" s="214"/>
      <c r="J220" s="223"/>
      <c r="K220" s="60"/>
      <c r="L220" s="223"/>
      <c r="M220" s="223"/>
      <c r="N220" s="214"/>
      <c r="O220" s="223"/>
      <c r="P220" s="60"/>
      <c r="Q220" s="61"/>
      <c r="R220" s="39"/>
      <c r="S220" s="40"/>
      <c r="T220" s="39"/>
      <c r="U220" s="40"/>
      <c r="V220" s="70"/>
      <c r="Y220" s="67"/>
    </row>
    <row r="221" spans="1:25" ht="12.75" x14ac:dyDescent="0.2">
      <c r="A221" s="38"/>
      <c r="B221" s="38"/>
      <c r="C221" s="214"/>
      <c r="D221" s="214"/>
      <c r="E221" s="215"/>
      <c r="F221" s="218"/>
      <c r="G221" s="223"/>
      <c r="H221" s="223"/>
      <c r="I221" s="214"/>
      <c r="J221" s="223"/>
      <c r="K221" s="60"/>
      <c r="L221" s="223"/>
      <c r="M221" s="223"/>
      <c r="N221" s="214"/>
      <c r="O221" s="223"/>
      <c r="P221" s="60"/>
      <c r="Q221" s="61"/>
      <c r="R221" s="39"/>
      <c r="S221" s="40"/>
      <c r="T221" s="39"/>
      <c r="U221" s="40"/>
      <c r="V221" s="70"/>
      <c r="Y221" s="67"/>
    </row>
    <row r="222" spans="1:25" ht="12.75" x14ac:dyDescent="0.2">
      <c r="A222" s="38"/>
      <c r="B222" s="38"/>
      <c r="C222" s="214"/>
      <c r="D222" s="214"/>
      <c r="E222" s="215"/>
      <c r="F222" s="218"/>
      <c r="G222" s="223"/>
      <c r="H222" s="223"/>
      <c r="I222" s="214"/>
      <c r="J222" s="223"/>
      <c r="K222" s="60"/>
      <c r="L222" s="223"/>
      <c r="M222" s="223"/>
      <c r="N222" s="214"/>
      <c r="O222" s="223"/>
      <c r="P222" s="60"/>
      <c r="Q222" s="61"/>
      <c r="R222" s="39"/>
      <c r="S222" s="40"/>
      <c r="T222" s="39"/>
      <c r="U222" s="40"/>
      <c r="V222" s="70"/>
      <c r="Y222" s="67"/>
    </row>
    <row r="223" spans="1:25" ht="12.75" x14ac:dyDescent="0.2">
      <c r="A223" s="38"/>
      <c r="B223" s="38"/>
      <c r="C223" s="214"/>
      <c r="D223" s="214"/>
      <c r="E223" s="215"/>
      <c r="F223" s="218"/>
      <c r="G223" s="223"/>
      <c r="H223" s="223"/>
      <c r="I223" s="214"/>
      <c r="J223" s="223"/>
      <c r="K223" s="60"/>
      <c r="L223" s="223"/>
      <c r="M223" s="223"/>
      <c r="N223" s="214"/>
      <c r="O223" s="223"/>
      <c r="P223" s="60"/>
      <c r="Q223" s="61"/>
      <c r="R223" s="39"/>
      <c r="S223" s="40"/>
      <c r="T223" s="39"/>
      <c r="U223" s="40"/>
      <c r="V223" s="70"/>
      <c r="Y223" s="67"/>
    </row>
    <row r="224" spans="1:25" ht="12.75" x14ac:dyDescent="0.2">
      <c r="A224" s="38"/>
      <c r="B224" s="38"/>
      <c r="C224" s="214"/>
      <c r="D224" s="214"/>
      <c r="E224" s="215"/>
      <c r="F224" s="218"/>
      <c r="G224" s="223"/>
      <c r="H224" s="223"/>
      <c r="I224" s="214"/>
      <c r="J224" s="223"/>
      <c r="K224" s="60"/>
      <c r="L224" s="223"/>
      <c r="M224" s="223"/>
      <c r="N224" s="214"/>
      <c r="O224" s="223"/>
      <c r="P224" s="60"/>
      <c r="Q224" s="61"/>
      <c r="R224" s="39"/>
      <c r="S224" s="40"/>
      <c r="T224" s="39"/>
      <c r="U224" s="40"/>
      <c r="V224" s="70"/>
      <c r="Y224" s="67"/>
    </row>
    <row r="225" spans="1:25" ht="12.75" x14ac:dyDescent="0.2">
      <c r="A225" s="38"/>
      <c r="B225" s="38"/>
      <c r="C225" s="214"/>
      <c r="D225" s="214"/>
      <c r="E225" s="215"/>
      <c r="F225" s="218"/>
      <c r="G225" s="223"/>
      <c r="H225" s="223"/>
      <c r="I225" s="214"/>
      <c r="J225" s="223"/>
      <c r="K225" s="60"/>
      <c r="L225" s="223"/>
      <c r="M225" s="223"/>
      <c r="N225" s="214"/>
      <c r="O225" s="223"/>
      <c r="P225" s="60"/>
      <c r="Q225" s="61"/>
      <c r="R225" s="39"/>
      <c r="S225" s="40"/>
      <c r="T225" s="39"/>
      <c r="U225" s="40"/>
      <c r="V225" s="70"/>
      <c r="Y225" s="67"/>
    </row>
    <row r="226" spans="1:25" ht="12.75" x14ac:dyDescent="0.2">
      <c r="A226" s="38"/>
      <c r="B226" s="38"/>
      <c r="C226" s="214"/>
      <c r="D226" s="214"/>
      <c r="E226" s="215"/>
      <c r="F226" s="218"/>
      <c r="G226" s="223"/>
      <c r="H226" s="223"/>
      <c r="I226" s="214"/>
      <c r="J226" s="223"/>
      <c r="K226" s="60"/>
      <c r="L226" s="223"/>
      <c r="M226" s="223"/>
      <c r="N226" s="214"/>
      <c r="O226" s="223"/>
      <c r="P226" s="60"/>
      <c r="Q226" s="61"/>
      <c r="R226" s="39"/>
      <c r="S226" s="40"/>
      <c r="T226" s="39"/>
      <c r="U226" s="40"/>
      <c r="V226" s="70"/>
      <c r="Y226" s="67"/>
    </row>
    <row r="227" spans="1:25" ht="12.75" x14ac:dyDescent="0.2">
      <c r="A227" s="38"/>
      <c r="B227" s="38"/>
      <c r="C227" s="214"/>
      <c r="D227" s="214"/>
      <c r="E227" s="215"/>
      <c r="F227" s="218"/>
      <c r="G227" s="223"/>
      <c r="H227" s="223"/>
      <c r="I227" s="214"/>
      <c r="J227" s="223"/>
      <c r="K227" s="60"/>
      <c r="L227" s="223"/>
      <c r="M227" s="223"/>
      <c r="N227" s="214"/>
      <c r="O227" s="223"/>
      <c r="P227" s="60"/>
      <c r="Q227" s="61"/>
      <c r="R227" s="39"/>
      <c r="S227" s="40"/>
      <c r="T227" s="39"/>
      <c r="U227" s="40"/>
      <c r="V227" s="70"/>
      <c r="Y227" s="67"/>
    </row>
    <row r="228" spans="1:25" ht="12.75" x14ac:dyDescent="0.2">
      <c r="A228" s="38"/>
      <c r="B228" s="38"/>
      <c r="C228" s="214"/>
      <c r="D228" s="214"/>
      <c r="E228" s="215"/>
      <c r="F228" s="218"/>
      <c r="G228" s="223"/>
      <c r="H228" s="223"/>
      <c r="I228" s="214"/>
      <c r="J228" s="223"/>
      <c r="K228" s="60"/>
      <c r="L228" s="223"/>
      <c r="M228" s="223"/>
      <c r="N228" s="214"/>
      <c r="O228" s="223"/>
      <c r="P228" s="60"/>
      <c r="Q228" s="61"/>
      <c r="R228" s="39"/>
      <c r="S228" s="40"/>
      <c r="T228" s="39"/>
      <c r="U228" s="40"/>
      <c r="V228" s="70"/>
      <c r="Y228" s="67"/>
    </row>
    <row r="229" spans="1:25" ht="12.75" x14ac:dyDescent="0.2">
      <c r="A229" s="38"/>
      <c r="B229" s="38"/>
      <c r="C229" s="214"/>
      <c r="D229" s="214"/>
      <c r="E229" s="215"/>
      <c r="F229" s="218"/>
      <c r="G229" s="223"/>
      <c r="H229" s="223"/>
      <c r="I229" s="214"/>
      <c r="J229" s="223"/>
      <c r="K229" s="60"/>
      <c r="L229" s="223"/>
      <c r="M229" s="223"/>
      <c r="N229" s="214"/>
      <c r="O229" s="223"/>
      <c r="P229" s="60"/>
      <c r="Q229" s="61"/>
      <c r="R229" s="39"/>
      <c r="S229" s="40"/>
      <c r="T229" s="39"/>
      <c r="U229" s="40"/>
      <c r="V229" s="70"/>
      <c r="Y229" s="67"/>
    </row>
    <row r="230" spans="1:25" ht="12.75" x14ac:dyDescent="0.2">
      <c r="A230" s="38"/>
      <c r="B230" s="38"/>
      <c r="C230" s="214"/>
      <c r="D230" s="214"/>
      <c r="E230" s="215"/>
      <c r="F230" s="218"/>
      <c r="G230" s="223"/>
      <c r="H230" s="223"/>
      <c r="I230" s="214"/>
      <c r="J230" s="223"/>
      <c r="K230" s="60"/>
      <c r="L230" s="223"/>
      <c r="M230" s="223"/>
      <c r="N230" s="214"/>
      <c r="O230" s="223"/>
      <c r="P230" s="60"/>
      <c r="Q230" s="61"/>
      <c r="R230" s="39"/>
      <c r="S230" s="40"/>
      <c r="T230" s="39"/>
      <c r="U230" s="40"/>
      <c r="V230" s="70"/>
      <c r="Y230" s="67"/>
    </row>
    <row r="231" spans="1:25" ht="12.75" x14ac:dyDescent="0.2">
      <c r="A231" s="38"/>
      <c r="B231" s="38"/>
      <c r="C231" s="214"/>
      <c r="D231" s="214"/>
      <c r="E231" s="215"/>
      <c r="F231" s="218"/>
      <c r="G231" s="223"/>
      <c r="H231" s="223"/>
      <c r="I231" s="214"/>
      <c r="J231" s="223"/>
      <c r="K231" s="60"/>
      <c r="L231" s="223"/>
      <c r="M231" s="223"/>
      <c r="N231" s="214"/>
      <c r="O231" s="223"/>
      <c r="P231" s="60"/>
      <c r="Q231" s="61"/>
      <c r="R231" s="39"/>
      <c r="S231" s="40"/>
      <c r="T231" s="39"/>
      <c r="U231" s="40"/>
      <c r="V231" s="70"/>
      <c r="Y231" s="67"/>
    </row>
    <row r="232" spans="1:25" ht="12.75" x14ac:dyDescent="0.2">
      <c r="A232" s="38"/>
      <c r="B232" s="38"/>
      <c r="C232" s="214"/>
      <c r="D232" s="214"/>
      <c r="E232" s="215"/>
      <c r="F232" s="218"/>
      <c r="G232" s="223"/>
      <c r="H232" s="223"/>
      <c r="I232" s="214"/>
      <c r="J232" s="223"/>
      <c r="K232" s="60"/>
      <c r="L232" s="223"/>
      <c r="M232" s="223"/>
      <c r="N232" s="214"/>
      <c r="O232" s="223"/>
      <c r="P232" s="60"/>
      <c r="Q232" s="61"/>
      <c r="R232" s="39"/>
      <c r="S232" s="40"/>
      <c r="T232" s="39"/>
      <c r="U232" s="40"/>
      <c r="V232" s="70"/>
      <c r="Y232" s="67"/>
    </row>
    <row r="233" spans="1:25" ht="12.75" x14ac:dyDescent="0.2">
      <c r="A233" s="38"/>
      <c r="B233" s="38"/>
      <c r="C233" s="214"/>
      <c r="D233" s="214"/>
      <c r="E233" s="215"/>
      <c r="F233" s="218"/>
      <c r="G233" s="223"/>
      <c r="H233" s="223"/>
      <c r="I233" s="214"/>
      <c r="J233" s="223"/>
      <c r="K233" s="60"/>
      <c r="L233" s="223"/>
      <c r="M233" s="223"/>
      <c r="N233" s="214"/>
      <c r="O233" s="223"/>
      <c r="P233" s="60"/>
      <c r="Q233" s="61"/>
      <c r="R233" s="39"/>
      <c r="S233" s="40"/>
      <c r="T233" s="39"/>
      <c r="U233" s="40"/>
      <c r="V233" s="70"/>
      <c r="Y233" s="67"/>
    </row>
    <row r="234" spans="1:25" ht="12.75" x14ac:dyDescent="0.2">
      <c r="A234" s="38"/>
      <c r="B234" s="38"/>
      <c r="C234" s="214"/>
      <c r="D234" s="214"/>
      <c r="E234" s="215"/>
      <c r="F234" s="218"/>
      <c r="G234" s="223"/>
      <c r="H234" s="223"/>
      <c r="I234" s="214"/>
      <c r="J234" s="223"/>
      <c r="K234" s="60"/>
      <c r="L234" s="223"/>
      <c r="M234" s="223"/>
      <c r="N234" s="214"/>
      <c r="O234" s="223"/>
      <c r="P234" s="60"/>
      <c r="Q234" s="61"/>
      <c r="R234" s="39"/>
      <c r="S234" s="40"/>
      <c r="T234" s="39"/>
      <c r="U234" s="40"/>
      <c r="V234" s="70"/>
      <c r="Y234" s="67"/>
    </row>
    <row r="235" spans="1:25" ht="12.75" x14ac:dyDescent="0.2">
      <c r="A235" s="38"/>
      <c r="B235" s="38"/>
      <c r="C235" s="214"/>
      <c r="D235" s="214"/>
      <c r="E235" s="215"/>
      <c r="F235" s="218"/>
      <c r="G235" s="223"/>
      <c r="H235" s="223"/>
      <c r="I235" s="214"/>
      <c r="J235" s="223"/>
      <c r="K235" s="60"/>
      <c r="L235" s="223"/>
      <c r="M235" s="223"/>
      <c r="N235" s="214"/>
      <c r="O235" s="223"/>
      <c r="P235" s="60"/>
      <c r="Q235" s="61"/>
      <c r="R235" s="39"/>
      <c r="S235" s="40"/>
      <c r="T235" s="39"/>
      <c r="U235" s="40"/>
      <c r="V235" s="70"/>
      <c r="Y235" s="67"/>
    </row>
    <row r="236" spans="1:25" ht="12.75" x14ac:dyDescent="0.2">
      <c r="A236" s="38"/>
      <c r="B236" s="38"/>
      <c r="C236" s="214"/>
      <c r="D236" s="214"/>
      <c r="E236" s="215"/>
      <c r="F236" s="218"/>
      <c r="G236" s="223"/>
      <c r="H236" s="223"/>
      <c r="I236" s="214"/>
      <c r="J236" s="223"/>
      <c r="K236" s="60"/>
      <c r="L236" s="223"/>
      <c r="M236" s="223"/>
      <c r="N236" s="214"/>
      <c r="O236" s="223"/>
      <c r="P236" s="60"/>
      <c r="Q236" s="61"/>
      <c r="R236" s="39"/>
      <c r="S236" s="40"/>
      <c r="T236" s="39"/>
      <c r="U236" s="40"/>
      <c r="V236" s="70"/>
      <c r="Y236" s="67"/>
    </row>
    <row r="237" spans="1:25" ht="12.75" x14ac:dyDescent="0.2">
      <c r="A237" s="38"/>
      <c r="B237" s="38"/>
      <c r="C237" s="214"/>
      <c r="D237" s="214"/>
      <c r="E237" s="215"/>
      <c r="F237" s="218"/>
      <c r="G237" s="223"/>
      <c r="H237" s="223"/>
      <c r="I237" s="214"/>
      <c r="J237" s="223"/>
      <c r="K237" s="60"/>
      <c r="L237" s="223"/>
      <c r="M237" s="223"/>
      <c r="N237" s="214"/>
      <c r="O237" s="223"/>
      <c r="P237" s="60"/>
      <c r="Q237" s="61"/>
      <c r="R237" s="39"/>
      <c r="S237" s="40"/>
      <c r="T237" s="39"/>
      <c r="U237" s="40"/>
      <c r="V237" s="70"/>
      <c r="Y237" s="67"/>
    </row>
    <row r="238" spans="1:25" ht="12.75" x14ac:dyDescent="0.2">
      <c r="A238" s="38"/>
      <c r="B238" s="38"/>
      <c r="C238" s="214"/>
      <c r="D238" s="214"/>
      <c r="E238" s="215"/>
      <c r="F238" s="218"/>
      <c r="G238" s="223"/>
      <c r="H238" s="223"/>
      <c r="I238" s="214"/>
      <c r="J238" s="223"/>
      <c r="K238" s="60"/>
      <c r="L238" s="223"/>
      <c r="M238" s="223"/>
      <c r="N238" s="214"/>
      <c r="O238" s="223"/>
      <c r="P238" s="60"/>
      <c r="Q238" s="61"/>
      <c r="R238" s="39"/>
      <c r="S238" s="40"/>
      <c r="T238" s="39"/>
      <c r="U238" s="40"/>
      <c r="V238" s="70"/>
      <c r="Y238" s="67"/>
    </row>
    <row r="239" spans="1:25" ht="12.75" x14ac:dyDescent="0.2">
      <c r="A239" s="38"/>
      <c r="B239" s="38"/>
      <c r="C239" s="214"/>
      <c r="D239" s="214"/>
      <c r="E239" s="215"/>
      <c r="F239" s="218"/>
      <c r="G239" s="223"/>
      <c r="H239" s="223"/>
      <c r="I239" s="214"/>
      <c r="J239" s="223"/>
      <c r="K239" s="60"/>
      <c r="L239" s="223"/>
      <c r="M239" s="223"/>
      <c r="N239" s="214"/>
      <c r="O239" s="223"/>
      <c r="P239" s="60"/>
      <c r="Q239" s="61"/>
      <c r="R239" s="39"/>
      <c r="S239" s="40"/>
      <c r="T239" s="39"/>
      <c r="U239" s="40"/>
      <c r="V239" s="70"/>
      <c r="Y239" s="67"/>
    </row>
    <row r="240" spans="1:25" ht="12.75" x14ac:dyDescent="0.2">
      <c r="A240" s="38"/>
      <c r="B240" s="38"/>
      <c r="C240" s="214"/>
      <c r="D240" s="214"/>
      <c r="E240" s="215"/>
      <c r="F240" s="218"/>
      <c r="G240" s="223"/>
      <c r="H240" s="223"/>
      <c r="I240" s="214"/>
      <c r="J240" s="223"/>
      <c r="K240" s="60"/>
      <c r="L240" s="223"/>
      <c r="M240" s="223"/>
      <c r="N240" s="214"/>
      <c r="O240" s="223"/>
      <c r="P240" s="60"/>
      <c r="Q240" s="61"/>
      <c r="R240" s="39"/>
      <c r="S240" s="40"/>
      <c r="T240" s="39"/>
      <c r="U240" s="40"/>
      <c r="V240" s="70"/>
      <c r="Y240" s="67"/>
    </row>
    <row r="241" spans="1:25" ht="12.75" x14ac:dyDescent="0.2">
      <c r="A241" s="38"/>
      <c r="B241" s="38"/>
      <c r="C241" s="214"/>
      <c r="D241" s="214"/>
      <c r="E241" s="215"/>
      <c r="F241" s="218"/>
      <c r="G241" s="223"/>
      <c r="H241" s="223"/>
      <c r="I241" s="214"/>
      <c r="J241" s="223"/>
      <c r="K241" s="60"/>
      <c r="L241" s="223"/>
      <c r="M241" s="223"/>
      <c r="N241" s="214"/>
      <c r="O241" s="223"/>
      <c r="P241" s="60"/>
      <c r="Q241" s="61"/>
      <c r="R241" s="39"/>
      <c r="S241" s="40"/>
      <c r="T241" s="39"/>
      <c r="U241" s="40"/>
      <c r="V241" s="70"/>
      <c r="Y241" s="67"/>
    </row>
    <row r="242" spans="1:25" ht="12.75" x14ac:dyDescent="0.2">
      <c r="A242" s="38"/>
      <c r="B242" s="38"/>
      <c r="C242" s="214"/>
      <c r="D242" s="214"/>
      <c r="E242" s="215"/>
      <c r="F242" s="218"/>
      <c r="G242" s="223"/>
      <c r="H242" s="223"/>
      <c r="I242" s="214"/>
      <c r="J242" s="223"/>
      <c r="K242" s="60"/>
      <c r="L242" s="223"/>
      <c r="M242" s="223"/>
      <c r="N242" s="214"/>
      <c r="O242" s="223"/>
      <c r="P242" s="60"/>
      <c r="Q242" s="61"/>
      <c r="R242" s="39"/>
      <c r="S242" s="40"/>
      <c r="T242" s="39"/>
      <c r="U242" s="40"/>
      <c r="V242" s="70"/>
      <c r="Y242" s="67"/>
    </row>
    <row r="243" spans="1:25" ht="12.75" x14ac:dyDescent="0.2">
      <c r="A243" s="38"/>
      <c r="B243" s="38"/>
      <c r="C243" s="214"/>
      <c r="D243" s="214"/>
      <c r="E243" s="215"/>
      <c r="F243" s="218"/>
      <c r="G243" s="223"/>
      <c r="H243" s="223"/>
      <c r="I243" s="214"/>
      <c r="J243" s="223"/>
      <c r="K243" s="60"/>
      <c r="L243" s="223"/>
      <c r="M243" s="223"/>
      <c r="N243" s="214"/>
      <c r="O243" s="223"/>
      <c r="P243" s="60"/>
      <c r="Q243" s="61"/>
      <c r="R243" s="39"/>
      <c r="S243" s="40"/>
      <c r="T243" s="39"/>
      <c r="U243" s="40"/>
      <c r="V243" s="70"/>
      <c r="Y243" s="67"/>
    </row>
    <row r="244" spans="1:25" ht="12.75" x14ac:dyDescent="0.2">
      <c r="A244" s="38"/>
      <c r="B244" s="38"/>
      <c r="C244" s="214"/>
      <c r="D244" s="214"/>
      <c r="E244" s="215"/>
      <c r="F244" s="218"/>
      <c r="G244" s="223"/>
      <c r="H244" s="223"/>
      <c r="I244" s="214"/>
      <c r="J244" s="223"/>
      <c r="K244" s="60"/>
      <c r="L244" s="223"/>
      <c r="M244" s="223"/>
      <c r="N244" s="214"/>
      <c r="O244" s="223"/>
      <c r="P244" s="60"/>
      <c r="Q244" s="61"/>
      <c r="R244" s="39"/>
      <c r="S244" s="40"/>
      <c r="T244" s="39"/>
      <c r="U244" s="40"/>
      <c r="V244" s="70"/>
      <c r="Y244" s="67"/>
    </row>
    <row r="245" spans="1:25" ht="12.75" x14ac:dyDescent="0.2">
      <c r="A245" s="38"/>
      <c r="B245" s="38"/>
      <c r="C245" s="214"/>
      <c r="D245" s="214"/>
      <c r="E245" s="215"/>
      <c r="F245" s="218"/>
      <c r="G245" s="223"/>
      <c r="H245" s="223"/>
      <c r="I245" s="214"/>
      <c r="J245" s="223"/>
      <c r="K245" s="60"/>
      <c r="L245" s="223"/>
      <c r="M245" s="223"/>
      <c r="N245" s="214"/>
      <c r="O245" s="223"/>
      <c r="P245" s="60"/>
      <c r="Q245" s="61"/>
      <c r="R245" s="39"/>
      <c r="S245" s="40"/>
      <c r="T245" s="39"/>
      <c r="U245" s="40"/>
      <c r="V245" s="70"/>
      <c r="Y245" s="67"/>
    </row>
    <row r="246" spans="1:25" ht="12.75" x14ac:dyDescent="0.2">
      <c r="A246" s="38"/>
      <c r="B246" s="38"/>
      <c r="C246" s="214"/>
      <c r="D246" s="214"/>
      <c r="E246" s="215"/>
      <c r="F246" s="218"/>
      <c r="G246" s="223"/>
      <c r="H246" s="223"/>
      <c r="I246" s="214"/>
      <c r="J246" s="223"/>
      <c r="K246" s="60"/>
      <c r="L246" s="223"/>
      <c r="M246" s="223"/>
      <c r="N246" s="214"/>
      <c r="O246" s="223"/>
      <c r="P246" s="60"/>
      <c r="Q246" s="61"/>
      <c r="R246" s="39"/>
      <c r="S246" s="40"/>
      <c r="T246" s="39"/>
      <c r="U246" s="40"/>
      <c r="V246" s="70"/>
      <c r="Y246" s="67"/>
    </row>
    <row r="247" spans="1:25" ht="12.75" x14ac:dyDescent="0.2">
      <c r="A247" s="38"/>
      <c r="B247" s="38"/>
      <c r="C247" s="214"/>
      <c r="D247" s="214"/>
      <c r="E247" s="215"/>
      <c r="F247" s="218"/>
      <c r="G247" s="223"/>
      <c r="H247" s="223"/>
      <c r="I247" s="214"/>
      <c r="J247" s="223"/>
      <c r="K247" s="60"/>
      <c r="L247" s="223"/>
      <c r="M247" s="223"/>
      <c r="N247" s="214"/>
      <c r="O247" s="223"/>
      <c r="P247" s="60"/>
      <c r="Q247" s="61"/>
      <c r="R247" s="39"/>
      <c r="S247" s="40"/>
      <c r="T247" s="39"/>
      <c r="U247" s="40"/>
      <c r="V247" s="70"/>
      <c r="Y247" s="67"/>
    </row>
    <row r="248" spans="1:25" ht="12.75" x14ac:dyDescent="0.2">
      <c r="A248" s="38"/>
      <c r="B248" s="38"/>
      <c r="C248" s="214"/>
      <c r="D248" s="214"/>
      <c r="E248" s="215"/>
      <c r="F248" s="218"/>
      <c r="G248" s="223"/>
      <c r="H248" s="223"/>
      <c r="I248" s="214"/>
      <c r="J248" s="223"/>
      <c r="K248" s="60"/>
      <c r="L248" s="223"/>
      <c r="M248" s="223"/>
      <c r="N248" s="214"/>
      <c r="O248" s="223"/>
      <c r="P248" s="60"/>
      <c r="Q248" s="61"/>
      <c r="R248" s="39"/>
      <c r="S248" s="40"/>
      <c r="T248" s="39"/>
      <c r="U248" s="40"/>
      <c r="V248" s="70"/>
      <c r="Y248" s="67"/>
    </row>
    <row r="249" spans="1:25" ht="12.75" x14ac:dyDescent="0.2">
      <c r="A249" s="38"/>
      <c r="B249" s="38"/>
      <c r="C249" s="214"/>
      <c r="D249" s="214"/>
      <c r="E249" s="215"/>
      <c r="F249" s="218"/>
      <c r="G249" s="223"/>
      <c r="H249" s="223"/>
      <c r="I249" s="214"/>
      <c r="J249" s="223"/>
      <c r="K249" s="60"/>
      <c r="L249" s="223"/>
      <c r="M249" s="223"/>
      <c r="N249" s="214"/>
      <c r="O249" s="223"/>
      <c r="P249" s="60"/>
      <c r="Q249" s="61"/>
      <c r="R249" s="39"/>
      <c r="S249" s="40"/>
      <c r="T249" s="39"/>
      <c r="U249" s="40"/>
      <c r="V249" s="70"/>
      <c r="Y249" s="67"/>
    </row>
    <row r="250" spans="1:25" ht="12.75" x14ac:dyDescent="0.2">
      <c r="A250" s="38"/>
      <c r="B250" s="38"/>
      <c r="C250" s="214"/>
      <c r="D250" s="214"/>
      <c r="E250" s="215"/>
      <c r="F250" s="218"/>
      <c r="G250" s="223"/>
      <c r="H250" s="223"/>
      <c r="I250" s="214"/>
      <c r="J250" s="223"/>
      <c r="K250" s="60"/>
      <c r="L250" s="223"/>
      <c r="M250" s="223"/>
      <c r="N250" s="214"/>
      <c r="O250" s="223"/>
      <c r="P250" s="60"/>
      <c r="Q250" s="61"/>
      <c r="R250" s="39"/>
      <c r="S250" s="40"/>
      <c r="T250" s="39"/>
      <c r="U250" s="40"/>
      <c r="V250" s="70"/>
      <c r="Y250" s="67"/>
    </row>
    <row r="251" spans="1:25" ht="12.75" x14ac:dyDescent="0.2">
      <c r="A251" s="38"/>
      <c r="B251" s="38"/>
      <c r="C251" s="214"/>
      <c r="D251" s="214"/>
      <c r="E251" s="215"/>
      <c r="F251" s="218"/>
      <c r="G251" s="223"/>
      <c r="H251" s="223"/>
      <c r="I251" s="214"/>
      <c r="J251" s="223"/>
      <c r="K251" s="60"/>
      <c r="L251" s="223"/>
      <c r="M251" s="223"/>
      <c r="N251" s="214"/>
      <c r="O251" s="223"/>
      <c r="P251" s="60"/>
      <c r="Q251" s="61"/>
      <c r="R251" s="39"/>
      <c r="S251" s="40"/>
      <c r="T251" s="39"/>
      <c r="U251" s="40"/>
      <c r="V251" s="70"/>
      <c r="Y251" s="67"/>
    </row>
    <row r="252" spans="1:25" ht="12.75" x14ac:dyDescent="0.2">
      <c r="A252" s="38"/>
      <c r="B252" s="38"/>
      <c r="C252" s="214"/>
      <c r="D252" s="214"/>
      <c r="E252" s="215"/>
      <c r="F252" s="218"/>
      <c r="G252" s="223"/>
      <c r="H252" s="223"/>
      <c r="I252" s="214"/>
      <c r="J252" s="223"/>
      <c r="K252" s="60"/>
      <c r="L252" s="223"/>
      <c r="M252" s="223"/>
      <c r="N252" s="214"/>
      <c r="O252" s="223"/>
      <c r="P252" s="60"/>
      <c r="Q252" s="61"/>
      <c r="R252" s="39"/>
      <c r="S252" s="40"/>
      <c r="T252" s="39"/>
      <c r="U252" s="40"/>
      <c r="V252" s="70"/>
      <c r="Y252" s="67"/>
    </row>
    <row r="253" spans="1:25" ht="12.75" x14ac:dyDescent="0.2">
      <c r="A253" s="38"/>
      <c r="B253" s="38"/>
      <c r="C253" s="214"/>
      <c r="D253" s="214"/>
      <c r="E253" s="215"/>
      <c r="F253" s="218"/>
      <c r="G253" s="223"/>
      <c r="H253" s="223"/>
      <c r="I253" s="214"/>
      <c r="J253" s="223"/>
      <c r="K253" s="60"/>
      <c r="L253" s="223"/>
      <c r="M253" s="223"/>
      <c r="N253" s="214"/>
      <c r="O253" s="223"/>
      <c r="P253" s="60"/>
      <c r="Q253" s="61"/>
      <c r="R253" s="39"/>
      <c r="S253" s="40"/>
      <c r="T253" s="39"/>
      <c r="U253" s="40"/>
      <c r="V253" s="70"/>
      <c r="Y253" s="67"/>
    </row>
    <row r="254" spans="1:25" ht="12.75" x14ac:dyDescent="0.2">
      <c r="A254" s="38"/>
      <c r="B254" s="38"/>
      <c r="C254" s="214"/>
      <c r="D254" s="214"/>
      <c r="E254" s="215"/>
      <c r="F254" s="218"/>
      <c r="G254" s="223"/>
      <c r="H254" s="223"/>
      <c r="I254" s="214"/>
      <c r="J254" s="223"/>
      <c r="K254" s="60"/>
      <c r="L254" s="223"/>
      <c r="M254" s="223"/>
      <c r="N254" s="214"/>
      <c r="O254" s="223"/>
      <c r="P254" s="60"/>
      <c r="Q254" s="61"/>
      <c r="R254" s="39"/>
      <c r="S254" s="40"/>
      <c r="T254" s="39"/>
      <c r="U254" s="40"/>
      <c r="V254" s="70"/>
      <c r="Y254" s="67"/>
    </row>
    <row r="255" spans="1:25" ht="12.75" x14ac:dyDescent="0.2">
      <c r="A255" s="38"/>
      <c r="B255" s="38"/>
      <c r="C255" s="214"/>
      <c r="D255" s="214"/>
      <c r="E255" s="215"/>
      <c r="F255" s="218"/>
      <c r="G255" s="223"/>
      <c r="H255" s="223"/>
      <c r="I255" s="214"/>
      <c r="J255" s="223"/>
      <c r="K255" s="60"/>
      <c r="L255" s="223"/>
      <c r="M255" s="223"/>
      <c r="N255" s="214"/>
      <c r="O255" s="223"/>
      <c r="P255" s="60"/>
      <c r="Q255" s="61"/>
      <c r="R255" s="39"/>
      <c r="S255" s="40"/>
      <c r="T255" s="39"/>
      <c r="U255" s="40"/>
      <c r="V255" s="70"/>
      <c r="Y255" s="67"/>
    </row>
    <row r="256" spans="1:25" ht="12.75" x14ac:dyDescent="0.2">
      <c r="A256" s="38"/>
      <c r="B256" s="38"/>
      <c r="C256" s="214"/>
      <c r="D256" s="214"/>
      <c r="E256" s="215"/>
      <c r="F256" s="218"/>
      <c r="G256" s="223"/>
      <c r="H256" s="223"/>
      <c r="I256" s="214"/>
      <c r="J256" s="223"/>
      <c r="K256" s="60"/>
      <c r="L256" s="223"/>
      <c r="M256" s="223"/>
      <c r="N256" s="214"/>
      <c r="O256" s="223"/>
      <c r="P256" s="60"/>
      <c r="Q256" s="61"/>
      <c r="R256" s="39"/>
      <c r="S256" s="40"/>
      <c r="T256" s="39"/>
      <c r="U256" s="40"/>
      <c r="V256" s="70"/>
      <c r="Y256" s="67"/>
    </row>
    <row r="257" spans="1:25" ht="12.75" x14ac:dyDescent="0.2">
      <c r="A257" s="38"/>
      <c r="B257" s="38"/>
      <c r="C257" s="214"/>
      <c r="D257" s="214"/>
      <c r="E257" s="215"/>
      <c r="F257" s="218"/>
      <c r="G257" s="223"/>
      <c r="H257" s="223"/>
      <c r="I257" s="214"/>
      <c r="J257" s="223"/>
      <c r="K257" s="60"/>
      <c r="L257" s="223"/>
      <c r="M257" s="223"/>
      <c r="N257" s="214"/>
      <c r="O257" s="223"/>
      <c r="P257" s="60"/>
      <c r="Q257" s="61"/>
      <c r="R257" s="39"/>
      <c r="S257" s="40"/>
      <c r="T257" s="39"/>
      <c r="U257" s="40"/>
      <c r="V257" s="70"/>
      <c r="Y257" s="67"/>
    </row>
    <row r="258" spans="1:25" ht="12.75" x14ac:dyDescent="0.2">
      <c r="A258" s="38"/>
      <c r="B258" s="38"/>
      <c r="C258" s="214"/>
      <c r="D258" s="214"/>
      <c r="E258" s="215"/>
      <c r="F258" s="218"/>
      <c r="G258" s="223"/>
      <c r="H258" s="223"/>
      <c r="I258" s="214"/>
      <c r="J258" s="223"/>
      <c r="K258" s="60"/>
      <c r="L258" s="223"/>
      <c r="M258" s="223"/>
      <c r="N258" s="214"/>
      <c r="O258" s="223"/>
      <c r="P258" s="60"/>
      <c r="Q258" s="61"/>
      <c r="R258" s="39"/>
      <c r="S258" s="40"/>
      <c r="T258" s="39"/>
      <c r="U258" s="40"/>
      <c r="V258" s="70"/>
      <c r="Y258" s="67"/>
    </row>
    <row r="259" spans="1:25" ht="12.75" x14ac:dyDescent="0.2">
      <c r="A259" s="38"/>
      <c r="B259" s="38"/>
      <c r="C259" s="214"/>
      <c r="D259" s="214"/>
      <c r="E259" s="215"/>
      <c r="F259" s="218"/>
      <c r="G259" s="223"/>
      <c r="H259" s="223"/>
      <c r="I259" s="214"/>
      <c r="J259" s="223"/>
      <c r="K259" s="60"/>
      <c r="L259" s="223"/>
      <c r="M259" s="223"/>
      <c r="N259" s="214"/>
      <c r="O259" s="223"/>
      <c r="P259" s="60"/>
      <c r="Q259" s="61"/>
      <c r="R259" s="39"/>
      <c r="S259" s="40"/>
      <c r="T259" s="39"/>
      <c r="U259" s="40"/>
      <c r="V259" s="70"/>
      <c r="Y259" s="67"/>
    </row>
    <row r="260" spans="1:25" ht="12.75" x14ac:dyDescent="0.2">
      <c r="A260" s="38"/>
      <c r="B260" s="38"/>
      <c r="C260" s="214"/>
      <c r="D260" s="214"/>
      <c r="E260" s="215"/>
      <c r="F260" s="218"/>
      <c r="G260" s="223"/>
      <c r="H260" s="223"/>
      <c r="I260" s="214"/>
      <c r="J260" s="223"/>
      <c r="K260" s="60"/>
      <c r="L260" s="223"/>
      <c r="M260" s="223"/>
      <c r="N260" s="214"/>
      <c r="O260" s="223"/>
      <c r="P260" s="60"/>
      <c r="Q260" s="61"/>
      <c r="R260" s="39"/>
      <c r="S260" s="40"/>
      <c r="T260" s="39"/>
      <c r="U260" s="40"/>
      <c r="V260" s="70"/>
      <c r="Y260" s="67"/>
    </row>
    <row r="261" spans="1:25" ht="12.75" x14ac:dyDescent="0.2">
      <c r="A261" s="38"/>
      <c r="B261" s="38"/>
      <c r="C261" s="214"/>
      <c r="D261" s="214"/>
      <c r="E261" s="215"/>
      <c r="F261" s="218"/>
      <c r="G261" s="223"/>
      <c r="H261" s="223"/>
      <c r="I261" s="214"/>
      <c r="J261" s="223"/>
      <c r="K261" s="60"/>
      <c r="L261" s="223"/>
      <c r="M261" s="223"/>
      <c r="N261" s="214"/>
      <c r="O261" s="223"/>
      <c r="P261" s="60"/>
      <c r="Q261" s="61"/>
      <c r="R261" s="39"/>
      <c r="S261" s="40"/>
      <c r="T261" s="39"/>
      <c r="U261" s="40"/>
      <c r="V261" s="70"/>
      <c r="Y261" s="67"/>
    </row>
    <row r="262" spans="1:25" ht="12.75" x14ac:dyDescent="0.2">
      <c r="A262" s="38"/>
      <c r="B262" s="38"/>
      <c r="C262" s="214"/>
      <c r="D262" s="214"/>
      <c r="E262" s="215"/>
      <c r="F262" s="218"/>
      <c r="G262" s="223"/>
      <c r="H262" s="223"/>
      <c r="I262" s="214"/>
      <c r="J262" s="223"/>
      <c r="K262" s="60"/>
      <c r="L262" s="223"/>
      <c r="M262" s="223"/>
      <c r="N262" s="214"/>
      <c r="O262" s="223"/>
      <c r="P262" s="60"/>
      <c r="Q262" s="61"/>
      <c r="R262" s="39"/>
      <c r="S262" s="40"/>
      <c r="T262" s="39"/>
      <c r="U262" s="40"/>
      <c r="V262" s="70"/>
      <c r="Y262" s="67"/>
    </row>
    <row r="263" spans="1:25" ht="12.75" x14ac:dyDescent="0.2">
      <c r="A263" s="38"/>
      <c r="B263" s="38"/>
      <c r="C263" s="214"/>
      <c r="D263" s="214"/>
      <c r="E263" s="215"/>
      <c r="F263" s="218"/>
      <c r="G263" s="223"/>
      <c r="H263" s="223"/>
      <c r="I263" s="214"/>
      <c r="J263" s="223"/>
      <c r="K263" s="60"/>
      <c r="L263" s="223"/>
      <c r="M263" s="223"/>
      <c r="N263" s="214"/>
      <c r="O263" s="223"/>
      <c r="P263" s="60"/>
      <c r="Q263" s="61"/>
      <c r="R263" s="39"/>
      <c r="S263" s="40"/>
      <c r="T263" s="39"/>
      <c r="U263" s="40"/>
      <c r="V263" s="70"/>
      <c r="Y263" s="67"/>
    </row>
    <row r="264" spans="1:25" ht="12.75" x14ac:dyDescent="0.2">
      <c r="A264" s="38"/>
      <c r="B264" s="38"/>
      <c r="C264" s="214"/>
      <c r="D264" s="214"/>
      <c r="E264" s="215"/>
      <c r="F264" s="218"/>
      <c r="G264" s="223"/>
      <c r="H264" s="223"/>
      <c r="I264" s="214"/>
      <c r="J264" s="223"/>
      <c r="K264" s="60"/>
      <c r="L264" s="223"/>
      <c r="M264" s="223"/>
      <c r="N264" s="214"/>
      <c r="O264" s="223"/>
      <c r="P264" s="60"/>
      <c r="Q264" s="61"/>
      <c r="R264" s="39"/>
      <c r="S264" s="40"/>
      <c r="T264" s="39"/>
      <c r="U264" s="40"/>
      <c r="V264" s="70"/>
      <c r="Y264" s="67"/>
    </row>
    <row r="265" spans="1:25" ht="21.75" customHeight="1" x14ac:dyDescent="0.2">
      <c r="A265" s="38"/>
      <c r="B265" s="38"/>
      <c r="C265" s="214"/>
      <c r="D265" s="214"/>
      <c r="E265" s="215"/>
      <c r="F265" s="218"/>
      <c r="G265" s="223"/>
      <c r="H265" s="223"/>
      <c r="I265" s="214"/>
      <c r="J265" s="223"/>
      <c r="K265" s="60"/>
      <c r="L265" s="223"/>
      <c r="M265" s="223"/>
      <c r="N265" s="214"/>
      <c r="O265" s="223"/>
      <c r="P265" s="60"/>
      <c r="Q265" s="61"/>
      <c r="R265" s="39"/>
      <c r="S265" s="40"/>
      <c r="T265" s="39"/>
      <c r="U265" s="40"/>
      <c r="V265" s="70"/>
      <c r="Y265" s="67"/>
    </row>
    <row r="266" spans="1:25" ht="12.75" x14ac:dyDescent="0.2">
      <c r="A266" s="38"/>
      <c r="B266" s="38"/>
      <c r="C266" s="214"/>
      <c r="D266" s="214"/>
      <c r="E266" s="215"/>
      <c r="F266" s="218"/>
      <c r="G266" s="223"/>
      <c r="H266" s="223"/>
      <c r="I266" s="214"/>
      <c r="J266" s="223"/>
      <c r="K266" s="60"/>
      <c r="L266" s="223"/>
      <c r="M266" s="223"/>
      <c r="N266" s="214"/>
      <c r="O266" s="223"/>
      <c r="P266" s="60"/>
      <c r="Q266" s="61"/>
      <c r="R266" s="39"/>
      <c r="S266" s="40"/>
      <c r="T266" s="39"/>
      <c r="U266" s="40"/>
      <c r="V266" s="70"/>
      <c r="Y266" s="67"/>
    </row>
    <row r="267" spans="1:25" ht="12.75" x14ac:dyDescent="0.2">
      <c r="A267" s="38"/>
      <c r="B267" s="38"/>
      <c r="C267" s="214"/>
      <c r="D267" s="214"/>
      <c r="E267" s="215"/>
      <c r="F267" s="218"/>
      <c r="G267" s="223"/>
      <c r="H267" s="223"/>
      <c r="I267" s="214"/>
      <c r="J267" s="223"/>
      <c r="K267" s="60"/>
      <c r="L267" s="223"/>
      <c r="M267" s="223"/>
      <c r="N267" s="214"/>
      <c r="O267" s="223"/>
      <c r="P267" s="60"/>
      <c r="Q267" s="61"/>
      <c r="R267" s="39"/>
      <c r="S267" s="40"/>
      <c r="T267" s="39"/>
      <c r="U267" s="40"/>
      <c r="V267" s="70"/>
      <c r="Y267" s="67"/>
    </row>
    <row r="268" spans="1:25" ht="12.75" x14ac:dyDescent="0.2">
      <c r="A268" s="38"/>
      <c r="B268" s="38"/>
      <c r="C268" s="214"/>
      <c r="D268" s="214"/>
      <c r="E268" s="215"/>
      <c r="F268" s="218"/>
      <c r="G268" s="223"/>
      <c r="H268" s="223"/>
      <c r="I268" s="214"/>
      <c r="J268" s="223"/>
      <c r="K268" s="60"/>
      <c r="L268" s="223"/>
      <c r="M268" s="223"/>
      <c r="N268" s="214"/>
      <c r="O268" s="223"/>
      <c r="P268" s="60"/>
      <c r="Q268" s="61"/>
      <c r="R268" s="39"/>
      <c r="S268" s="40"/>
      <c r="T268" s="39"/>
      <c r="U268" s="40"/>
      <c r="V268" s="70"/>
      <c r="Y268" s="67"/>
    </row>
    <row r="269" spans="1:25" ht="12.75" x14ac:dyDescent="0.2">
      <c r="A269" s="38"/>
      <c r="B269" s="38"/>
      <c r="C269" s="214"/>
      <c r="D269" s="214"/>
      <c r="E269" s="215"/>
      <c r="F269" s="218"/>
      <c r="G269" s="223"/>
      <c r="H269" s="223"/>
      <c r="I269" s="214"/>
      <c r="J269" s="223"/>
      <c r="K269" s="60"/>
      <c r="L269" s="223"/>
      <c r="M269" s="223"/>
      <c r="N269" s="214"/>
      <c r="O269" s="223"/>
      <c r="P269" s="60"/>
      <c r="Q269" s="61"/>
      <c r="R269" s="39"/>
      <c r="S269" s="40"/>
      <c r="T269" s="39"/>
      <c r="U269" s="40"/>
      <c r="V269" s="70"/>
      <c r="Y269" s="67"/>
    </row>
    <row r="270" spans="1:25" ht="12.75" x14ac:dyDescent="0.2">
      <c r="A270" s="38"/>
      <c r="B270" s="38"/>
      <c r="C270" s="214"/>
      <c r="D270" s="214"/>
      <c r="E270" s="215"/>
      <c r="F270" s="218"/>
      <c r="G270" s="223"/>
      <c r="H270" s="223"/>
      <c r="I270" s="214"/>
      <c r="J270" s="223"/>
      <c r="K270" s="60"/>
      <c r="L270" s="223"/>
      <c r="M270" s="223"/>
      <c r="N270" s="214"/>
      <c r="O270" s="223"/>
      <c r="P270" s="60"/>
      <c r="Q270" s="61"/>
      <c r="R270" s="39"/>
      <c r="S270" s="40"/>
      <c r="T270" s="39"/>
      <c r="U270" s="40"/>
      <c r="V270" s="70"/>
      <c r="Y270" s="67"/>
    </row>
    <row r="271" spans="1:25" ht="12.75" x14ac:dyDescent="0.2">
      <c r="A271" s="38"/>
      <c r="B271" s="38"/>
      <c r="C271" s="214"/>
      <c r="D271" s="214"/>
      <c r="E271" s="215"/>
      <c r="F271" s="218"/>
      <c r="G271" s="223"/>
      <c r="H271" s="223"/>
      <c r="I271" s="214"/>
      <c r="J271" s="223"/>
      <c r="K271" s="60"/>
      <c r="L271" s="223"/>
      <c r="M271" s="223"/>
      <c r="N271" s="214"/>
      <c r="O271" s="223"/>
      <c r="P271" s="60"/>
      <c r="Q271" s="61"/>
      <c r="R271" s="39"/>
      <c r="S271" s="40"/>
      <c r="T271" s="39"/>
      <c r="U271" s="40"/>
      <c r="V271" s="70"/>
      <c r="Y271" s="67"/>
    </row>
    <row r="272" spans="1:25" ht="12.75" x14ac:dyDescent="0.2">
      <c r="A272" s="38"/>
      <c r="B272" s="38"/>
      <c r="C272" s="214"/>
      <c r="D272" s="214"/>
      <c r="E272" s="215"/>
      <c r="F272" s="218"/>
      <c r="G272" s="223"/>
      <c r="H272" s="223"/>
      <c r="I272" s="214"/>
      <c r="J272" s="223"/>
      <c r="K272" s="60"/>
      <c r="L272" s="223"/>
      <c r="M272" s="223"/>
      <c r="N272" s="214"/>
      <c r="O272" s="223"/>
      <c r="P272" s="60"/>
      <c r="Q272" s="61"/>
      <c r="R272" s="39"/>
      <c r="S272" s="40"/>
      <c r="T272" s="39"/>
      <c r="U272" s="40"/>
      <c r="V272" s="70"/>
      <c r="Y272" s="67"/>
    </row>
    <row r="273" spans="1:25" ht="12.75" x14ac:dyDescent="0.2">
      <c r="A273" s="38"/>
      <c r="B273" s="38"/>
      <c r="C273" s="214"/>
      <c r="D273" s="214"/>
      <c r="E273" s="215"/>
      <c r="F273" s="218"/>
      <c r="G273" s="223"/>
      <c r="H273" s="223"/>
      <c r="I273" s="214"/>
      <c r="J273" s="223"/>
      <c r="K273" s="60"/>
      <c r="L273" s="223"/>
      <c r="M273" s="223"/>
      <c r="N273" s="214"/>
      <c r="O273" s="223"/>
      <c r="P273" s="60"/>
      <c r="Q273" s="61"/>
      <c r="R273" s="39"/>
      <c r="S273" s="40"/>
      <c r="T273" s="39"/>
      <c r="U273" s="40"/>
      <c r="V273" s="70"/>
      <c r="Y273" s="67"/>
    </row>
    <row r="274" spans="1:25" ht="12.75" x14ac:dyDescent="0.2">
      <c r="A274" s="38"/>
      <c r="B274" s="38"/>
      <c r="C274" s="214"/>
      <c r="D274" s="214"/>
      <c r="E274" s="215"/>
      <c r="F274" s="218"/>
      <c r="G274" s="223"/>
      <c r="H274" s="223"/>
      <c r="I274" s="214"/>
      <c r="J274" s="223"/>
      <c r="K274" s="60"/>
      <c r="L274" s="223"/>
      <c r="M274" s="223"/>
      <c r="N274" s="214"/>
      <c r="O274" s="223"/>
      <c r="P274" s="60"/>
      <c r="Q274" s="61"/>
      <c r="R274" s="39"/>
      <c r="S274" s="40"/>
      <c r="T274" s="39"/>
      <c r="U274" s="40"/>
      <c r="V274" s="70"/>
      <c r="Y274" s="67"/>
    </row>
    <row r="275" spans="1:25" ht="12.75" x14ac:dyDescent="0.2">
      <c r="A275" s="38"/>
      <c r="B275" s="38"/>
      <c r="C275" s="214"/>
      <c r="D275" s="214"/>
      <c r="E275" s="215"/>
      <c r="F275" s="218"/>
      <c r="G275" s="223"/>
      <c r="H275" s="223"/>
      <c r="I275" s="214"/>
      <c r="J275" s="223"/>
      <c r="K275" s="60"/>
      <c r="L275" s="223"/>
      <c r="M275" s="223"/>
      <c r="N275" s="214"/>
      <c r="O275" s="223"/>
      <c r="P275" s="60"/>
      <c r="Q275" s="61"/>
      <c r="R275" s="39"/>
      <c r="S275" s="40"/>
      <c r="T275" s="39"/>
      <c r="U275" s="40"/>
      <c r="V275" s="70"/>
      <c r="Y275" s="67"/>
    </row>
    <row r="276" spans="1:25" ht="12.75" x14ac:dyDescent="0.2">
      <c r="A276" s="38"/>
      <c r="B276" s="38"/>
      <c r="C276" s="214"/>
      <c r="D276" s="214"/>
      <c r="E276" s="215"/>
      <c r="F276" s="218"/>
      <c r="G276" s="223"/>
      <c r="H276" s="223"/>
      <c r="I276" s="214"/>
      <c r="J276" s="223"/>
      <c r="K276" s="60"/>
      <c r="L276" s="223"/>
      <c r="M276" s="223"/>
      <c r="N276" s="214"/>
      <c r="O276" s="223"/>
      <c r="P276" s="60"/>
      <c r="Q276" s="61"/>
      <c r="R276" s="39"/>
      <c r="S276" s="40"/>
      <c r="T276" s="39"/>
      <c r="U276" s="40"/>
      <c r="V276" s="70"/>
      <c r="Y276" s="67"/>
    </row>
    <row r="277" spans="1:25" ht="12.75" x14ac:dyDescent="0.2">
      <c r="A277" s="38"/>
      <c r="B277" s="38"/>
      <c r="C277" s="214"/>
      <c r="D277" s="214"/>
      <c r="E277" s="215"/>
      <c r="F277" s="218"/>
      <c r="G277" s="223"/>
      <c r="H277" s="223"/>
      <c r="I277" s="214"/>
      <c r="J277" s="223"/>
      <c r="K277" s="60"/>
      <c r="L277" s="223"/>
      <c r="M277" s="223"/>
      <c r="N277" s="214"/>
      <c r="O277" s="223"/>
      <c r="P277" s="60"/>
      <c r="Q277" s="61"/>
      <c r="R277" s="39"/>
      <c r="S277" s="40"/>
      <c r="T277" s="39"/>
      <c r="U277" s="40"/>
      <c r="V277" s="70"/>
      <c r="Y277" s="67"/>
    </row>
    <row r="278" spans="1:25" ht="12.75" x14ac:dyDescent="0.2">
      <c r="A278" s="38"/>
      <c r="B278" s="38"/>
      <c r="C278" s="214"/>
      <c r="D278" s="214"/>
      <c r="E278" s="215"/>
      <c r="F278" s="218"/>
      <c r="G278" s="223"/>
      <c r="H278" s="223"/>
      <c r="I278" s="214"/>
      <c r="J278" s="223"/>
      <c r="K278" s="60"/>
      <c r="L278" s="223"/>
      <c r="M278" s="223"/>
      <c r="N278" s="214"/>
      <c r="O278" s="223"/>
      <c r="P278" s="60"/>
      <c r="Q278" s="61"/>
      <c r="R278" s="39"/>
      <c r="S278" s="40"/>
      <c r="T278" s="39"/>
      <c r="U278" s="40"/>
      <c r="V278" s="70"/>
      <c r="Y278" s="67"/>
    </row>
    <row r="279" spans="1:25" ht="12.75" x14ac:dyDescent="0.2">
      <c r="A279" s="38"/>
      <c r="B279" s="38"/>
      <c r="C279" s="214"/>
      <c r="D279" s="214"/>
      <c r="E279" s="215"/>
      <c r="F279" s="218"/>
      <c r="G279" s="223"/>
      <c r="H279" s="223"/>
      <c r="I279" s="214"/>
      <c r="J279" s="223"/>
      <c r="K279" s="60"/>
      <c r="L279" s="223"/>
      <c r="M279" s="223"/>
      <c r="N279" s="214"/>
      <c r="O279" s="223"/>
      <c r="P279" s="60"/>
      <c r="Q279" s="61"/>
      <c r="R279" s="39"/>
      <c r="S279" s="40"/>
      <c r="T279" s="39"/>
      <c r="U279" s="40"/>
      <c r="V279" s="70"/>
      <c r="Y279" s="67"/>
    </row>
    <row r="280" spans="1:25" ht="12.75" x14ac:dyDescent="0.2">
      <c r="A280" s="38"/>
      <c r="B280" s="38"/>
      <c r="C280" s="214"/>
      <c r="D280" s="214"/>
      <c r="E280" s="215"/>
      <c r="F280" s="218"/>
      <c r="G280" s="223"/>
      <c r="H280" s="223"/>
      <c r="I280" s="214"/>
      <c r="J280" s="223"/>
      <c r="K280" s="60"/>
      <c r="L280" s="223"/>
      <c r="M280" s="223"/>
      <c r="N280" s="214"/>
      <c r="O280" s="223"/>
      <c r="P280" s="60"/>
      <c r="Q280" s="61"/>
      <c r="R280" s="39"/>
      <c r="S280" s="40"/>
      <c r="T280" s="39"/>
      <c r="U280" s="40"/>
      <c r="V280" s="70"/>
      <c r="Y280" s="67"/>
    </row>
    <row r="281" spans="1:25" ht="12.75" x14ac:dyDescent="0.2">
      <c r="A281" s="38"/>
      <c r="B281" s="38"/>
      <c r="C281" s="214"/>
      <c r="D281" s="214"/>
      <c r="E281" s="215"/>
      <c r="F281" s="218"/>
      <c r="G281" s="223"/>
      <c r="H281" s="223"/>
      <c r="I281" s="214"/>
      <c r="J281" s="223"/>
      <c r="K281" s="60"/>
      <c r="L281" s="223"/>
      <c r="M281" s="223"/>
      <c r="N281" s="214"/>
      <c r="O281" s="223"/>
      <c r="P281" s="60"/>
      <c r="Q281" s="61"/>
      <c r="R281" s="39"/>
      <c r="S281" s="40"/>
      <c r="T281" s="39"/>
      <c r="U281" s="40"/>
      <c r="V281" s="70"/>
      <c r="Y281" s="67"/>
    </row>
    <row r="282" spans="1:25" ht="12.75" x14ac:dyDescent="0.2">
      <c r="A282" s="38"/>
      <c r="B282" s="38"/>
      <c r="C282" s="214"/>
      <c r="D282" s="214"/>
      <c r="E282" s="215"/>
      <c r="F282" s="218"/>
      <c r="G282" s="223"/>
      <c r="H282" s="223"/>
      <c r="I282" s="214"/>
      <c r="J282" s="223"/>
      <c r="K282" s="60"/>
      <c r="L282" s="223"/>
      <c r="M282" s="223"/>
      <c r="N282" s="214"/>
      <c r="O282" s="223"/>
      <c r="P282" s="60"/>
      <c r="Q282" s="61"/>
      <c r="R282" s="39"/>
      <c r="S282" s="40"/>
      <c r="T282" s="39"/>
      <c r="U282" s="40"/>
      <c r="V282" s="70"/>
      <c r="Y282" s="67"/>
    </row>
    <row r="283" spans="1:25" ht="12.75" x14ac:dyDescent="0.2">
      <c r="A283" s="38"/>
      <c r="B283" s="38"/>
      <c r="C283" s="214"/>
      <c r="D283" s="214"/>
      <c r="E283" s="215"/>
      <c r="F283" s="218"/>
      <c r="G283" s="223"/>
      <c r="H283" s="223"/>
      <c r="I283" s="214"/>
      <c r="J283" s="223"/>
      <c r="K283" s="60"/>
      <c r="L283" s="223"/>
      <c r="M283" s="223"/>
      <c r="N283" s="214"/>
      <c r="O283" s="223"/>
      <c r="P283" s="60"/>
      <c r="Q283" s="61"/>
      <c r="R283" s="39"/>
      <c r="S283" s="40"/>
      <c r="T283" s="39"/>
      <c r="U283" s="40"/>
      <c r="V283" s="70"/>
      <c r="Y283" s="67"/>
    </row>
    <row r="284" spans="1:25" ht="12.75" x14ac:dyDescent="0.2">
      <c r="A284" s="38"/>
      <c r="B284" s="38"/>
      <c r="C284" s="214"/>
      <c r="D284" s="214"/>
      <c r="E284" s="215"/>
      <c r="F284" s="218"/>
      <c r="G284" s="223"/>
      <c r="H284" s="223"/>
      <c r="I284" s="214"/>
      <c r="J284" s="223"/>
      <c r="K284" s="60"/>
      <c r="L284" s="223"/>
      <c r="M284" s="223"/>
      <c r="N284" s="214"/>
      <c r="O284" s="223"/>
      <c r="P284" s="60"/>
      <c r="Q284" s="61"/>
      <c r="R284" s="39"/>
      <c r="S284" s="40"/>
      <c r="T284" s="39"/>
      <c r="U284" s="40"/>
      <c r="V284" s="70"/>
      <c r="Y284" s="67"/>
    </row>
    <row r="285" spans="1:25" ht="12.75" x14ac:dyDescent="0.2">
      <c r="A285" s="38"/>
      <c r="B285" s="38"/>
      <c r="C285" s="214"/>
      <c r="D285" s="214"/>
      <c r="E285" s="215"/>
      <c r="F285" s="218"/>
      <c r="G285" s="223"/>
      <c r="H285" s="223"/>
      <c r="I285" s="214"/>
      <c r="J285" s="223"/>
      <c r="K285" s="60"/>
      <c r="L285" s="223"/>
      <c r="M285" s="223"/>
      <c r="N285" s="214"/>
      <c r="O285" s="223"/>
      <c r="P285" s="60"/>
      <c r="Q285" s="61"/>
      <c r="R285" s="39"/>
      <c r="S285" s="40"/>
      <c r="T285" s="39"/>
      <c r="U285" s="40"/>
      <c r="V285" s="70"/>
      <c r="Y285" s="67"/>
    </row>
    <row r="286" spans="1:25" ht="12.75" x14ac:dyDescent="0.2">
      <c r="A286" s="38"/>
      <c r="B286" s="38"/>
      <c r="C286" s="214"/>
      <c r="D286" s="214"/>
      <c r="E286" s="215"/>
      <c r="F286" s="218"/>
      <c r="G286" s="223"/>
      <c r="H286" s="223"/>
      <c r="I286" s="214"/>
      <c r="J286" s="223"/>
      <c r="K286" s="60"/>
      <c r="L286" s="223"/>
      <c r="M286" s="223"/>
      <c r="N286" s="214"/>
      <c r="O286" s="223"/>
      <c r="P286" s="60"/>
      <c r="Q286" s="61"/>
      <c r="R286" s="39"/>
      <c r="S286" s="40"/>
      <c r="T286" s="39"/>
      <c r="U286" s="40"/>
      <c r="V286" s="70"/>
      <c r="Y286" s="67"/>
    </row>
    <row r="287" spans="1:25" ht="12.75" x14ac:dyDescent="0.2">
      <c r="A287" s="38"/>
      <c r="B287" s="38"/>
      <c r="C287" s="214"/>
      <c r="D287" s="214"/>
      <c r="E287" s="215"/>
      <c r="F287" s="218"/>
      <c r="G287" s="223"/>
      <c r="H287" s="223"/>
      <c r="I287" s="214"/>
      <c r="J287" s="223"/>
      <c r="K287" s="60"/>
      <c r="L287" s="223"/>
      <c r="M287" s="223"/>
      <c r="N287" s="214"/>
      <c r="O287" s="223"/>
      <c r="P287" s="60"/>
      <c r="Q287" s="61"/>
      <c r="R287" s="39"/>
      <c r="S287" s="40"/>
      <c r="T287" s="39"/>
      <c r="U287" s="40"/>
      <c r="V287" s="70"/>
      <c r="Y287" s="67"/>
    </row>
    <row r="288" spans="1:25" ht="12.75" x14ac:dyDescent="0.2">
      <c r="A288" s="38"/>
      <c r="B288" s="38"/>
      <c r="C288" s="214"/>
      <c r="D288" s="214"/>
      <c r="E288" s="215"/>
      <c r="F288" s="218"/>
      <c r="G288" s="223"/>
      <c r="H288" s="223"/>
      <c r="I288" s="214"/>
      <c r="J288" s="223"/>
      <c r="K288" s="60"/>
      <c r="L288" s="223"/>
      <c r="M288" s="223"/>
      <c r="N288" s="214"/>
      <c r="O288" s="223"/>
      <c r="P288" s="60"/>
      <c r="Q288" s="61"/>
      <c r="R288" s="39"/>
      <c r="S288" s="40"/>
      <c r="T288" s="39"/>
      <c r="U288" s="40"/>
      <c r="V288" s="70"/>
      <c r="Y288" s="67"/>
    </row>
    <row r="289" spans="1:25" ht="12.75" x14ac:dyDescent="0.2">
      <c r="A289" s="38"/>
      <c r="B289" s="38"/>
      <c r="C289" s="214"/>
      <c r="D289" s="214"/>
      <c r="E289" s="215"/>
      <c r="F289" s="218"/>
      <c r="G289" s="223"/>
      <c r="H289" s="223"/>
      <c r="I289" s="214"/>
      <c r="J289" s="223"/>
      <c r="K289" s="60"/>
      <c r="L289" s="223"/>
      <c r="M289" s="223"/>
      <c r="N289" s="214"/>
      <c r="O289" s="223"/>
      <c r="P289" s="60"/>
      <c r="Q289" s="61"/>
      <c r="R289" s="39"/>
      <c r="S289" s="40"/>
      <c r="T289" s="39"/>
      <c r="U289" s="40"/>
      <c r="V289" s="70"/>
      <c r="Y289" s="67"/>
    </row>
    <row r="290" spans="1:25" ht="12.75" x14ac:dyDescent="0.2">
      <c r="A290" s="38"/>
      <c r="B290" s="38"/>
      <c r="C290" s="214"/>
      <c r="D290" s="214"/>
      <c r="E290" s="215"/>
      <c r="F290" s="218"/>
      <c r="G290" s="223"/>
      <c r="H290" s="223"/>
      <c r="I290" s="214"/>
      <c r="J290" s="223"/>
      <c r="K290" s="60"/>
      <c r="L290" s="223"/>
      <c r="M290" s="223"/>
      <c r="N290" s="214"/>
      <c r="O290" s="223"/>
      <c r="P290" s="60"/>
      <c r="Q290" s="61"/>
      <c r="R290" s="39"/>
      <c r="S290" s="40"/>
      <c r="T290" s="39"/>
      <c r="U290" s="40"/>
      <c r="V290" s="70"/>
      <c r="Y290" s="67"/>
    </row>
    <row r="291" spans="1:25" ht="12.75" x14ac:dyDescent="0.2">
      <c r="A291" s="38"/>
      <c r="B291" s="38"/>
      <c r="C291" s="214"/>
      <c r="D291" s="214"/>
      <c r="E291" s="215"/>
      <c r="F291" s="218"/>
      <c r="G291" s="223"/>
      <c r="H291" s="223"/>
      <c r="I291" s="214"/>
      <c r="J291" s="223"/>
      <c r="K291" s="60"/>
      <c r="L291" s="223"/>
      <c r="M291" s="223"/>
      <c r="N291" s="214"/>
      <c r="O291" s="223"/>
      <c r="P291" s="60"/>
      <c r="Q291" s="61"/>
      <c r="R291" s="39"/>
      <c r="S291" s="40"/>
      <c r="T291" s="39"/>
      <c r="U291" s="40"/>
      <c r="V291" s="70"/>
      <c r="Y291" s="67"/>
    </row>
    <row r="292" spans="1:25" ht="12.75" x14ac:dyDescent="0.2">
      <c r="A292" s="38"/>
      <c r="B292" s="38"/>
      <c r="C292" s="214"/>
      <c r="D292" s="214"/>
      <c r="E292" s="215"/>
      <c r="F292" s="218"/>
      <c r="G292" s="223"/>
      <c r="H292" s="223"/>
      <c r="I292" s="214"/>
      <c r="J292" s="223"/>
      <c r="K292" s="60"/>
      <c r="L292" s="223"/>
      <c r="M292" s="223"/>
      <c r="N292" s="214"/>
      <c r="O292" s="223"/>
      <c r="P292" s="60"/>
      <c r="Q292" s="61"/>
      <c r="R292" s="39"/>
      <c r="S292" s="40"/>
      <c r="T292" s="39"/>
      <c r="U292" s="40"/>
      <c r="V292" s="70"/>
      <c r="Y292" s="67"/>
    </row>
    <row r="293" spans="1:25" ht="12.75" x14ac:dyDescent="0.2">
      <c r="A293" s="38"/>
      <c r="B293" s="38"/>
      <c r="C293" s="214"/>
      <c r="D293" s="214"/>
      <c r="E293" s="215"/>
      <c r="F293" s="218"/>
      <c r="G293" s="223"/>
      <c r="H293" s="223"/>
      <c r="I293" s="214"/>
      <c r="J293" s="223"/>
      <c r="K293" s="60"/>
      <c r="L293" s="223"/>
      <c r="M293" s="223"/>
      <c r="N293" s="214"/>
      <c r="O293" s="223"/>
      <c r="P293" s="60"/>
      <c r="Q293" s="61"/>
      <c r="R293" s="39"/>
      <c r="S293" s="40"/>
      <c r="T293" s="39"/>
      <c r="U293" s="40"/>
      <c r="V293" s="70"/>
      <c r="Y293" s="67"/>
    </row>
    <row r="294" spans="1:25" ht="12.75" x14ac:dyDescent="0.2">
      <c r="A294" s="38"/>
      <c r="B294" s="38"/>
      <c r="C294" s="214"/>
      <c r="D294" s="214"/>
      <c r="E294" s="215"/>
      <c r="F294" s="218"/>
      <c r="G294" s="223"/>
      <c r="H294" s="223"/>
      <c r="I294" s="214"/>
      <c r="J294" s="223"/>
      <c r="K294" s="60"/>
      <c r="L294" s="223"/>
      <c r="M294" s="223"/>
      <c r="N294" s="214"/>
      <c r="O294" s="223"/>
      <c r="P294" s="60"/>
      <c r="Q294" s="61"/>
      <c r="R294" s="39"/>
      <c r="S294" s="40"/>
      <c r="T294" s="39"/>
      <c r="U294" s="40"/>
      <c r="V294" s="70"/>
      <c r="Y294" s="67"/>
    </row>
    <row r="295" spans="1:25" ht="12.75" x14ac:dyDescent="0.2">
      <c r="A295" s="38"/>
      <c r="B295" s="38"/>
      <c r="C295" s="214"/>
      <c r="D295" s="214"/>
      <c r="E295" s="215"/>
      <c r="F295" s="218"/>
      <c r="G295" s="223"/>
      <c r="H295" s="223"/>
      <c r="I295" s="214"/>
      <c r="J295" s="223"/>
      <c r="K295" s="60"/>
      <c r="L295" s="223"/>
      <c r="M295" s="223"/>
      <c r="N295" s="214"/>
      <c r="O295" s="223"/>
      <c r="P295" s="60"/>
      <c r="Q295" s="61"/>
      <c r="R295" s="39"/>
      <c r="S295" s="40"/>
      <c r="T295" s="39"/>
      <c r="U295" s="40"/>
      <c r="V295" s="70"/>
      <c r="Y295" s="67"/>
    </row>
    <row r="296" spans="1:25" ht="12.75" x14ac:dyDescent="0.2">
      <c r="A296" s="38"/>
      <c r="B296" s="38"/>
      <c r="C296" s="214"/>
      <c r="D296" s="214"/>
      <c r="E296" s="215"/>
      <c r="F296" s="218"/>
      <c r="G296" s="223"/>
      <c r="H296" s="223"/>
      <c r="I296" s="214"/>
      <c r="J296" s="223"/>
      <c r="K296" s="60"/>
      <c r="L296" s="223"/>
      <c r="M296" s="223"/>
      <c r="N296" s="214"/>
      <c r="O296" s="223"/>
      <c r="P296" s="60"/>
      <c r="Q296" s="61"/>
      <c r="R296" s="39"/>
      <c r="S296" s="40"/>
      <c r="T296" s="39"/>
      <c r="U296" s="40"/>
      <c r="V296" s="70"/>
      <c r="Y296" s="67"/>
    </row>
    <row r="297" spans="1:25" ht="12.75" x14ac:dyDescent="0.2">
      <c r="A297" s="38"/>
      <c r="B297" s="38"/>
      <c r="C297" s="214"/>
      <c r="D297" s="214"/>
      <c r="E297" s="215"/>
      <c r="F297" s="218"/>
      <c r="G297" s="223"/>
      <c r="H297" s="223"/>
      <c r="I297" s="214"/>
      <c r="J297" s="223"/>
      <c r="K297" s="60"/>
      <c r="L297" s="223"/>
      <c r="M297" s="223"/>
      <c r="N297" s="214"/>
      <c r="O297" s="223"/>
      <c r="P297" s="60"/>
      <c r="Q297" s="61"/>
      <c r="R297" s="39"/>
      <c r="S297" s="40"/>
      <c r="T297" s="39"/>
      <c r="U297" s="40"/>
      <c r="V297" s="70"/>
      <c r="Y297" s="67"/>
    </row>
    <row r="298" spans="1:25" ht="12.75" x14ac:dyDescent="0.2">
      <c r="A298" s="38"/>
      <c r="B298" s="38"/>
      <c r="C298" s="214"/>
      <c r="D298" s="214"/>
      <c r="E298" s="215"/>
      <c r="F298" s="218"/>
      <c r="G298" s="223"/>
      <c r="H298" s="223"/>
      <c r="I298" s="214"/>
      <c r="J298" s="223"/>
      <c r="K298" s="60"/>
      <c r="L298" s="223"/>
      <c r="M298" s="223"/>
      <c r="N298" s="214"/>
      <c r="O298" s="223"/>
      <c r="P298" s="60"/>
      <c r="Q298" s="61"/>
      <c r="R298" s="39"/>
      <c r="S298" s="40"/>
      <c r="T298" s="39"/>
      <c r="U298" s="40"/>
      <c r="V298" s="70"/>
      <c r="Y298" s="67"/>
    </row>
    <row r="299" spans="1:25" ht="12.75" x14ac:dyDescent="0.2">
      <c r="A299" s="38"/>
      <c r="B299" s="38"/>
      <c r="C299" s="214"/>
      <c r="D299" s="214"/>
      <c r="E299" s="215"/>
      <c r="F299" s="218"/>
      <c r="G299" s="223"/>
      <c r="H299" s="223"/>
      <c r="I299" s="214"/>
      <c r="J299" s="223"/>
      <c r="K299" s="60"/>
      <c r="L299" s="223"/>
      <c r="M299" s="223"/>
      <c r="N299" s="214"/>
      <c r="O299" s="223"/>
      <c r="P299" s="60"/>
      <c r="Q299" s="61"/>
      <c r="R299" s="39"/>
      <c r="S299" s="40"/>
      <c r="T299" s="39"/>
      <c r="U299" s="40"/>
      <c r="V299" s="70"/>
      <c r="Y299" s="67"/>
    </row>
    <row r="300" spans="1:25" ht="12.75" x14ac:dyDescent="0.2">
      <c r="A300" s="38"/>
      <c r="B300" s="38"/>
      <c r="C300" s="214"/>
      <c r="D300" s="214"/>
      <c r="E300" s="215"/>
      <c r="F300" s="218"/>
      <c r="G300" s="223"/>
      <c r="H300" s="223"/>
      <c r="I300" s="214"/>
      <c r="J300" s="223"/>
      <c r="K300" s="60"/>
      <c r="L300" s="223"/>
      <c r="M300" s="223"/>
      <c r="N300" s="214"/>
      <c r="O300" s="223"/>
      <c r="P300" s="60"/>
      <c r="Q300" s="61"/>
      <c r="R300" s="39"/>
      <c r="S300" s="40"/>
      <c r="T300" s="39"/>
      <c r="U300" s="40"/>
      <c r="V300" s="70"/>
      <c r="Y300" s="67"/>
    </row>
    <row r="301" spans="1:25" ht="12.75" x14ac:dyDescent="0.2">
      <c r="A301" s="38"/>
      <c r="B301" s="38"/>
      <c r="C301" s="214"/>
      <c r="D301" s="214"/>
      <c r="E301" s="214"/>
      <c r="F301" s="200"/>
      <c r="G301" s="214"/>
      <c r="H301" s="214"/>
      <c r="I301" s="214"/>
      <c r="J301" s="214"/>
      <c r="K301" s="59"/>
      <c r="L301" s="214"/>
      <c r="M301" s="214"/>
      <c r="N301" s="214"/>
      <c r="O301" s="214"/>
      <c r="P301" s="62"/>
      <c r="Q301" s="63"/>
      <c r="R301" s="40"/>
      <c r="S301" s="40"/>
      <c r="T301" s="40"/>
      <c r="U301" s="40"/>
      <c r="Y301" s="67"/>
    </row>
    <row r="302" spans="1:25" ht="12.75" x14ac:dyDescent="0.2">
      <c r="B302" s="41"/>
      <c r="C302" s="214"/>
      <c r="D302" s="214"/>
      <c r="E302" s="214"/>
      <c r="F302" s="200"/>
      <c r="G302" s="214"/>
      <c r="H302" s="214"/>
      <c r="I302" s="214"/>
      <c r="J302" s="214"/>
      <c r="K302" s="59"/>
      <c r="L302" s="214"/>
      <c r="M302" s="214"/>
      <c r="N302" s="214"/>
      <c r="O302" s="214"/>
      <c r="P302" s="62"/>
      <c r="Q302" s="63"/>
      <c r="R302" s="40"/>
      <c r="S302" s="40"/>
      <c r="T302" s="40"/>
      <c r="U302" s="40"/>
      <c r="Y302" s="67"/>
    </row>
    <row r="303" spans="1:25" ht="12.75" x14ac:dyDescent="0.2">
      <c r="B303" s="41"/>
      <c r="C303" s="214"/>
      <c r="D303" s="214"/>
      <c r="E303" s="214"/>
      <c r="F303" s="200"/>
      <c r="G303" s="214"/>
      <c r="H303" s="214"/>
      <c r="I303" s="214"/>
      <c r="J303" s="214"/>
      <c r="K303" s="59"/>
      <c r="L303" s="214"/>
      <c r="M303" s="214"/>
      <c r="N303" s="214"/>
      <c r="O303" s="214"/>
      <c r="P303" s="62"/>
      <c r="Q303" s="63"/>
      <c r="R303" s="40"/>
      <c r="S303" s="40"/>
      <c r="T303" s="40"/>
      <c r="U303" s="40"/>
      <c r="Y303" s="67"/>
    </row>
    <row r="304" spans="1:25" ht="12.75" x14ac:dyDescent="0.2">
      <c r="B304" s="41"/>
      <c r="C304" s="214"/>
      <c r="D304" s="214"/>
      <c r="E304" s="214"/>
      <c r="F304" s="200"/>
      <c r="G304" s="214"/>
      <c r="H304" s="214"/>
      <c r="I304" s="214"/>
      <c r="J304" s="214"/>
      <c r="K304" s="59"/>
      <c r="L304" s="214"/>
      <c r="M304" s="214"/>
      <c r="N304" s="214"/>
      <c r="O304" s="214"/>
      <c r="P304" s="62"/>
      <c r="Q304" s="63"/>
      <c r="R304" s="40"/>
      <c r="S304" s="40"/>
      <c r="T304" s="40"/>
      <c r="U304" s="40"/>
      <c r="Y304" s="67"/>
    </row>
    <row r="305" spans="2:25" ht="12.75" x14ac:dyDescent="0.2">
      <c r="B305" s="41"/>
      <c r="C305" s="214"/>
      <c r="D305" s="214"/>
      <c r="E305" s="214"/>
      <c r="F305" s="200"/>
      <c r="G305" s="214"/>
      <c r="H305" s="214"/>
      <c r="I305" s="214"/>
      <c r="J305" s="214"/>
      <c r="K305" s="59"/>
      <c r="L305" s="214"/>
      <c r="M305" s="214"/>
      <c r="N305" s="214"/>
      <c r="O305" s="214"/>
      <c r="P305" s="62"/>
      <c r="Q305" s="63"/>
      <c r="R305" s="40"/>
      <c r="S305" s="40"/>
      <c r="T305" s="40"/>
      <c r="U305" s="40"/>
      <c r="Y305" s="67"/>
    </row>
    <row r="306" spans="2:25" ht="12.75" x14ac:dyDescent="0.2">
      <c r="C306" s="214"/>
      <c r="D306" s="214"/>
      <c r="E306" s="214"/>
      <c r="F306" s="200"/>
      <c r="G306" s="214"/>
      <c r="H306" s="214"/>
      <c r="I306" s="214"/>
      <c r="J306" s="214"/>
      <c r="K306" s="59"/>
      <c r="L306" s="214"/>
      <c r="M306" s="214"/>
      <c r="N306" s="214"/>
      <c r="O306" s="214"/>
      <c r="P306" s="62"/>
      <c r="Q306" s="63"/>
      <c r="R306" s="40"/>
      <c r="S306" s="40"/>
      <c r="T306" s="40"/>
      <c r="U306" s="40"/>
      <c r="Y306" s="67"/>
    </row>
    <row r="307" spans="2:25" ht="12.75" x14ac:dyDescent="0.2">
      <c r="C307" s="214"/>
      <c r="D307" s="214"/>
      <c r="E307" s="214"/>
      <c r="F307" s="200"/>
      <c r="G307" s="214"/>
      <c r="H307" s="214"/>
      <c r="I307" s="214"/>
      <c r="J307" s="214"/>
      <c r="K307" s="59"/>
      <c r="L307" s="214"/>
      <c r="M307" s="214"/>
      <c r="N307" s="214"/>
      <c r="O307" s="214"/>
      <c r="P307" s="62"/>
      <c r="Q307" s="63"/>
      <c r="R307" s="40"/>
      <c r="S307" s="40"/>
      <c r="T307" s="40"/>
      <c r="U307" s="40"/>
      <c r="Y307" s="67"/>
    </row>
    <row r="308" spans="2:25" ht="12.75" x14ac:dyDescent="0.2">
      <c r="C308" s="214"/>
      <c r="D308" s="214"/>
      <c r="E308" s="214"/>
      <c r="F308" s="200"/>
      <c r="G308" s="214"/>
      <c r="H308" s="214"/>
      <c r="I308" s="214"/>
      <c r="J308" s="214"/>
      <c r="K308" s="59"/>
      <c r="L308" s="214"/>
      <c r="M308" s="214"/>
      <c r="N308" s="214"/>
      <c r="O308" s="214"/>
      <c r="P308" s="62"/>
      <c r="Q308" s="63"/>
      <c r="R308" s="40"/>
      <c r="S308" s="40"/>
      <c r="T308" s="40"/>
      <c r="U308" s="40"/>
      <c r="Y308" s="67"/>
    </row>
    <row r="309" spans="2:25" ht="12.75" x14ac:dyDescent="0.2">
      <c r="C309" s="214"/>
      <c r="D309" s="214"/>
      <c r="E309" s="214"/>
      <c r="F309" s="200"/>
      <c r="G309" s="214"/>
      <c r="H309" s="214"/>
      <c r="I309" s="214"/>
      <c r="J309" s="214"/>
      <c r="K309" s="59"/>
      <c r="L309" s="214"/>
      <c r="M309" s="214"/>
      <c r="N309" s="214"/>
      <c r="O309" s="214"/>
      <c r="P309" s="62"/>
      <c r="Q309" s="63"/>
      <c r="R309" s="40"/>
      <c r="S309" s="40"/>
      <c r="T309" s="40"/>
      <c r="U309" s="40"/>
      <c r="Y309" s="67"/>
    </row>
    <row r="310" spans="2:25" ht="12.75" x14ac:dyDescent="0.2">
      <c r="C310" s="214"/>
      <c r="D310" s="214"/>
      <c r="E310" s="214"/>
      <c r="F310" s="200"/>
      <c r="G310" s="214"/>
      <c r="H310" s="214"/>
      <c r="I310" s="214"/>
      <c r="J310" s="214"/>
      <c r="K310" s="59"/>
      <c r="L310" s="214"/>
      <c r="M310" s="214"/>
      <c r="N310" s="214"/>
      <c r="O310" s="214"/>
      <c r="P310" s="62"/>
      <c r="Q310" s="63"/>
      <c r="R310" s="40"/>
      <c r="S310" s="40"/>
      <c r="T310" s="40"/>
      <c r="U310" s="40"/>
      <c r="Y310" s="67"/>
    </row>
    <row r="311" spans="2:25" ht="12.75" x14ac:dyDescent="0.2">
      <c r="C311" s="214"/>
      <c r="D311" s="214"/>
      <c r="E311" s="214"/>
      <c r="F311" s="200"/>
      <c r="G311" s="214"/>
      <c r="H311" s="214"/>
      <c r="I311" s="214"/>
      <c r="J311" s="214"/>
      <c r="K311" s="59"/>
      <c r="L311" s="214"/>
      <c r="M311" s="214"/>
      <c r="N311" s="214"/>
      <c r="O311" s="214"/>
      <c r="P311" s="62"/>
      <c r="Q311" s="63"/>
      <c r="R311" s="40"/>
      <c r="S311" s="40"/>
      <c r="T311" s="40"/>
      <c r="U311" s="40"/>
      <c r="Y311" s="67"/>
    </row>
    <row r="312" spans="2:25" ht="12.75" x14ac:dyDescent="0.2">
      <c r="C312" s="214"/>
      <c r="D312" s="214"/>
      <c r="E312" s="214"/>
      <c r="F312" s="200"/>
      <c r="G312" s="214"/>
      <c r="H312" s="214"/>
      <c r="I312" s="214"/>
      <c r="J312" s="214"/>
      <c r="K312" s="59"/>
      <c r="L312" s="214"/>
      <c r="M312" s="214"/>
      <c r="N312" s="214"/>
      <c r="O312" s="214"/>
      <c r="P312" s="62"/>
      <c r="Q312" s="63"/>
      <c r="R312" s="40"/>
      <c r="S312" s="40"/>
      <c r="T312" s="40"/>
      <c r="U312" s="40"/>
      <c r="Y312" s="67"/>
    </row>
    <row r="313" spans="2:25" ht="12.75" x14ac:dyDescent="0.2">
      <c r="C313" s="214"/>
      <c r="D313" s="214"/>
      <c r="E313" s="214"/>
      <c r="F313" s="200"/>
      <c r="G313" s="214"/>
      <c r="H313" s="214"/>
      <c r="I313" s="214"/>
      <c r="J313" s="214"/>
      <c r="K313" s="59"/>
      <c r="L313" s="214"/>
      <c r="M313" s="214"/>
      <c r="N313" s="214"/>
      <c r="O313" s="214"/>
      <c r="P313" s="62"/>
      <c r="Q313" s="63"/>
      <c r="R313" s="40"/>
      <c r="S313" s="40"/>
      <c r="T313" s="40"/>
      <c r="U313" s="40"/>
      <c r="Y313" s="67"/>
    </row>
    <row r="314" spans="2:25" ht="12.75" x14ac:dyDescent="0.2">
      <c r="C314" s="214"/>
      <c r="D314" s="214"/>
      <c r="E314" s="214"/>
      <c r="F314" s="200"/>
      <c r="G314" s="214"/>
      <c r="H314" s="214"/>
      <c r="I314" s="214"/>
      <c r="J314" s="214"/>
      <c r="K314" s="59"/>
      <c r="L314" s="214"/>
      <c r="M314" s="214"/>
      <c r="N314" s="214"/>
      <c r="O314" s="214"/>
      <c r="P314" s="62"/>
      <c r="Q314" s="63"/>
      <c r="R314" s="40"/>
      <c r="S314" s="40"/>
      <c r="T314" s="40"/>
      <c r="U314" s="40"/>
      <c r="Y314" s="67"/>
    </row>
    <row r="315" spans="2:25" ht="12.75" x14ac:dyDescent="0.2">
      <c r="C315" s="214"/>
      <c r="D315" s="214"/>
      <c r="E315" s="214"/>
      <c r="F315" s="200"/>
      <c r="G315" s="214"/>
      <c r="H315" s="214"/>
      <c r="I315" s="214"/>
      <c r="J315" s="214"/>
      <c r="K315" s="59"/>
      <c r="L315" s="214"/>
      <c r="M315" s="214"/>
      <c r="N315" s="214"/>
      <c r="O315" s="214"/>
      <c r="P315" s="62"/>
      <c r="Q315" s="63"/>
      <c r="R315" s="40"/>
      <c r="S315" s="40"/>
      <c r="T315" s="40"/>
      <c r="U315" s="40"/>
      <c r="Y315" s="67"/>
    </row>
    <row r="316" spans="2:25" ht="12.75" x14ac:dyDescent="0.2">
      <c r="C316" s="214"/>
      <c r="D316" s="214"/>
      <c r="E316" s="214"/>
      <c r="F316" s="200"/>
      <c r="G316" s="214"/>
      <c r="H316" s="214"/>
      <c r="I316" s="214"/>
      <c r="J316" s="214"/>
      <c r="K316" s="59"/>
      <c r="L316" s="214"/>
      <c r="M316" s="214"/>
      <c r="N316" s="214"/>
      <c r="O316" s="214"/>
      <c r="P316" s="62"/>
      <c r="Q316" s="63"/>
      <c r="R316" s="40"/>
      <c r="S316" s="40"/>
      <c r="T316" s="40"/>
      <c r="U316" s="40"/>
      <c r="Y316" s="67"/>
    </row>
    <row r="317" spans="2:25" ht="12.75" x14ac:dyDescent="0.2">
      <c r="C317" s="214"/>
      <c r="D317" s="214"/>
      <c r="E317" s="214"/>
      <c r="F317" s="200"/>
      <c r="G317" s="214"/>
      <c r="H317" s="214"/>
      <c r="I317" s="214"/>
      <c r="J317" s="214"/>
      <c r="K317" s="59"/>
      <c r="L317" s="214"/>
      <c r="M317" s="214"/>
      <c r="N317" s="214"/>
      <c r="O317" s="214"/>
      <c r="P317" s="62"/>
      <c r="Q317" s="63"/>
      <c r="R317" s="40"/>
      <c r="S317" s="40"/>
      <c r="T317" s="40"/>
      <c r="U317" s="40"/>
      <c r="Y317" s="67"/>
    </row>
    <row r="318" spans="2:25" ht="12.75" x14ac:dyDescent="0.2">
      <c r="C318" s="214"/>
      <c r="D318" s="214"/>
      <c r="E318" s="214"/>
      <c r="F318" s="200"/>
      <c r="G318" s="214"/>
      <c r="H318" s="214"/>
      <c r="I318" s="214"/>
      <c r="J318" s="214"/>
      <c r="K318" s="59"/>
      <c r="L318" s="214"/>
      <c r="M318" s="214"/>
      <c r="N318" s="214"/>
      <c r="O318" s="214"/>
      <c r="P318" s="62"/>
      <c r="Q318" s="63"/>
      <c r="R318" s="40"/>
      <c r="S318" s="40"/>
      <c r="T318" s="40"/>
      <c r="U318" s="40"/>
      <c r="Y318" s="67"/>
    </row>
    <row r="319" spans="2:25" ht="12.75" x14ac:dyDescent="0.2">
      <c r="C319" s="214"/>
      <c r="D319" s="214"/>
      <c r="E319" s="214"/>
      <c r="F319" s="200"/>
      <c r="G319" s="214"/>
      <c r="H319" s="214"/>
      <c r="I319" s="214"/>
      <c r="J319" s="214"/>
      <c r="K319" s="59"/>
      <c r="L319" s="214"/>
      <c r="M319" s="214"/>
      <c r="N319" s="214"/>
      <c r="O319" s="214"/>
      <c r="P319" s="62"/>
      <c r="Q319" s="63"/>
      <c r="R319" s="40"/>
      <c r="S319" s="40"/>
      <c r="T319" s="40"/>
      <c r="U319" s="40"/>
      <c r="Y319" s="67"/>
    </row>
    <row r="320" spans="2:25" ht="12.75" x14ac:dyDescent="0.2">
      <c r="C320" s="214"/>
      <c r="D320" s="214"/>
      <c r="E320" s="214"/>
      <c r="F320" s="200"/>
      <c r="G320" s="214"/>
      <c r="H320" s="214"/>
      <c r="I320" s="214"/>
      <c r="J320" s="214"/>
      <c r="K320" s="59"/>
      <c r="L320" s="214"/>
      <c r="M320" s="214"/>
      <c r="N320" s="214"/>
      <c r="O320" s="214"/>
      <c r="P320" s="62"/>
      <c r="Q320" s="63"/>
      <c r="R320" s="40"/>
      <c r="S320" s="40"/>
      <c r="T320" s="40"/>
      <c r="U320" s="40"/>
      <c r="Y320" s="67"/>
    </row>
    <row r="321" spans="3:25" ht="12.75" x14ac:dyDescent="0.2">
      <c r="C321" s="214"/>
      <c r="D321" s="214"/>
      <c r="E321" s="214"/>
      <c r="F321" s="200"/>
      <c r="G321" s="214"/>
      <c r="H321" s="214"/>
      <c r="I321" s="214"/>
      <c r="J321" s="214"/>
      <c r="K321" s="59"/>
      <c r="L321" s="214"/>
      <c r="M321" s="214"/>
      <c r="N321" s="214"/>
      <c r="O321" s="214"/>
      <c r="P321" s="62"/>
      <c r="Q321" s="63"/>
      <c r="R321" s="40"/>
      <c r="S321" s="40"/>
      <c r="T321" s="40"/>
      <c r="U321" s="40"/>
      <c r="Y321" s="67"/>
    </row>
    <row r="322" spans="3:25" ht="12.75" x14ac:dyDescent="0.2">
      <c r="C322" s="214"/>
      <c r="D322" s="214"/>
      <c r="E322" s="214"/>
      <c r="F322" s="200"/>
      <c r="G322" s="214"/>
      <c r="H322" s="214"/>
      <c r="I322" s="214"/>
      <c r="J322" s="214"/>
      <c r="K322" s="59"/>
      <c r="L322" s="214"/>
      <c r="M322" s="214"/>
      <c r="N322" s="214"/>
      <c r="O322" s="214"/>
      <c r="P322" s="62"/>
      <c r="Q322" s="63"/>
      <c r="R322" s="40"/>
      <c r="S322" s="40"/>
      <c r="T322" s="40"/>
      <c r="U322" s="40"/>
      <c r="Y322" s="67"/>
    </row>
    <row r="323" spans="3:25" ht="12.75" x14ac:dyDescent="0.2">
      <c r="C323" s="214"/>
      <c r="D323" s="214"/>
      <c r="E323" s="214"/>
      <c r="F323" s="200"/>
      <c r="G323" s="214"/>
      <c r="H323" s="214"/>
      <c r="I323" s="214"/>
      <c r="J323" s="214"/>
      <c r="K323" s="59"/>
      <c r="L323" s="214"/>
      <c r="M323" s="214"/>
      <c r="N323" s="214"/>
      <c r="O323" s="214"/>
      <c r="P323" s="62"/>
      <c r="Q323" s="63"/>
      <c r="R323" s="40"/>
      <c r="S323" s="40"/>
      <c r="T323" s="40"/>
      <c r="U323" s="40"/>
      <c r="Y323" s="67"/>
    </row>
    <row r="324" spans="3:25" ht="12.75" x14ac:dyDescent="0.2">
      <c r="C324" s="214"/>
      <c r="D324" s="214"/>
      <c r="E324" s="214"/>
      <c r="F324" s="200"/>
      <c r="G324" s="214"/>
      <c r="H324" s="214"/>
      <c r="I324" s="214"/>
      <c r="J324" s="214"/>
      <c r="K324" s="59"/>
      <c r="L324" s="214"/>
      <c r="M324" s="214"/>
      <c r="N324" s="214"/>
      <c r="O324" s="214"/>
      <c r="P324" s="62"/>
      <c r="Q324" s="63"/>
      <c r="R324" s="40"/>
      <c r="S324" s="40"/>
      <c r="T324" s="40"/>
      <c r="U324" s="40"/>
      <c r="Y324" s="67"/>
    </row>
    <row r="325" spans="3:25" ht="12.75" x14ac:dyDescent="0.2">
      <c r="C325" s="214"/>
      <c r="D325" s="214"/>
      <c r="E325" s="214"/>
      <c r="F325" s="200"/>
      <c r="G325" s="214"/>
      <c r="H325" s="214"/>
      <c r="I325" s="214"/>
      <c r="J325" s="214"/>
      <c r="K325" s="59"/>
      <c r="L325" s="214"/>
      <c r="M325" s="214"/>
      <c r="N325" s="214"/>
      <c r="O325" s="214"/>
      <c r="P325" s="62"/>
      <c r="Q325" s="63"/>
      <c r="R325" s="40"/>
      <c r="S325" s="40"/>
      <c r="T325" s="40"/>
      <c r="U325" s="40"/>
      <c r="Y325" s="67"/>
    </row>
    <row r="326" spans="3:25" ht="12.75" x14ac:dyDescent="0.2">
      <c r="C326" s="214"/>
      <c r="D326" s="214"/>
      <c r="E326" s="214"/>
      <c r="F326" s="200"/>
      <c r="G326" s="214"/>
      <c r="H326" s="214"/>
      <c r="I326" s="214"/>
      <c r="J326" s="214"/>
      <c r="K326" s="59"/>
      <c r="L326" s="214"/>
      <c r="M326" s="214"/>
      <c r="N326" s="214"/>
      <c r="O326" s="214"/>
      <c r="P326" s="62"/>
      <c r="Q326" s="63"/>
      <c r="R326" s="40"/>
      <c r="S326" s="40"/>
      <c r="T326" s="40"/>
      <c r="U326" s="40"/>
      <c r="Y326" s="67"/>
    </row>
    <row r="327" spans="3:25" ht="12.75" x14ac:dyDescent="0.2">
      <c r="C327" s="214"/>
      <c r="D327" s="214"/>
      <c r="E327" s="214"/>
      <c r="F327" s="200"/>
      <c r="G327" s="214"/>
      <c r="H327" s="214"/>
      <c r="I327" s="214"/>
      <c r="J327" s="214"/>
      <c r="K327" s="59"/>
      <c r="L327" s="214"/>
      <c r="M327" s="214"/>
      <c r="N327" s="214"/>
      <c r="O327" s="214"/>
      <c r="P327" s="62"/>
      <c r="Q327" s="63"/>
      <c r="R327" s="40"/>
      <c r="S327" s="40"/>
      <c r="T327" s="40"/>
      <c r="U327" s="40"/>
      <c r="Y327" s="67"/>
    </row>
    <row r="328" spans="3:25" ht="12.75" x14ac:dyDescent="0.2">
      <c r="C328" s="214"/>
      <c r="D328" s="214"/>
      <c r="E328" s="214"/>
      <c r="F328" s="200"/>
      <c r="G328" s="214"/>
      <c r="H328" s="214"/>
      <c r="I328" s="214"/>
      <c r="J328" s="214"/>
      <c r="K328" s="59"/>
      <c r="L328" s="214"/>
      <c r="M328" s="214"/>
      <c r="N328" s="214"/>
      <c r="O328" s="214"/>
      <c r="P328" s="62"/>
      <c r="Q328" s="63"/>
      <c r="R328" s="40"/>
      <c r="S328" s="40"/>
      <c r="T328" s="40"/>
      <c r="U328" s="40"/>
      <c r="Y328" s="67"/>
    </row>
    <row r="329" spans="3:25" ht="12.75" x14ac:dyDescent="0.2">
      <c r="C329" s="214"/>
      <c r="D329" s="214"/>
      <c r="E329" s="214"/>
      <c r="F329" s="200"/>
      <c r="G329" s="214"/>
      <c r="H329" s="214"/>
      <c r="I329" s="214"/>
      <c r="J329" s="214"/>
      <c r="K329" s="59"/>
      <c r="L329" s="214"/>
      <c r="M329" s="214"/>
      <c r="N329" s="214"/>
      <c r="O329" s="214"/>
      <c r="P329" s="62"/>
      <c r="Q329" s="63"/>
      <c r="R329" s="40"/>
      <c r="S329" s="40"/>
      <c r="T329" s="40"/>
      <c r="U329" s="40"/>
      <c r="Y329" s="67"/>
    </row>
    <row r="330" spans="3:25" ht="12.75" x14ac:dyDescent="0.2">
      <c r="C330" s="214"/>
      <c r="D330" s="214"/>
      <c r="E330" s="214"/>
      <c r="F330" s="200"/>
      <c r="G330" s="214"/>
      <c r="H330" s="214"/>
      <c r="I330" s="214"/>
      <c r="J330" s="214"/>
      <c r="K330" s="59"/>
      <c r="L330" s="214"/>
      <c r="M330" s="214"/>
      <c r="N330" s="214"/>
      <c r="O330" s="214"/>
      <c r="P330" s="62"/>
      <c r="Q330" s="63"/>
      <c r="R330" s="40"/>
      <c r="S330" s="40"/>
      <c r="T330" s="40"/>
      <c r="U330" s="40"/>
      <c r="Y330" s="67"/>
    </row>
    <row r="331" spans="3:25" ht="12.75" x14ac:dyDescent="0.2">
      <c r="C331" s="214"/>
      <c r="D331" s="214"/>
      <c r="E331" s="214"/>
      <c r="F331" s="200"/>
      <c r="G331" s="214"/>
      <c r="H331" s="214"/>
      <c r="I331" s="214"/>
      <c r="J331" s="214"/>
      <c r="K331" s="59"/>
      <c r="L331" s="214"/>
      <c r="M331" s="214"/>
      <c r="N331" s="214"/>
      <c r="O331" s="214"/>
      <c r="P331" s="62"/>
      <c r="Q331" s="63"/>
      <c r="R331" s="40"/>
      <c r="S331" s="40"/>
      <c r="T331" s="40"/>
      <c r="U331" s="40"/>
      <c r="Y331" s="67"/>
    </row>
    <row r="332" spans="3:25" ht="12.75" x14ac:dyDescent="0.2">
      <c r="C332" s="214"/>
      <c r="D332" s="214"/>
      <c r="E332" s="214"/>
      <c r="F332" s="200"/>
      <c r="G332" s="214"/>
      <c r="H332" s="214"/>
      <c r="I332" s="214"/>
      <c r="J332" s="214"/>
      <c r="K332" s="59"/>
      <c r="L332" s="214"/>
      <c r="M332" s="214"/>
      <c r="N332" s="214"/>
      <c r="O332" s="214"/>
      <c r="P332" s="62"/>
      <c r="Q332" s="63"/>
      <c r="R332" s="40"/>
      <c r="S332" s="40"/>
      <c r="T332" s="40"/>
      <c r="U332" s="40"/>
      <c r="Y332" s="67"/>
    </row>
    <row r="333" spans="3:25" ht="12.75" x14ac:dyDescent="0.2">
      <c r="C333" s="214"/>
      <c r="D333" s="214"/>
      <c r="E333" s="214"/>
      <c r="F333" s="200"/>
      <c r="G333" s="214"/>
      <c r="H333" s="214"/>
      <c r="I333" s="214"/>
      <c r="J333" s="214"/>
      <c r="K333" s="59"/>
      <c r="L333" s="214"/>
      <c r="M333" s="214"/>
      <c r="N333" s="214"/>
      <c r="O333" s="214"/>
      <c r="P333" s="62"/>
      <c r="Q333" s="63"/>
      <c r="R333" s="40"/>
      <c r="S333" s="40"/>
      <c r="T333" s="40"/>
      <c r="U333" s="40"/>
      <c r="Y333" s="67"/>
    </row>
    <row r="334" spans="3:25" ht="12.75" x14ac:dyDescent="0.2">
      <c r="C334" s="214"/>
      <c r="D334" s="214"/>
      <c r="E334" s="214"/>
      <c r="F334" s="200"/>
      <c r="G334" s="214"/>
      <c r="H334" s="214"/>
      <c r="I334" s="214"/>
      <c r="J334" s="214"/>
      <c r="K334" s="59"/>
      <c r="L334" s="214"/>
      <c r="M334" s="214"/>
      <c r="N334" s="214"/>
      <c r="O334" s="214"/>
      <c r="P334" s="62"/>
      <c r="Q334" s="63"/>
      <c r="R334" s="40"/>
      <c r="S334" s="40"/>
      <c r="T334" s="40"/>
      <c r="U334" s="40"/>
      <c r="Y334" s="67"/>
    </row>
    <row r="335" spans="3:25" ht="12.75" x14ac:dyDescent="0.2">
      <c r="C335" s="214"/>
      <c r="D335" s="214"/>
      <c r="E335" s="214"/>
      <c r="F335" s="200"/>
      <c r="G335" s="214"/>
      <c r="H335" s="214"/>
      <c r="I335" s="214"/>
      <c r="J335" s="214"/>
      <c r="K335" s="59"/>
      <c r="L335" s="214"/>
      <c r="M335" s="214"/>
      <c r="N335" s="214"/>
      <c r="O335" s="214"/>
      <c r="P335" s="62"/>
      <c r="Q335" s="63"/>
      <c r="R335" s="40"/>
      <c r="S335" s="40"/>
      <c r="T335" s="40"/>
      <c r="U335" s="40"/>
      <c r="Y335" s="67"/>
    </row>
    <row r="336" spans="3:25" ht="12.75" x14ac:dyDescent="0.2">
      <c r="C336" s="214"/>
      <c r="D336" s="214"/>
      <c r="E336" s="214"/>
      <c r="F336" s="200"/>
      <c r="G336" s="214"/>
      <c r="H336" s="214"/>
      <c r="I336" s="214"/>
      <c r="J336" s="214"/>
      <c r="K336" s="59"/>
      <c r="L336" s="214"/>
      <c r="M336" s="214"/>
      <c r="N336" s="214"/>
      <c r="O336" s="214"/>
      <c r="P336" s="62"/>
      <c r="Q336" s="63"/>
      <c r="R336" s="40"/>
      <c r="S336" s="40"/>
      <c r="T336" s="40"/>
      <c r="U336" s="40"/>
      <c r="Y336" s="67"/>
    </row>
    <row r="337" spans="3:25" ht="12.75" x14ac:dyDescent="0.2">
      <c r="C337" s="214"/>
      <c r="D337" s="214"/>
      <c r="E337" s="214"/>
      <c r="F337" s="200"/>
      <c r="G337" s="214"/>
      <c r="H337" s="214"/>
      <c r="I337" s="214"/>
      <c r="J337" s="214"/>
      <c r="K337" s="59"/>
      <c r="L337" s="214"/>
      <c r="M337" s="214"/>
      <c r="N337" s="214"/>
      <c r="O337" s="214"/>
      <c r="P337" s="62"/>
      <c r="Q337" s="63"/>
      <c r="R337" s="40"/>
      <c r="S337" s="40"/>
      <c r="T337" s="40"/>
      <c r="U337" s="40"/>
      <c r="Y337" s="67"/>
    </row>
    <row r="338" spans="3:25" ht="12.75" x14ac:dyDescent="0.2">
      <c r="C338" s="214"/>
      <c r="D338" s="214"/>
      <c r="E338" s="214"/>
      <c r="F338" s="200"/>
      <c r="G338" s="214"/>
      <c r="H338" s="214"/>
      <c r="I338" s="214"/>
      <c r="J338" s="214"/>
      <c r="K338" s="59"/>
      <c r="L338" s="214"/>
      <c r="M338" s="214"/>
      <c r="N338" s="214"/>
      <c r="O338" s="214"/>
      <c r="P338" s="62"/>
      <c r="Q338" s="63"/>
      <c r="R338" s="40"/>
      <c r="S338" s="40"/>
      <c r="T338" s="40"/>
      <c r="U338" s="40"/>
      <c r="Y338" s="67"/>
    </row>
    <row r="339" spans="3:25" ht="12.75" x14ac:dyDescent="0.2">
      <c r="C339" s="214"/>
      <c r="D339" s="214"/>
      <c r="E339" s="214"/>
      <c r="F339" s="200"/>
      <c r="G339" s="214"/>
      <c r="H339" s="214"/>
      <c r="I339" s="214"/>
      <c r="J339" s="214"/>
      <c r="K339" s="59"/>
      <c r="L339" s="214"/>
      <c r="M339" s="214"/>
      <c r="N339" s="214"/>
      <c r="O339" s="214"/>
      <c r="P339" s="62"/>
      <c r="Q339" s="63"/>
      <c r="R339" s="40"/>
      <c r="S339" s="40"/>
      <c r="T339" s="40"/>
      <c r="U339" s="40"/>
      <c r="Y339" s="67"/>
    </row>
    <row r="340" spans="3:25" ht="12.75" x14ac:dyDescent="0.2">
      <c r="C340" s="214"/>
      <c r="D340" s="214"/>
      <c r="E340" s="214"/>
      <c r="F340" s="200"/>
      <c r="G340" s="214"/>
      <c r="H340" s="214"/>
      <c r="I340" s="214"/>
      <c r="J340" s="214"/>
      <c r="K340" s="59"/>
      <c r="L340" s="214"/>
      <c r="M340" s="214"/>
      <c r="N340" s="214"/>
      <c r="O340" s="214"/>
      <c r="P340" s="62"/>
      <c r="Q340" s="63"/>
      <c r="R340" s="40"/>
      <c r="S340" s="40"/>
      <c r="T340" s="40"/>
      <c r="U340" s="40"/>
      <c r="Y340" s="67"/>
    </row>
    <row r="341" spans="3:25" ht="12.75" x14ac:dyDescent="0.2">
      <c r="C341" s="214"/>
      <c r="D341" s="214"/>
      <c r="E341" s="214"/>
      <c r="F341" s="200"/>
      <c r="G341" s="214"/>
      <c r="H341" s="214"/>
      <c r="I341" s="214"/>
      <c r="J341" s="214"/>
      <c r="K341" s="59"/>
      <c r="L341" s="214"/>
      <c r="M341" s="214"/>
      <c r="N341" s="214"/>
      <c r="O341" s="214"/>
      <c r="P341" s="62"/>
      <c r="Q341" s="63"/>
      <c r="R341" s="40"/>
      <c r="S341" s="40"/>
      <c r="T341" s="40"/>
      <c r="U341" s="40"/>
      <c r="Y341" s="67"/>
    </row>
    <row r="342" spans="3:25" ht="12.75" x14ac:dyDescent="0.2">
      <c r="C342" s="214"/>
      <c r="D342" s="214"/>
      <c r="E342" s="214"/>
      <c r="F342" s="200"/>
      <c r="G342" s="214"/>
      <c r="H342" s="214"/>
      <c r="I342" s="214"/>
      <c r="J342" s="214"/>
      <c r="K342" s="59"/>
      <c r="L342" s="214"/>
      <c r="M342" s="214"/>
      <c r="N342" s="214"/>
      <c r="O342" s="214"/>
      <c r="P342" s="62"/>
      <c r="Q342" s="63"/>
      <c r="R342" s="40"/>
      <c r="S342" s="40"/>
      <c r="T342" s="40"/>
      <c r="U342" s="40"/>
      <c r="Y342" s="67"/>
    </row>
    <row r="343" spans="3:25" ht="12.75" x14ac:dyDescent="0.2">
      <c r="C343" s="214"/>
      <c r="D343" s="214"/>
      <c r="E343" s="214"/>
      <c r="F343" s="200"/>
      <c r="G343" s="214"/>
      <c r="H343" s="214"/>
      <c r="I343" s="214"/>
      <c r="J343" s="214"/>
      <c r="K343" s="59"/>
      <c r="L343" s="214"/>
      <c r="M343" s="214"/>
      <c r="N343" s="214"/>
      <c r="O343" s="214"/>
      <c r="P343" s="62"/>
      <c r="Q343" s="63"/>
      <c r="R343" s="40"/>
      <c r="S343" s="40"/>
      <c r="T343" s="40"/>
      <c r="U343" s="40"/>
      <c r="Y343" s="67"/>
    </row>
    <row r="344" spans="3:25" ht="12.75" x14ac:dyDescent="0.2">
      <c r="C344" s="214"/>
      <c r="D344" s="214"/>
      <c r="E344" s="214"/>
      <c r="F344" s="200"/>
      <c r="G344" s="214"/>
      <c r="H344" s="214"/>
      <c r="I344" s="214"/>
      <c r="J344" s="214"/>
      <c r="K344" s="59"/>
      <c r="L344" s="214"/>
      <c r="M344" s="214"/>
      <c r="N344" s="214"/>
      <c r="O344" s="214"/>
      <c r="P344" s="62"/>
      <c r="Q344" s="63"/>
      <c r="R344" s="40"/>
      <c r="S344" s="40"/>
      <c r="T344" s="40"/>
      <c r="U344" s="40"/>
      <c r="Y344" s="67"/>
    </row>
    <row r="345" spans="3:25" ht="12.75" x14ac:dyDescent="0.2">
      <c r="C345" s="214"/>
      <c r="D345" s="214"/>
      <c r="E345" s="214"/>
      <c r="F345" s="200"/>
      <c r="G345" s="214"/>
      <c r="H345" s="214"/>
      <c r="I345" s="214"/>
      <c r="J345" s="214"/>
      <c r="K345" s="59"/>
      <c r="L345" s="214"/>
      <c r="M345" s="214"/>
      <c r="N345" s="214"/>
      <c r="O345" s="214"/>
      <c r="P345" s="62"/>
      <c r="Q345" s="63"/>
      <c r="R345" s="40"/>
      <c r="S345" s="40"/>
      <c r="T345" s="40"/>
      <c r="U345" s="40"/>
      <c r="Y345" s="67"/>
    </row>
    <row r="346" spans="3:25" ht="12.75" x14ac:dyDescent="0.2">
      <c r="C346" s="214"/>
      <c r="D346" s="214"/>
      <c r="E346" s="214"/>
      <c r="F346" s="200"/>
      <c r="G346" s="214"/>
      <c r="H346" s="214"/>
      <c r="I346" s="214"/>
      <c r="J346" s="214"/>
      <c r="K346" s="59"/>
      <c r="L346" s="214"/>
      <c r="M346" s="214"/>
      <c r="N346" s="214"/>
      <c r="O346" s="214"/>
      <c r="P346" s="62"/>
      <c r="Q346" s="63"/>
      <c r="R346" s="40"/>
      <c r="S346" s="40"/>
      <c r="T346" s="40"/>
      <c r="U346" s="40"/>
      <c r="Y346" s="67"/>
    </row>
    <row r="347" spans="3:25" ht="12.75" x14ac:dyDescent="0.2">
      <c r="C347" s="214"/>
      <c r="D347" s="214"/>
      <c r="E347" s="214"/>
      <c r="F347" s="200"/>
      <c r="G347" s="214"/>
      <c r="H347" s="214"/>
      <c r="I347" s="214"/>
      <c r="J347" s="214"/>
      <c r="K347" s="59"/>
      <c r="L347" s="214"/>
      <c r="M347" s="214"/>
      <c r="N347" s="214"/>
      <c r="O347" s="214"/>
      <c r="P347" s="62"/>
      <c r="Q347" s="63"/>
      <c r="R347" s="40"/>
      <c r="S347" s="40"/>
      <c r="T347" s="40"/>
      <c r="U347" s="40"/>
      <c r="Y347" s="67"/>
    </row>
    <row r="348" spans="3:25" ht="12.75" x14ac:dyDescent="0.2">
      <c r="C348" s="214"/>
      <c r="D348" s="214"/>
      <c r="E348" s="214"/>
      <c r="F348" s="200"/>
      <c r="G348" s="214"/>
      <c r="H348" s="214"/>
      <c r="I348" s="214"/>
      <c r="J348" s="214"/>
      <c r="K348" s="59"/>
      <c r="L348" s="214"/>
      <c r="M348" s="214"/>
      <c r="N348" s="214"/>
      <c r="O348" s="214"/>
      <c r="P348" s="62"/>
      <c r="Q348" s="63"/>
      <c r="R348" s="40"/>
      <c r="S348" s="40"/>
      <c r="T348" s="40"/>
      <c r="U348" s="40"/>
      <c r="Y348" s="67"/>
    </row>
    <row r="349" spans="3:25" ht="12.75" x14ac:dyDescent="0.2">
      <c r="C349" s="214"/>
      <c r="D349" s="214"/>
      <c r="E349" s="214"/>
      <c r="F349" s="200"/>
      <c r="G349" s="214"/>
      <c r="H349" s="214"/>
      <c r="I349" s="214"/>
      <c r="J349" s="214"/>
      <c r="K349" s="59"/>
      <c r="L349" s="214"/>
      <c r="M349" s="214"/>
      <c r="N349" s="214"/>
      <c r="O349" s="214"/>
      <c r="P349" s="62"/>
      <c r="Q349" s="63"/>
      <c r="R349" s="40"/>
      <c r="S349" s="40"/>
      <c r="T349" s="40"/>
      <c r="U349" s="40"/>
      <c r="Y349" s="67"/>
    </row>
    <row r="350" spans="3:25" ht="12.75" x14ac:dyDescent="0.2">
      <c r="C350" s="214"/>
      <c r="D350" s="214"/>
      <c r="E350" s="214"/>
      <c r="F350" s="200"/>
      <c r="G350" s="214"/>
      <c r="H350" s="214"/>
      <c r="I350" s="214"/>
      <c r="J350" s="214"/>
      <c r="K350" s="59"/>
      <c r="L350" s="214"/>
      <c r="M350" s="214"/>
      <c r="N350" s="214"/>
      <c r="O350" s="214"/>
      <c r="P350" s="62"/>
      <c r="Q350" s="63"/>
      <c r="R350" s="40"/>
      <c r="S350" s="40"/>
      <c r="T350" s="40"/>
      <c r="U350" s="40"/>
      <c r="Y350" s="67"/>
    </row>
    <row r="351" spans="3:25" ht="12.75" x14ac:dyDescent="0.2">
      <c r="C351" s="214"/>
      <c r="D351" s="214"/>
      <c r="E351" s="214"/>
      <c r="F351" s="200"/>
      <c r="G351" s="214"/>
      <c r="H351" s="214"/>
      <c r="I351" s="214"/>
      <c r="J351" s="214"/>
      <c r="K351" s="59"/>
      <c r="L351" s="214"/>
      <c r="M351" s="214"/>
      <c r="N351" s="214"/>
      <c r="O351" s="214"/>
      <c r="P351" s="62"/>
      <c r="Q351" s="63"/>
      <c r="R351" s="40"/>
      <c r="S351" s="40"/>
      <c r="T351" s="40"/>
      <c r="U351" s="40"/>
      <c r="Y351" s="67"/>
    </row>
    <row r="352" spans="3:25" ht="12.75" x14ac:dyDescent="0.2">
      <c r="C352" s="214"/>
      <c r="D352" s="214"/>
      <c r="E352" s="214"/>
      <c r="F352" s="200"/>
      <c r="G352" s="214"/>
      <c r="H352" s="214"/>
      <c r="I352" s="214"/>
      <c r="J352" s="214"/>
      <c r="K352" s="59"/>
      <c r="L352" s="214"/>
      <c r="M352" s="214"/>
      <c r="N352" s="214"/>
      <c r="O352" s="214"/>
      <c r="P352" s="62"/>
      <c r="Q352" s="63"/>
      <c r="R352" s="40"/>
      <c r="S352" s="40"/>
      <c r="T352" s="40"/>
      <c r="U352" s="40"/>
      <c r="Y352" s="67"/>
    </row>
    <row r="353" spans="3:25" ht="12.75" x14ac:dyDescent="0.2">
      <c r="C353" s="214"/>
      <c r="D353" s="214"/>
      <c r="E353" s="214"/>
      <c r="F353" s="200"/>
      <c r="G353" s="214"/>
      <c r="H353" s="214"/>
      <c r="I353" s="214"/>
      <c r="J353" s="214"/>
      <c r="K353" s="59"/>
      <c r="L353" s="214"/>
      <c r="M353" s="214"/>
      <c r="N353" s="214"/>
      <c r="O353" s="214"/>
      <c r="P353" s="62"/>
      <c r="Q353" s="63"/>
      <c r="R353" s="40"/>
      <c r="S353" s="40"/>
      <c r="T353" s="40"/>
      <c r="U353" s="40"/>
      <c r="Y353" s="67"/>
    </row>
    <row r="354" spans="3:25" ht="12.75" x14ac:dyDescent="0.2">
      <c r="C354" s="214"/>
      <c r="D354" s="214"/>
      <c r="E354" s="214"/>
      <c r="F354" s="200"/>
      <c r="G354" s="214"/>
      <c r="H354" s="214"/>
      <c r="I354" s="214"/>
      <c r="J354" s="214"/>
      <c r="K354" s="59"/>
      <c r="L354" s="214"/>
      <c r="M354" s="214"/>
      <c r="N354" s="214"/>
      <c r="O354" s="214"/>
      <c r="P354" s="62"/>
      <c r="Q354" s="63"/>
      <c r="R354" s="40"/>
      <c r="S354" s="40"/>
      <c r="T354" s="40"/>
      <c r="U354" s="40"/>
      <c r="Y354" s="67"/>
    </row>
    <row r="355" spans="3:25" ht="12.75" x14ac:dyDescent="0.2">
      <c r="C355" s="214"/>
      <c r="D355" s="214"/>
      <c r="E355" s="214"/>
      <c r="F355" s="200"/>
      <c r="G355" s="214"/>
      <c r="H355" s="214"/>
      <c r="I355" s="214"/>
      <c r="J355" s="214"/>
      <c r="K355" s="59"/>
      <c r="L355" s="214"/>
      <c r="M355" s="214"/>
      <c r="N355" s="214"/>
      <c r="O355" s="214"/>
      <c r="P355" s="62"/>
      <c r="Q355" s="63"/>
      <c r="R355" s="40"/>
      <c r="S355" s="40"/>
      <c r="T355" s="40"/>
      <c r="U355" s="40"/>
      <c r="Y355" s="67"/>
    </row>
    <row r="356" spans="3:25" ht="12.75" x14ac:dyDescent="0.2">
      <c r="C356" s="214"/>
      <c r="D356" s="214"/>
      <c r="E356" s="214"/>
      <c r="F356" s="200"/>
      <c r="G356" s="214"/>
      <c r="H356" s="214"/>
      <c r="I356" s="214"/>
      <c r="J356" s="214"/>
      <c r="K356" s="59"/>
      <c r="L356" s="214"/>
      <c r="M356" s="214"/>
      <c r="N356" s="214"/>
      <c r="O356" s="214"/>
      <c r="P356" s="62"/>
      <c r="Q356" s="63"/>
      <c r="R356" s="40"/>
      <c r="S356" s="40"/>
      <c r="T356" s="40"/>
      <c r="U356" s="40"/>
      <c r="Y356" s="67"/>
    </row>
    <row r="357" spans="3:25" ht="12.75" x14ac:dyDescent="0.2">
      <c r="C357" s="214"/>
      <c r="D357" s="214"/>
      <c r="E357" s="214"/>
      <c r="F357" s="200"/>
      <c r="G357" s="214"/>
      <c r="H357" s="214"/>
      <c r="I357" s="214"/>
      <c r="J357" s="214"/>
      <c r="K357" s="59"/>
      <c r="L357" s="214"/>
      <c r="M357" s="214"/>
      <c r="N357" s="214"/>
      <c r="O357" s="214"/>
      <c r="P357" s="62"/>
      <c r="Q357" s="63"/>
      <c r="R357" s="40"/>
      <c r="S357" s="40"/>
      <c r="T357" s="40"/>
      <c r="U357" s="40"/>
      <c r="Y357" s="67"/>
    </row>
    <row r="358" spans="3:25" ht="12.75" x14ac:dyDescent="0.2">
      <c r="C358" s="214"/>
      <c r="D358" s="214"/>
      <c r="E358" s="214"/>
      <c r="F358" s="200"/>
      <c r="G358" s="214"/>
      <c r="H358" s="214"/>
      <c r="I358" s="214"/>
      <c r="J358" s="214"/>
      <c r="K358" s="59"/>
      <c r="L358" s="214"/>
      <c r="M358" s="214"/>
      <c r="N358" s="214"/>
      <c r="O358" s="214"/>
      <c r="P358" s="62"/>
      <c r="Q358" s="63"/>
      <c r="R358" s="40"/>
      <c r="S358" s="40"/>
      <c r="T358" s="40"/>
      <c r="U358" s="40"/>
      <c r="Y358" s="67"/>
    </row>
    <row r="359" spans="3:25" ht="12.75" x14ac:dyDescent="0.2">
      <c r="C359" s="214"/>
      <c r="D359" s="214"/>
      <c r="E359" s="214"/>
      <c r="F359" s="200"/>
      <c r="G359" s="214"/>
      <c r="H359" s="214"/>
      <c r="I359" s="214"/>
      <c r="J359" s="214"/>
      <c r="K359" s="59"/>
      <c r="L359" s="214"/>
      <c r="M359" s="214"/>
      <c r="N359" s="214"/>
      <c r="O359" s="214"/>
      <c r="P359" s="62"/>
      <c r="Q359" s="63"/>
      <c r="R359" s="40"/>
      <c r="S359" s="40"/>
      <c r="T359" s="40"/>
      <c r="U359" s="40"/>
      <c r="Y359" s="67"/>
    </row>
    <row r="360" spans="3:25" ht="12.75" x14ac:dyDescent="0.2">
      <c r="C360" s="214"/>
      <c r="D360" s="214"/>
      <c r="E360" s="214"/>
      <c r="F360" s="200"/>
      <c r="G360" s="214"/>
      <c r="H360" s="214"/>
      <c r="I360" s="214"/>
      <c r="J360" s="214"/>
      <c r="K360" s="59"/>
      <c r="L360" s="214"/>
      <c r="M360" s="214"/>
      <c r="N360" s="214"/>
      <c r="O360" s="214"/>
      <c r="P360" s="62"/>
      <c r="Q360" s="63"/>
      <c r="R360" s="40"/>
      <c r="S360" s="40"/>
      <c r="T360" s="40"/>
      <c r="U360" s="40"/>
      <c r="Y360" s="67"/>
    </row>
    <row r="361" spans="3:25" ht="12.75" x14ac:dyDescent="0.2">
      <c r="C361" s="214"/>
      <c r="D361" s="214"/>
      <c r="E361" s="214"/>
      <c r="F361" s="200"/>
      <c r="G361" s="214"/>
      <c r="H361" s="214"/>
      <c r="I361" s="214"/>
      <c r="J361" s="214"/>
      <c r="K361" s="59"/>
      <c r="L361" s="214"/>
      <c r="M361" s="214"/>
      <c r="N361" s="214"/>
      <c r="O361" s="214"/>
      <c r="P361" s="62"/>
      <c r="Q361" s="63"/>
      <c r="R361" s="40"/>
      <c r="S361" s="40"/>
      <c r="T361" s="40"/>
      <c r="U361" s="40"/>
      <c r="Y361" s="67"/>
    </row>
    <row r="362" spans="3:25" ht="12.75" x14ac:dyDescent="0.2">
      <c r="C362" s="214"/>
      <c r="D362" s="214"/>
      <c r="E362" s="214"/>
      <c r="F362" s="200"/>
      <c r="G362" s="214"/>
      <c r="H362" s="214"/>
      <c r="I362" s="214"/>
      <c r="J362" s="214"/>
      <c r="K362" s="59"/>
      <c r="L362" s="214"/>
      <c r="M362" s="214"/>
      <c r="N362" s="214"/>
      <c r="O362" s="214"/>
      <c r="P362" s="62"/>
      <c r="Q362" s="63"/>
      <c r="R362" s="40"/>
      <c r="S362" s="40"/>
      <c r="T362" s="40"/>
      <c r="U362" s="40"/>
      <c r="Y362" s="67"/>
    </row>
    <row r="363" spans="3:25" ht="12.75" x14ac:dyDescent="0.2">
      <c r="C363" s="214"/>
      <c r="D363" s="214"/>
      <c r="E363" s="214"/>
      <c r="F363" s="200"/>
      <c r="G363" s="214"/>
      <c r="H363" s="214"/>
      <c r="I363" s="214"/>
      <c r="J363" s="214"/>
      <c r="K363" s="59"/>
      <c r="L363" s="214"/>
      <c r="M363" s="214"/>
      <c r="N363" s="214"/>
      <c r="O363" s="214"/>
      <c r="P363" s="62"/>
      <c r="Q363" s="63"/>
      <c r="R363" s="40"/>
      <c r="S363" s="40"/>
      <c r="T363" s="40"/>
      <c r="U363" s="40"/>
      <c r="Y363" s="67"/>
    </row>
    <row r="364" spans="3:25" ht="12.75" x14ac:dyDescent="0.2">
      <c r="C364" s="214"/>
      <c r="D364" s="214"/>
      <c r="E364" s="214"/>
      <c r="F364" s="200"/>
      <c r="G364" s="214"/>
      <c r="H364" s="214"/>
      <c r="I364" s="214"/>
      <c r="J364" s="214"/>
      <c r="K364" s="59"/>
      <c r="L364" s="214"/>
      <c r="M364" s="214"/>
      <c r="N364" s="214"/>
      <c r="O364" s="214"/>
      <c r="P364" s="62"/>
      <c r="Q364" s="63"/>
      <c r="R364" s="40"/>
      <c r="S364" s="40"/>
      <c r="T364" s="40"/>
      <c r="U364" s="40"/>
      <c r="Y364" s="67"/>
    </row>
    <row r="365" spans="3:25" ht="12.75" x14ac:dyDescent="0.2">
      <c r="C365" s="214"/>
      <c r="D365" s="214"/>
      <c r="E365" s="214"/>
      <c r="F365" s="200"/>
      <c r="G365" s="214"/>
      <c r="H365" s="214"/>
      <c r="I365" s="214"/>
      <c r="J365" s="214"/>
      <c r="K365" s="59"/>
      <c r="L365" s="214"/>
      <c r="M365" s="214"/>
      <c r="N365" s="214"/>
      <c r="O365" s="214"/>
      <c r="P365" s="62"/>
      <c r="Q365" s="63"/>
      <c r="R365" s="40"/>
      <c r="S365" s="40"/>
      <c r="T365" s="40"/>
      <c r="U365" s="40"/>
      <c r="Y365" s="67"/>
    </row>
    <row r="366" spans="3:25" ht="12.75" x14ac:dyDescent="0.2">
      <c r="C366" s="214"/>
      <c r="D366" s="214"/>
      <c r="E366" s="214"/>
      <c r="F366" s="200"/>
      <c r="G366" s="214"/>
      <c r="H366" s="214"/>
      <c r="I366" s="214"/>
      <c r="J366" s="214"/>
      <c r="K366" s="59"/>
      <c r="L366" s="214"/>
      <c r="M366" s="214"/>
      <c r="N366" s="214"/>
      <c r="O366" s="214"/>
      <c r="P366" s="62"/>
      <c r="Q366" s="63"/>
      <c r="R366" s="40"/>
      <c r="S366" s="40"/>
      <c r="T366" s="40"/>
      <c r="U366" s="40"/>
      <c r="Y366" s="67"/>
    </row>
    <row r="367" spans="3:25" ht="12.75" x14ac:dyDescent="0.2">
      <c r="C367" s="214"/>
      <c r="D367" s="214"/>
      <c r="E367" s="214"/>
      <c r="F367" s="200"/>
      <c r="G367" s="214"/>
      <c r="H367" s="214"/>
      <c r="I367" s="214"/>
      <c r="J367" s="214"/>
      <c r="K367" s="59"/>
      <c r="L367" s="214"/>
      <c r="M367" s="214"/>
      <c r="N367" s="214"/>
      <c r="O367" s="214"/>
      <c r="P367" s="62"/>
      <c r="Q367" s="63"/>
      <c r="R367" s="40"/>
      <c r="S367" s="40"/>
      <c r="T367" s="40"/>
      <c r="U367" s="40"/>
      <c r="Y367" s="67"/>
    </row>
    <row r="368" spans="3:25" ht="12.75" x14ac:dyDescent="0.2">
      <c r="C368" s="214"/>
      <c r="D368" s="214"/>
      <c r="E368" s="214"/>
      <c r="F368" s="200"/>
      <c r="G368" s="214"/>
      <c r="H368" s="214"/>
      <c r="I368" s="214"/>
      <c r="J368" s="214"/>
      <c r="K368" s="59"/>
      <c r="L368" s="214"/>
      <c r="M368" s="214"/>
      <c r="N368" s="214"/>
      <c r="O368" s="214"/>
      <c r="P368" s="62"/>
      <c r="Q368" s="63"/>
      <c r="R368" s="40"/>
      <c r="S368" s="40"/>
      <c r="T368" s="40"/>
      <c r="U368" s="40"/>
      <c r="Y368" s="67"/>
    </row>
    <row r="369" spans="3:25" ht="12.75" x14ac:dyDescent="0.2">
      <c r="C369" s="214"/>
      <c r="D369" s="214"/>
      <c r="E369" s="214"/>
      <c r="F369" s="200"/>
      <c r="G369" s="214"/>
      <c r="H369" s="214"/>
      <c r="I369" s="214"/>
      <c r="J369" s="214"/>
      <c r="K369" s="59"/>
      <c r="L369" s="214"/>
      <c r="M369" s="214"/>
      <c r="N369" s="214"/>
      <c r="O369" s="214"/>
      <c r="P369" s="62"/>
      <c r="Q369" s="63"/>
      <c r="R369" s="40"/>
      <c r="S369" s="40"/>
      <c r="T369" s="40"/>
      <c r="U369" s="40"/>
      <c r="Y369" s="67"/>
    </row>
    <row r="370" spans="3:25" ht="12.75" x14ac:dyDescent="0.2">
      <c r="C370" s="214"/>
      <c r="D370" s="214"/>
      <c r="E370" s="214"/>
      <c r="F370" s="200"/>
      <c r="G370" s="214"/>
      <c r="H370" s="214"/>
      <c r="I370" s="214"/>
      <c r="J370" s="214"/>
      <c r="K370" s="59"/>
      <c r="L370" s="214"/>
      <c r="M370" s="214"/>
      <c r="N370" s="214"/>
      <c r="O370" s="214"/>
      <c r="P370" s="62"/>
      <c r="Q370" s="63"/>
      <c r="R370" s="40"/>
      <c r="S370" s="40"/>
      <c r="T370" s="40"/>
      <c r="U370" s="40"/>
      <c r="Y370" s="67"/>
    </row>
    <row r="371" spans="3:25" ht="12.75" x14ac:dyDescent="0.2">
      <c r="C371" s="214"/>
      <c r="D371" s="214"/>
      <c r="E371" s="214"/>
      <c r="F371" s="200"/>
      <c r="G371" s="214"/>
      <c r="H371" s="214"/>
      <c r="I371" s="214"/>
      <c r="J371" s="214"/>
      <c r="K371" s="59"/>
      <c r="L371" s="214"/>
      <c r="M371" s="214"/>
      <c r="N371" s="214"/>
      <c r="O371" s="214"/>
      <c r="P371" s="62"/>
      <c r="Q371" s="63"/>
      <c r="R371" s="40"/>
      <c r="S371" s="40"/>
      <c r="T371" s="40"/>
      <c r="U371" s="40"/>
      <c r="Y371" s="67"/>
    </row>
    <row r="372" spans="3:25" ht="12.75" x14ac:dyDescent="0.2">
      <c r="C372" s="214"/>
      <c r="D372" s="214"/>
      <c r="E372" s="214"/>
      <c r="F372" s="200"/>
      <c r="G372" s="214"/>
      <c r="H372" s="214"/>
      <c r="I372" s="214"/>
      <c r="J372" s="214"/>
      <c r="K372" s="59"/>
      <c r="L372" s="214"/>
      <c r="M372" s="214"/>
      <c r="N372" s="214"/>
      <c r="O372" s="214"/>
      <c r="P372" s="62"/>
      <c r="Q372" s="63"/>
      <c r="R372" s="40"/>
      <c r="S372" s="40"/>
      <c r="T372" s="40"/>
      <c r="U372" s="40"/>
      <c r="Y372" s="67"/>
    </row>
    <row r="373" spans="3:25" ht="12.75" x14ac:dyDescent="0.2">
      <c r="C373" s="214"/>
      <c r="D373" s="214"/>
      <c r="E373" s="214"/>
      <c r="F373" s="200"/>
      <c r="G373" s="214"/>
      <c r="H373" s="214"/>
      <c r="I373" s="214"/>
      <c r="J373" s="214"/>
      <c r="K373" s="59"/>
      <c r="L373" s="214"/>
      <c r="M373" s="214"/>
      <c r="N373" s="214"/>
      <c r="O373" s="214"/>
      <c r="P373" s="62"/>
      <c r="Q373" s="63"/>
      <c r="R373" s="40"/>
      <c r="S373" s="40"/>
      <c r="T373" s="40"/>
      <c r="U373" s="40"/>
      <c r="Y373" s="67"/>
    </row>
    <row r="374" spans="3:25" ht="12.75" x14ac:dyDescent="0.2">
      <c r="C374" s="214"/>
      <c r="D374" s="214"/>
      <c r="E374" s="214"/>
      <c r="F374" s="200"/>
      <c r="G374" s="214"/>
      <c r="H374" s="214"/>
      <c r="I374" s="214"/>
      <c r="J374" s="214"/>
      <c r="K374" s="59"/>
      <c r="L374" s="214"/>
      <c r="M374" s="214"/>
      <c r="N374" s="214"/>
      <c r="O374" s="214"/>
      <c r="P374" s="62"/>
      <c r="Q374" s="63"/>
      <c r="R374" s="40"/>
      <c r="S374" s="40"/>
      <c r="T374" s="40"/>
      <c r="U374" s="40"/>
      <c r="Y374" s="67"/>
    </row>
    <row r="375" spans="3:25" ht="12.75" x14ac:dyDescent="0.2">
      <c r="C375" s="214"/>
      <c r="D375" s="214"/>
      <c r="E375" s="214"/>
      <c r="F375" s="200"/>
      <c r="G375" s="214"/>
      <c r="H375" s="214"/>
      <c r="I375" s="214"/>
      <c r="J375" s="214"/>
      <c r="K375" s="59"/>
      <c r="L375" s="214"/>
      <c r="M375" s="214"/>
      <c r="N375" s="214"/>
      <c r="O375" s="214"/>
      <c r="P375" s="62"/>
      <c r="Q375" s="63"/>
      <c r="R375" s="40"/>
      <c r="S375" s="40"/>
      <c r="T375" s="40"/>
      <c r="U375" s="40"/>
      <c r="Y375" s="67"/>
    </row>
    <row r="376" spans="3:25" ht="12.75" x14ac:dyDescent="0.2">
      <c r="C376" s="214"/>
      <c r="D376" s="214"/>
      <c r="E376" s="214"/>
      <c r="F376" s="200"/>
      <c r="G376" s="214"/>
      <c r="H376" s="214"/>
      <c r="I376" s="214"/>
      <c r="J376" s="214"/>
      <c r="K376" s="59"/>
      <c r="L376" s="214"/>
      <c r="M376" s="214"/>
      <c r="N376" s="214"/>
      <c r="O376" s="214"/>
      <c r="P376" s="62"/>
      <c r="Q376" s="63"/>
      <c r="R376" s="40"/>
      <c r="S376" s="40"/>
      <c r="T376" s="40"/>
      <c r="U376" s="40"/>
      <c r="Y376" s="67"/>
    </row>
    <row r="377" spans="3:25" ht="12.75" x14ac:dyDescent="0.2">
      <c r="C377" s="214"/>
      <c r="D377" s="214"/>
      <c r="E377" s="214"/>
      <c r="F377" s="200"/>
      <c r="G377" s="214"/>
      <c r="H377" s="214"/>
      <c r="I377" s="214"/>
      <c r="J377" s="214"/>
      <c r="K377" s="59"/>
      <c r="L377" s="214"/>
      <c r="M377" s="214"/>
      <c r="N377" s="214"/>
      <c r="O377" s="214"/>
      <c r="P377" s="62"/>
      <c r="Q377" s="63"/>
      <c r="R377" s="40"/>
      <c r="S377" s="40"/>
      <c r="T377" s="40"/>
      <c r="U377" s="40"/>
      <c r="Y377" s="67"/>
    </row>
    <row r="378" spans="3:25" ht="12.75" x14ac:dyDescent="0.2">
      <c r="C378" s="214"/>
      <c r="D378" s="214"/>
      <c r="E378" s="214"/>
      <c r="F378" s="200"/>
      <c r="G378" s="214"/>
      <c r="H378" s="214"/>
      <c r="I378" s="214"/>
      <c r="J378" s="214"/>
      <c r="K378" s="59"/>
      <c r="L378" s="214"/>
      <c r="M378" s="214"/>
      <c r="N378" s="214"/>
      <c r="O378" s="214"/>
      <c r="P378" s="62"/>
      <c r="Q378" s="63"/>
      <c r="R378" s="40"/>
      <c r="S378" s="40"/>
      <c r="T378" s="40"/>
      <c r="U378" s="40"/>
      <c r="Y378" s="67"/>
    </row>
    <row r="379" spans="3:25" ht="12.75" x14ac:dyDescent="0.2">
      <c r="C379" s="214"/>
      <c r="D379" s="214"/>
      <c r="E379" s="214"/>
      <c r="F379" s="200"/>
      <c r="G379" s="214"/>
      <c r="H379" s="214"/>
      <c r="I379" s="214"/>
      <c r="J379" s="214"/>
      <c r="K379" s="59"/>
      <c r="L379" s="214"/>
      <c r="M379" s="214"/>
      <c r="N379" s="214"/>
      <c r="O379" s="214"/>
      <c r="P379" s="62"/>
      <c r="Q379" s="63"/>
      <c r="R379" s="40"/>
      <c r="S379" s="40"/>
      <c r="T379" s="40"/>
      <c r="U379" s="40"/>
      <c r="Y379" s="67"/>
    </row>
    <row r="380" spans="3:25" ht="12.75" x14ac:dyDescent="0.2">
      <c r="C380" s="214"/>
      <c r="D380" s="214"/>
      <c r="E380" s="214"/>
      <c r="F380" s="200"/>
      <c r="G380" s="214"/>
      <c r="H380" s="214"/>
      <c r="I380" s="214"/>
      <c r="J380" s="214"/>
      <c r="K380" s="59"/>
      <c r="L380" s="214"/>
      <c r="M380" s="214"/>
      <c r="N380" s="214"/>
      <c r="O380" s="214"/>
      <c r="P380" s="62"/>
      <c r="Q380" s="63"/>
      <c r="R380" s="40"/>
      <c r="S380" s="40"/>
      <c r="T380" s="40"/>
      <c r="U380" s="40"/>
      <c r="Y380" s="67"/>
    </row>
    <row r="381" spans="3:25" ht="12.75" x14ac:dyDescent="0.2">
      <c r="C381" s="214"/>
      <c r="D381" s="214"/>
      <c r="E381" s="214"/>
      <c r="F381" s="200"/>
      <c r="G381" s="214"/>
      <c r="H381" s="214"/>
      <c r="I381" s="214"/>
      <c r="J381" s="214"/>
      <c r="K381" s="59"/>
      <c r="L381" s="214"/>
      <c r="M381" s="214"/>
      <c r="N381" s="214"/>
      <c r="O381" s="214"/>
      <c r="P381" s="62"/>
      <c r="Q381" s="63"/>
      <c r="R381" s="40"/>
      <c r="S381" s="40"/>
      <c r="T381" s="40"/>
      <c r="U381" s="40"/>
      <c r="Y381" s="67"/>
    </row>
    <row r="382" spans="3:25" ht="12.75" x14ac:dyDescent="0.2">
      <c r="C382" s="214"/>
      <c r="D382" s="214"/>
      <c r="E382" s="214"/>
      <c r="F382" s="200"/>
      <c r="G382" s="214"/>
      <c r="H382" s="214"/>
      <c r="I382" s="214"/>
      <c r="J382" s="214"/>
      <c r="K382" s="59"/>
      <c r="L382" s="214"/>
      <c r="M382" s="214"/>
      <c r="N382" s="214"/>
      <c r="O382" s="214"/>
      <c r="P382" s="62"/>
      <c r="Q382" s="63"/>
      <c r="R382" s="40"/>
      <c r="S382" s="40"/>
      <c r="T382" s="40"/>
      <c r="U382" s="40"/>
      <c r="Y382" s="67"/>
    </row>
    <row r="383" spans="3:25" ht="12.75" x14ac:dyDescent="0.2">
      <c r="C383" s="214"/>
      <c r="D383" s="214"/>
      <c r="E383" s="214"/>
      <c r="F383" s="200"/>
      <c r="G383" s="214"/>
      <c r="H383" s="214"/>
      <c r="I383" s="214"/>
      <c r="J383" s="214"/>
      <c r="K383" s="59"/>
      <c r="L383" s="214"/>
      <c r="M383" s="214"/>
      <c r="N383" s="214"/>
      <c r="O383" s="214"/>
      <c r="P383" s="62"/>
      <c r="Q383" s="63"/>
      <c r="R383" s="40"/>
      <c r="S383" s="40"/>
      <c r="T383" s="40"/>
      <c r="U383" s="40"/>
      <c r="Y383" s="67"/>
    </row>
    <row r="384" spans="3:25" ht="12.75" x14ac:dyDescent="0.2">
      <c r="C384" s="214"/>
      <c r="D384" s="214"/>
      <c r="E384" s="214"/>
      <c r="F384" s="200"/>
      <c r="G384" s="214"/>
      <c r="H384" s="214"/>
      <c r="I384" s="214"/>
      <c r="J384" s="214"/>
      <c r="K384" s="59"/>
      <c r="L384" s="214"/>
      <c r="M384" s="214"/>
      <c r="N384" s="214"/>
      <c r="O384" s="214"/>
      <c r="P384" s="62"/>
      <c r="Q384" s="63"/>
      <c r="R384" s="40"/>
      <c r="S384" s="40"/>
      <c r="T384" s="40"/>
      <c r="U384" s="40"/>
      <c r="Y384" s="67"/>
    </row>
    <row r="385" spans="3:25" ht="12.75" x14ac:dyDescent="0.2">
      <c r="C385" s="214"/>
      <c r="D385" s="214"/>
      <c r="E385" s="214"/>
      <c r="F385" s="200"/>
      <c r="G385" s="214"/>
      <c r="H385" s="214"/>
      <c r="I385" s="214"/>
      <c r="J385" s="214"/>
      <c r="K385" s="59"/>
      <c r="L385" s="214"/>
      <c r="M385" s="214"/>
      <c r="N385" s="214"/>
      <c r="O385" s="214"/>
      <c r="P385" s="62"/>
      <c r="Q385" s="63"/>
      <c r="R385" s="40"/>
      <c r="S385" s="40"/>
      <c r="T385" s="40"/>
      <c r="U385" s="40"/>
      <c r="Y385" s="67"/>
    </row>
    <row r="386" spans="3:25" ht="12.75" x14ac:dyDescent="0.2">
      <c r="C386" s="214"/>
      <c r="D386" s="214"/>
      <c r="E386" s="214"/>
      <c r="F386" s="200"/>
      <c r="G386" s="214"/>
      <c r="H386" s="214"/>
      <c r="I386" s="214"/>
      <c r="J386" s="214"/>
      <c r="K386" s="59"/>
      <c r="L386" s="214"/>
      <c r="M386" s="214"/>
      <c r="N386" s="214"/>
      <c r="O386" s="214"/>
      <c r="P386" s="62"/>
      <c r="Q386" s="63"/>
      <c r="R386" s="40"/>
      <c r="S386" s="40"/>
      <c r="T386" s="40"/>
      <c r="U386" s="40"/>
      <c r="Y386" s="67"/>
    </row>
    <row r="387" spans="3:25" ht="12.75" x14ac:dyDescent="0.2">
      <c r="C387" s="214"/>
      <c r="D387" s="214"/>
      <c r="E387" s="214"/>
      <c r="F387" s="200"/>
      <c r="G387" s="214"/>
      <c r="H387" s="214"/>
      <c r="I387" s="214"/>
      <c r="J387" s="214"/>
      <c r="K387" s="59"/>
      <c r="L387" s="214"/>
      <c r="M387" s="214"/>
      <c r="N387" s="214"/>
      <c r="O387" s="214"/>
      <c r="P387" s="62"/>
      <c r="Q387" s="63"/>
      <c r="R387" s="40"/>
      <c r="S387" s="40"/>
      <c r="T387" s="40"/>
      <c r="U387" s="40"/>
      <c r="Y387" s="67"/>
    </row>
    <row r="388" spans="3:25" ht="12.75" x14ac:dyDescent="0.2">
      <c r="C388" s="214"/>
      <c r="D388" s="214"/>
      <c r="E388" s="214"/>
      <c r="F388" s="200"/>
      <c r="G388" s="214"/>
      <c r="H388" s="214"/>
      <c r="I388" s="214"/>
      <c r="J388" s="214"/>
      <c r="K388" s="59"/>
      <c r="L388" s="214"/>
      <c r="M388" s="214"/>
      <c r="N388" s="214"/>
      <c r="O388" s="214"/>
      <c r="P388" s="62"/>
      <c r="Q388" s="63"/>
      <c r="R388" s="40"/>
      <c r="S388" s="40"/>
      <c r="T388" s="40"/>
      <c r="U388" s="40"/>
      <c r="Y388" s="67"/>
    </row>
    <row r="389" spans="3:25" ht="12.75" x14ac:dyDescent="0.2">
      <c r="C389" s="214"/>
      <c r="D389" s="214"/>
      <c r="E389" s="214"/>
      <c r="F389" s="200"/>
      <c r="G389" s="214"/>
      <c r="H389" s="214"/>
      <c r="I389" s="214"/>
      <c r="J389" s="214"/>
      <c r="K389" s="59"/>
      <c r="L389" s="214"/>
      <c r="M389" s="214"/>
      <c r="N389" s="214"/>
      <c r="O389" s="214"/>
      <c r="P389" s="62"/>
      <c r="Q389" s="63"/>
      <c r="R389" s="40"/>
      <c r="S389" s="40"/>
      <c r="T389" s="40"/>
      <c r="U389" s="40"/>
      <c r="Y389" s="67"/>
    </row>
    <row r="390" spans="3:25" ht="12.75" x14ac:dyDescent="0.2">
      <c r="C390" s="214"/>
      <c r="D390" s="214"/>
      <c r="E390" s="214"/>
      <c r="F390" s="200"/>
      <c r="G390" s="214"/>
      <c r="H390" s="214"/>
      <c r="I390" s="214"/>
      <c r="J390" s="214"/>
      <c r="K390" s="59"/>
      <c r="L390" s="214"/>
      <c r="M390" s="214"/>
      <c r="N390" s="214"/>
      <c r="O390" s="214"/>
      <c r="P390" s="62"/>
      <c r="Q390" s="63"/>
      <c r="R390" s="40"/>
      <c r="S390" s="40"/>
      <c r="T390" s="40"/>
      <c r="U390" s="40"/>
      <c r="Y390" s="67"/>
    </row>
    <row r="391" spans="3:25" ht="12.75" x14ac:dyDescent="0.2">
      <c r="C391" s="214"/>
      <c r="D391" s="214"/>
      <c r="E391" s="214"/>
      <c r="F391" s="200"/>
      <c r="G391" s="214"/>
      <c r="H391" s="214"/>
      <c r="I391" s="214"/>
      <c r="J391" s="214"/>
      <c r="K391" s="59"/>
      <c r="L391" s="214"/>
      <c r="M391" s="214"/>
      <c r="N391" s="214"/>
      <c r="O391" s="214"/>
      <c r="P391" s="62"/>
      <c r="Q391" s="63"/>
      <c r="R391" s="40"/>
      <c r="S391" s="40"/>
      <c r="T391" s="40"/>
      <c r="U391" s="40"/>
      <c r="Y391" s="67"/>
    </row>
    <row r="392" spans="3:25" ht="12.75" x14ac:dyDescent="0.2">
      <c r="C392" s="214"/>
      <c r="D392" s="214"/>
      <c r="E392" s="214"/>
      <c r="F392" s="200"/>
      <c r="G392" s="214"/>
      <c r="H392" s="214"/>
      <c r="I392" s="214"/>
      <c r="J392" s="214"/>
      <c r="K392" s="59"/>
      <c r="L392" s="214"/>
      <c r="M392" s="214"/>
      <c r="N392" s="214"/>
      <c r="O392" s="214"/>
      <c r="P392" s="62"/>
      <c r="Q392" s="63"/>
      <c r="R392" s="40"/>
      <c r="S392" s="40"/>
      <c r="T392" s="40"/>
      <c r="U392" s="40"/>
      <c r="Y392" s="67"/>
    </row>
    <row r="393" spans="3:25" ht="12.75" x14ac:dyDescent="0.2">
      <c r="C393" s="214"/>
      <c r="D393" s="214"/>
      <c r="E393" s="214"/>
      <c r="F393" s="200"/>
      <c r="G393" s="214"/>
      <c r="H393" s="214"/>
      <c r="I393" s="214"/>
      <c r="J393" s="214"/>
      <c r="K393" s="59"/>
      <c r="L393" s="214"/>
      <c r="M393" s="214"/>
      <c r="N393" s="214"/>
      <c r="O393" s="214"/>
      <c r="P393" s="62"/>
      <c r="Q393" s="63"/>
      <c r="R393" s="40"/>
      <c r="S393" s="40"/>
      <c r="T393" s="40"/>
      <c r="U393" s="40"/>
      <c r="Y393" s="67"/>
    </row>
    <row r="394" spans="3:25" ht="12.75" x14ac:dyDescent="0.2">
      <c r="C394" s="214"/>
      <c r="D394" s="214"/>
      <c r="E394" s="214"/>
      <c r="F394" s="200"/>
      <c r="G394" s="214"/>
      <c r="H394" s="214"/>
      <c r="I394" s="214"/>
      <c r="J394" s="214"/>
      <c r="K394" s="59"/>
      <c r="L394" s="214"/>
      <c r="M394" s="214"/>
      <c r="N394" s="214"/>
      <c r="O394" s="214"/>
      <c r="P394" s="62"/>
      <c r="Q394" s="63"/>
      <c r="R394" s="40"/>
      <c r="S394" s="40"/>
      <c r="T394" s="40"/>
      <c r="U394" s="40"/>
      <c r="Y394" s="67"/>
    </row>
    <row r="395" spans="3:25" ht="12.75" x14ac:dyDescent="0.2">
      <c r="C395" s="214"/>
      <c r="D395" s="214"/>
      <c r="E395" s="214"/>
      <c r="F395" s="200"/>
      <c r="G395" s="214"/>
      <c r="H395" s="214"/>
      <c r="I395" s="214"/>
      <c r="J395" s="214"/>
      <c r="K395" s="59"/>
      <c r="L395" s="214"/>
      <c r="M395" s="214"/>
      <c r="N395" s="214"/>
      <c r="O395" s="214"/>
      <c r="P395" s="62"/>
      <c r="Q395" s="63"/>
      <c r="R395" s="40"/>
      <c r="S395" s="40"/>
      <c r="T395" s="40"/>
      <c r="U395" s="40"/>
      <c r="Y395" s="67"/>
    </row>
    <row r="396" spans="3:25" ht="12.75" x14ac:dyDescent="0.2">
      <c r="C396" s="214"/>
      <c r="D396" s="214"/>
      <c r="E396" s="214"/>
      <c r="F396" s="200"/>
      <c r="G396" s="214"/>
      <c r="H396" s="214"/>
      <c r="I396" s="214"/>
      <c r="J396" s="214"/>
      <c r="K396" s="59"/>
      <c r="L396" s="214"/>
      <c r="M396" s="214"/>
      <c r="N396" s="214"/>
      <c r="O396" s="214"/>
      <c r="P396" s="62"/>
      <c r="Q396" s="63"/>
      <c r="R396" s="40"/>
      <c r="S396" s="40"/>
      <c r="T396" s="40"/>
      <c r="U396" s="40"/>
      <c r="Y396" s="67"/>
    </row>
    <row r="397" spans="3:25" ht="12.75" x14ac:dyDescent="0.2">
      <c r="C397" s="214"/>
      <c r="D397" s="214"/>
      <c r="E397" s="214"/>
      <c r="F397" s="200"/>
      <c r="G397" s="214"/>
      <c r="H397" s="214"/>
      <c r="I397" s="214"/>
      <c r="J397" s="214"/>
      <c r="K397" s="59"/>
      <c r="L397" s="214"/>
      <c r="M397" s="214"/>
      <c r="N397" s="214"/>
      <c r="O397" s="214"/>
      <c r="P397" s="62"/>
      <c r="Q397" s="63"/>
      <c r="R397" s="40"/>
      <c r="S397" s="40"/>
      <c r="T397" s="40"/>
      <c r="U397" s="40"/>
      <c r="Y397" s="67"/>
    </row>
    <row r="398" spans="3:25" ht="12.75" x14ac:dyDescent="0.2">
      <c r="C398" s="214"/>
      <c r="D398" s="214"/>
      <c r="E398" s="214"/>
      <c r="F398" s="200"/>
      <c r="G398" s="214"/>
      <c r="H398" s="214"/>
      <c r="I398" s="214"/>
      <c r="J398" s="214"/>
      <c r="K398" s="59"/>
      <c r="L398" s="214"/>
      <c r="M398" s="214"/>
      <c r="N398" s="214"/>
      <c r="O398" s="214"/>
      <c r="P398" s="62"/>
      <c r="Q398" s="63"/>
      <c r="R398" s="40"/>
      <c r="S398" s="40"/>
      <c r="T398" s="40"/>
      <c r="U398" s="40"/>
      <c r="Y398" s="67"/>
    </row>
    <row r="399" spans="3:25" ht="12.75" x14ac:dyDescent="0.2">
      <c r="C399" s="214"/>
      <c r="D399" s="214"/>
      <c r="E399" s="214"/>
      <c r="F399" s="200"/>
      <c r="G399" s="214"/>
      <c r="H399" s="214"/>
      <c r="I399" s="214"/>
      <c r="J399" s="214"/>
      <c r="K399" s="59"/>
      <c r="L399" s="214"/>
      <c r="M399" s="214"/>
      <c r="N399" s="214"/>
      <c r="O399" s="214"/>
      <c r="P399" s="62"/>
      <c r="Q399" s="63"/>
      <c r="R399" s="40"/>
      <c r="S399" s="40"/>
      <c r="T399" s="40"/>
      <c r="U399" s="40"/>
      <c r="Y399" s="67"/>
    </row>
    <row r="400" spans="3:25" ht="12.75" x14ac:dyDescent="0.2">
      <c r="C400" s="214"/>
      <c r="D400" s="214"/>
      <c r="E400" s="214"/>
      <c r="F400" s="200"/>
      <c r="G400" s="214"/>
      <c r="H400" s="214"/>
      <c r="I400" s="214"/>
      <c r="J400" s="214"/>
      <c r="K400" s="59"/>
      <c r="L400" s="214"/>
      <c r="M400" s="214"/>
      <c r="N400" s="214"/>
      <c r="O400" s="214"/>
      <c r="P400" s="62"/>
      <c r="Q400" s="63"/>
      <c r="R400" s="40"/>
      <c r="S400" s="40"/>
      <c r="T400" s="40"/>
      <c r="U400" s="40"/>
      <c r="Y400" s="67"/>
    </row>
    <row r="401" spans="3:25" ht="12.75" x14ac:dyDescent="0.2">
      <c r="C401" s="214"/>
      <c r="D401" s="214"/>
      <c r="E401" s="214"/>
      <c r="F401" s="200"/>
      <c r="G401" s="214"/>
      <c r="H401" s="214"/>
      <c r="I401" s="214"/>
      <c r="J401" s="214"/>
      <c r="K401" s="59"/>
      <c r="L401" s="214"/>
      <c r="M401" s="214"/>
      <c r="N401" s="214"/>
      <c r="O401" s="214"/>
      <c r="P401" s="62"/>
      <c r="Q401" s="63"/>
      <c r="R401" s="40"/>
      <c r="S401" s="40"/>
      <c r="T401" s="40"/>
      <c r="U401" s="40"/>
      <c r="Y401" s="67"/>
    </row>
    <row r="402" spans="3:25" ht="12.75" x14ac:dyDescent="0.2">
      <c r="C402" s="214"/>
      <c r="D402" s="214"/>
      <c r="E402" s="214"/>
      <c r="F402" s="200"/>
      <c r="G402" s="214"/>
      <c r="H402" s="214"/>
      <c r="I402" s="214"/>
      <c r="J402" s="214"/>
      <c r="K402" s="59"/>
      <c r="L402" s="214"/>
      <c r="M402" s="214"/>
      <c r="N402" s="214"/>
      <c r="O402" s="214"/>
      <c r="P402" s="62"/>
      <c r="Q402" s="63"/>
      <c r="R402" s="40"/>
      <c r="S402" s="40"/>
      <c r="T402" s="40"/>
      <c r="U402" s="40"/>
      <c r="Y402" s="67"/>
    </row>
    <row r="403" spans="3:25" ht="12.75" x14ac:dyDescent="0.2">
      <c r="C403" s="214"/>
      <c r="D403" s="214"/>
      <c r="E403" s="214"/>
      <c r="F403" s="200"/>
      <c r="G403" s="214"/>
      <c r="H403" s="214"/>
      <c r="I403" s="214"/>
      <c r="J403" s="214"/>
      <c r="K403" s="59"/>
      <c r="L403" s="214"/>
      <c r="M403" s="214"/>
      <c r="N403" s="214"/>
      <c r="O403" s="214"/>
      <c r="P403" s="62"/>
      <c r="Q403" s="63"/>
      <c r="R403" s="40"/>
      <c r="S403" s="40"/>
      <c r="T403" s="40"/>
      <c r="U403" s="40"/>
      <c r="Y403" s="67"/>
    </row>
    <row r="404" spans="3:25" ht="12.75" x14ac:dyDescent="0.2">
      <c r="C404" s="214"/>
      <c r="D404" s="214"/>
      <c r="E404" s="214"/>
      <c r="F404" s="200"/>
      <c r="G404" s="214"/>
      <c r="H404" s="214"/>
      <c r="I404" s="214"/>
      <c r="J404" s="214"/>
      <c r="K404" s="59"/>
      <c r="L404" s="214"/>
      <c r="M404" s="214"/>
      <c r="N404" s="214"/>
      <c r="O404" s="214"/>
      <c r="P404" s="62"/>
      <c r="Q404" s="63"/>
      <c r="R404" s="40"/>
      <c r="S404" s="40"/>
      <c r="T404" s="40"/>
      <c r="U404" s="40"/>
      <c r="Y404" s="67"/>
    </row>
    <row r="405" spans="3:25" ht="12.75" x14ac:dyDescent="0.2">
      <c r="C405" s="214"/>
      <c r="D405" s="214"/>
      <c r="E405" s="214"/>
      <c r="F405" s="200"/>
      <c r="G405" s="214"/>
      <c r="H405" s="214"/>
      <c r="I405" s="214"/>
      <c r="J405" s="214"/>
      <c r="K405" s="59"/>
      <c r="L405" s="214"/>
      <c r="M405" s="214"/>
      <c r="N405" s="214"/>
      <c r="O405" s="214"/>
      <c r="P405" s="62"/>
      <c r="Q405" s="63"/>
      <c r="R405" s="40"/>
      <c r="S405" s="40"/>
      <c r="T405" s="40"/>
      <c r="U405" s="40"/>
      <c r="Y405" s="67"/>
    </row>
    <row r="406" spans="3:25" ht="12.75" x14ac:dyDescent="0.2">
      <c r="C406" s="214"/>
      <c r="D406" s="214"/>
      <c r="E406" s="214"/>
      <c r="F406" s="200"/>
      <c r="G406" s="214"/>
      <c r="H406" s="214"/>
      <c r="I406" s="214"/>
      <c r="J406" s="214"/>
      <c r="K406" s="59"/>
      <c r="L406" s="214"/>
      <c r="M406" s="214"/>
      <c r="N406" s="214"/>
      <c r="O406" s="214"/>
      <c r="P406" s="62"/>
      <c r="Q406" s="63"/>
      <c r="R406" s="40"/>
      <c r="S406" s="40"/>
      <c r="T406" s="40"/>
      <c r="U406" s="40"/>
      <c r="Y406" s="67"/>
    </row>
    <row r="407" spans="3:25" ht="12.75" x14ac:dyDescent="0.2">
      <c r="C407" s="214"/>
      <c r="D407" s="214"/>
      <c r="E407" s="214"/>
      <c r="F407" s="200"/>
      <c r="G407" s="214"/>
      <c r="H407" s="214"/>
      <c r="I407" s="214"/>
      <c r="J407" s="214"/>
      <c r="K407" s="59"/>
      <c r="L407" s="214"/>
      <c r="M407" s="214"/>
      <c r="N407" s="214"/>
      <c r="O407" s="214"/>
      <c r="P407" s="62"/>
      <c r="Q407" s="63"/>
      <c r="R407" s="40"/>
      <c r="S407" s="40"/>
      <c r="T407" s="40"/>
      <c r="U407" s="40"/>
      <c r="Y407" s="67"/>
    </row>
    <row r="408" spans="3:25" ht="12.75" x14ac:dyDescent="0.2">
      <c r="C408" s="214"/>
      <c r="D408" s="214"/>
      <c r="E408" s="214"/>
      <c r="F408" s="200"/>
      <c r="G408" s="214"/>
      <c r="H408" s="214"/>
      <c r="I408" s="214"/>
      <c r="J408" s="214"/>
      <c r="K408" s="59"/>
      <c r="L408" s="214"/>
      <c r="M408" s="214"/>
      <c r="N408" s="214"/>
      <c r="O408" s="214"/>
      <c r="P408" s="62"/>
      <c r="Q408" s="63"/>
      <c r="R408" s="40"/>
      <c r="S408" s="40"/>
      <c r="T408" s="40"/>
      <c r="U408" s="40"/>
      <c r="Y408" s="67"/>
    </row>
    <row r="409" spans="3:25" ht="12.75" x14ac:dyDescent="0.2">
      <c r="C409" s="214"/>
      <c r="D409" s="214"/>
      <c r="E409" s="214"/>
      <c r="F409" s="200"/>
      <c r="G409" s="214"/>
      <c r="H409" s="214"/>
      <c r="I409" s="214"/>
      <c r="J409" s="214"/>
      <c r="K409" s="59"/>
      <c r="L409" s="214"/>
      <c r="M409" s="214"/>
      <c r="N409" s="214"/>
      <c r="O409" s="214"/>
      <c r="P409" s="62"/>
      <c r="Q409" s="63"/>
      <c r="R409" s="40"/>
      <c r="S409" s="40"/>
      <c r="T409" s="40"/>
      <c r="U409" s="40"/>
      <c r="Y409" s="67"/>
    </row>
    <row r="410" spans="3:25" ht="12.75" x14ac:dyDescent="0.2">
      <c r="C410" s="214"/>
      <c r="D410" s="214"/>
      <c r="E410" s="214"/>
      <c r="F410" s="200"/>
      <c r="G410" s="214"/>
      <c r="H410" s="214"/>
      <c r="I410" s="214"/>
      <c r="J410" s="214"/>
      <c r="K410" s="59"/>
      <c r="L410" s="214"/>
      <c r="M410" s="214"/>
      <c r="N410" s="214"/>
      <c r="O410" s="214"/>
      <c r="P410" s="62"/>
      <c r="Q410" s="63"/>
      <c r="R410" s="40"/>
      <c r="S410" s="40"/>
      <c r="T410" s="40"/>
      <c r="U410" s="40"/>
      <c r="Y410" s="67"/>
    </row>
    <row r="411" spans="3:25" ht="12.75" x14ac:dyDescent="0.2">
      <c r="C411" s="214"/>
      <c r="D411" s="214"/>
      <c r="E411" s="214"/>
      <c r="F411" s="200"/>
      <c r="G411" s="214"/>
      <c r="H411" s="214"/>
      <c r="I411" s="214"/>
      <c r="J411" s="214"/>
      <c r="K411" s="59"/>
      <c r="L411" s="214"/>
      <c r="M411" s="214"/>
      <c r="N411" s="214"/>
      <c r="O411" s="214"/>
      <c r="P411" s="62"/>
      <c r="Q411" s="63"/>
      <c r="R411" s="40"/>
      <c r="S411" s="40"/>
      <c r="T411" s="40"/>
      <c r="U411" s="40"/>
      <c r="Y411" s="67"/>
    </row>
    <row r="412" spans="3:25" ht="12.75" x14ac:dyDescent="0.2">
      <c r="C412" s="214"/>
      <c r="D412" s="214"/>
      <c r="E412" s="214"/>
      <c r="F412" s="200"/>
      <c r="G412" s="214"/>
      <c r="H412" s="214"/>
      <c r="I412" s="214"/>
      <c r="J412" s="214"/>
      <c r="K412" s="59"/>
      <c r="L412" s="214"/>
      <c r="M412" s="214"/>
      <c r="N412" s="214"/>
      <c r="O412" s="214"/>
      <c r="P412" s="62"/>
      <c r="Q412" s="63"/>
      <c r="R412" s="40"/>
      <c r="S412" s="40"/>
      <c r="T412" s="40"/>
      <c r="U412" s="40"/>
      <c r="Y412" s="67"/>
    </row>
    <row r="413" spans="3:25" ht="12.75" x14ac:dyDescent="0.2">
      <c r="C413" s="214"/>
      <c r="D413" s="214"/>
      <c r="E413" s="214"/>
      <c r="F413" s="200"/>
      <c r="G413" s="214"/>
      <c r="H413" s="214"/>
      <c r="I413" s="214"/>
      <c r="J413" s="214"/>
      <c r="K413" s="59"/>
      <c r="L413" s="214"/>
      <c r="M413" s="214"/>
      <c r="N413" s="214"/>
      <c r="O413" s="214"/>
      <c r="P413" s="62"/>
      <c r="Q413" s="63"/>
      <c r="R413" s="40"/>
      <c r="S413" s="40"/>
      <c r="T413" s="40"/>
      <c r="U413" s="40"/>
      <c r="Y413" s="67"/>
    </row>
    <row r="414" spans="3:25" ht="12.75" x14ac:dyDescent="0.2">
      <c r="C414" s="214"/>
      <c r="D414" s="214"/>
      <c r="E414" s="214"/>
      <c r="F414" s="200"/>
      <c r="G414" s="214"/>
      <c r="H414" s="214"/>
      <c r="I414" s="214"/>
      <c r="J414" s="214"/>
      <c r="K414" s="59"/>
      <c r="L414" s="214"/>
      <c r="M414" s="214"/>
      <c r="N414" s="214"/>
      <c r="O414" s="214"/>
      <c r="P414" s="62"/>
      <c r="Q414" s="63"/>
      <c r="R414" s="40"/>
      <c r="S414" s="40"/>
      <c r="T414" s="40"/>
      <c r="U414" s="40"/>
      <c r="Y414" s="67"/>
    </row>
    <row r="415" spans="3:25" ht="12.75" x14ac:dyDescent="0.2">
      <c r="C415" s="214"/>
      <c r="D415" s="214"/>
      <c r="E415" s="214"/>
      <c r="F415" s="200"/>
      <c r="G415" s="214"/>
      <c r="H415" s="214"/>
      <c r="I415" s="214"/>
      <c r="J415" s="214"/>
      <c r="K415" s="59"/>
      <c r="L415" s="214"/>
      <c r="M415" s="214"/>
      <c r="N415" s="214"/>
      <c r="O415" s="214"/>
      <c r="P415" s="62"/>
      <c r="Q415" s="63"/>
      <c r="R415" s="40"/>
      <c r="S415" s="40"/>
      <c r="T415" s="40"/>
      <c r="U415" s="40"/>
      <c r="Y415" s="67"/>
    </row>
    <row r="416" spans="3:25" ht="12.75" x14ac:dyDescent="0.2">
      <c r="C416" s="214"/>
      <c r="D416" s="214"/>
      <c r="E416" s="214"/>
      <c r="F416" s="200"/>
      <c r="G416" s="214"/>
      <c r="H416" s="214"/>
      <c r="I416" s="214"/>
      <c r="J416" s="214"/>
      <c r="K416" s="59"/>
      <c r="L416" s="214"/>
      <c r="M416" s="214"/>
      <c r="N416" s="214"/>
      <c r="O416" s="214"/>
      <c r="P416" s="62"/>
      <c r="Q416" s="63"/>
      <c r="R416" s="40"/>
      <c r="S416" s="40"/>
      <c r="T416" s="40"/>
      <c r="U416" s="40"/>
      <c r="Y416" s="67"/>
    </row>
    <row r="417" spans="3:25" ht="12.75" x14ac:dyDescent="0.2">
      <c r="C417" s="214"/>
      <c r="D417" s="214"/>
      <c r="E417" s="214"/>
      <c r="F417" s="200"/>
      <c r="G417" s="214"/>
      <c r="H417" s="214"/>
      <c r="I417" s="214"/>
      <c r="J417" s="214"/>
      <c r="K417" s="59"/>
      <c r="L417" s="214"/>
      <c r="M417" s="214"/>
      <c r="N417" s="214"/>
      <c r="O417" s="214"/>
      <c r="P417" s="62"/>
      <c r="Q417" s="63"/>
      <c r="R417" s="40"/>
      <c r="S417" s="40"/>
      <c r="T417" s="40"/>
      <c r="U417" s="40"/>
      <c r="Y417" s="67"/>
    </row>
    <row r="418" spans="3:25" ht="12.75" x14ac:dyDescent="0.2">
      <c r="C418" s="214"/>
      <c r="D418" s="214"/>
      <c r="E418" s="214"/>
      <c r="F418" s="200"/>
      <c r="G418" s="214"/>
      <c r="H418" s="214"/>
      <c r="I418" s="214"/>
      <c r="J418" s="214"/>
      <c r="K418" s="59"/>
      <c r="L418" s="214"/>
      <c r="M418" s="214"/>
      <c r="N418" s="214"/>
      <c r="O418" s="214"/>
      <c r="P418" s="62"/>
      <c r="Q418" s="63"/>
      <c r="R418" s="40"/>
      <c r="S418" s="40"/>
      <c r="T418" s="40"/>
      <c r="U418" s="40"/>
      <c r="Y418" s="67"/>
    </row>
    <row r="419" spans="3:25" ht="12.75" x14ac:dyDescent="0.2">
      <c r="C419" s="214"/>
      <c r="D419" s="214"/>
      <c r="E419" s="214"/>
      <c r="F419" s="200"/>
      <c r="G419" s="214"/>
      <c r="H419" s="214"/>
      <c r="I419" s="214"/>
      <c r="J419" s="214"/>
      <c r="K419" s="59"/>
      <c r="L419" s="214"/>
      <c r="M419" s="214"/>
      <c r="N419" s="214"/>
      <c r="O419" s="214"/>
      <c r="P419" s="62"/>
      <c r="Q419" s="63"/>
      <c r="R419" s="40"/>
      <c r="S419" s="40"/>
      <c r="T419" s="40"/>
      <c r="U419" s="40"/>
      <c r="Y419" s="67"/>
    </row>
    <row r="420" spans="3:25" ht="12.75" x14ac:dyDescent="0.2">
      <c r="C420" s="214"/>
      <c r="D420" s="214"/>
      <c r="E420" s="214"/>
      <c r="F420" s="200"/>
      <c r="G420" s="214"/>
      <c r="H420" s="214"/>
      <c r="I420" s="214"/>
      <c r="J420" s="214"/>
      <c r="K420" s="59"/>
      <c r="L420" s="214"/>
      <c r="M420" s="214"/>
      <c r="N420" s="214"/>
      <c r="O420" s="214"/>
      <c r="P420" s="62"/>
      <c r="Q420" s="63"/>
      <c r="R420" s="40"/>
      <c r="S420" s="40"/>
      <c r="T420" s="40"/>
      <c r="U420" s="40"/>
      <c r="Y420" s="67"/>
    </row>
    <row r="421" spans="3:25" ht="12.75" x14ac:dyDescent="0.2">
      <c r="C421" s="214"/>
      <c r="D421" s="214"/>
      <c r="E421" s="214"/>
      <c r="F421" s="200"/>
      <c r="G421" s="214"/>
      <c r="H421" s="214"/>
      <c r="I421" s="214"/>
      <c r="J421" s="214"/>
      <c r="K421" s="59"/>
      <c r="L421" s="214"/>
      <c r="M421" s="214"/>
      <c r="N421" s="214"/>
      <c r="O421" s="214"/>
      <c r="P421" s="62"/>
      <c r="Q421" s="63"/>
      <c r="R421" s="40"/>
      <c r="S421" s="40"/>
      <c r="T421" s="40"/>
      <c r="U421" s="40"/>
      <c r="Y421" s="67"/>
    </row>
    <row r="422" spans="3:25" ht="12.75" x14ac:dyDescent="0.2">
      <c r="C422" s="214"/>
      <c r="D422" s="214"/>
      <c r="E422" s="214"/>
      <c r="F422" s="200"/>
      <c r="G422" s="214"/>
      <c r="H422" s="214"/>
      <c r="I422" s="214"/>
      <c r="J422" s="214"/>
      <c r="K422" s="59"/>
      <c r="L422" s="214"/>
      <c r="M422" s="214"/>
      <c r="N422" s="214"/>
      <c r="O422" s="214"/>
      <c r="P422" s="62"/>
      <c r="Q422" s="63"/>
      <c r="R422" s="40"/>
      <c r="S422" s="40"/>
      <c r="T422" s="40"/>
      <c r="U422" s="40"/>
      <c r="Y422" s="67"/>
    </row>
    <row r="423" spans="3:25" ht="12.75" x14ac:dyDescent="0.2">
      <c r="C423" s="214"/>
      <c r="D423" s="214"/>
      <c r="E423" s="214"/>
      <c r="F423" s="200"/>
      <c r="G423" s="214"/>
      <c r="H423" s="214"/>
      <c r="I423" s="214"/>
      <c r="J423" s="214"/>
      <c r="K423" s="59"/>
      <c r="L423" s="214"/>
      <c r="M423" s="214"/>
      <c r="N423" s="214"/>
      <c r="O423" s="214"/>
      <c r="P423" s="62"/>
      <c r="Q423" s="63"/>
      <c r="R423" s="40"/>
      <c r="S423" s="40"/>
      <c r="T423" s="40"/>
      <c r="U423" s="40"/>
      <c r="Y423" s="67"/>
    </row>
    <row r="424" spans="3:25" ht="12.75" x14ac:dyDescent="0.2">
      <c r="C424" s="214"/>
      <c r="D424" s="214"/>
      <c r="E424" s="214"/>
      <c r="F424" s="200"/>
      <c r="G424" s="214"/>
      <c r="H424" s="214"/>
      <c r="I424" s="214"/>
      <c r="J424" s="214"/>
      <c r="K424" s="59"/>
      <c r="L424" s="214"/>
      <c r="M424" s="214"/>
      <c r="N424" s="214"/>
      <c r="O424" s="214"/>
      <c r="P424" s="62"/>
      <c r="Q424" s="63"/>
      <c r="R424" s="40"/>
      <c r="S424" s="40"/>
      <c r="T424" s="40"/>
      <c r="U424" s="40"/>
      <c r="Y424" s="67"/>
    </row>
    <row r="425" spans="3:25" ht="12.75" x14ac:dyDescent="0.2">
      <c r="C425" s="214"/>
      <c r="D425" s="214"/>
      <c r="E425" s="214"/>
      <c r="F425" s="200"/>
      <c r="G425" s="214"/>
      <c r="H425" s="214"/>
      <c r="I425" s="214"/>
      <c r="J425" s="214"/>
      <c r="K425" s="59"/>
      <c r="L425" s="214"/>
      <c r="M425" s="214"/>
      <c r="N425" s="214"/>
      <c r="O425" s="214"/>
      <c r="P425" s="62"/>
      <c r="Q425" s="63"/>
      <c r="R425" s="40"/>
      <c r="S425" s="40"/>
      <c r="T425" s="40"/>
      <c r="U425" s="40"/>
      <c r="Y425" s="67"/>
    </row>
    <row r="426" spans="3:25" ht="12.75" x14ac:dyDescent="0.2">
      <c r="C426" s="214"/>
      <c r="D426" s="214"/>
      <c r="E426" s="214"/>
      <c r="F426" s="200"/>
      <c r="G426" s="214"/>
      <c r="H426" s="214"/>
      <c r="I426" s="214"/>
      <c r="J426" s="214"/>
      <c r="K426" s="59"/>
      <c r="L426" s="214"/>
      <c r="M426" s="214"/>
      <c r="N426" s="214"/>
      <c r="O426" s="214"/>
      <c r="P426" s="62"/>
      <c r="Q426" s="63"/>
      <c r="R426" s="40"/>
      <c r="S426" s="40"/>
      <c r="T426" s="40"/>
      <c r="U426" s="40"/>
      <c r="Y426" s="67"/>
    </row>
    <row r="427" spans="3:25" ht="12.75" x14ac:dyDescent="0.2">
      <c r="C427" s="214"/>
      <c r="D427" s="214"/>
      <c r="E427" s="214"/>
      <c r="F427" s="200"/>
      <c r="G427" s="214"/>
      <c r="H427" s="214"/>
      <c r="I427" s="214"/>
      <c r="J427" s="214"/>
      <c r="K427" s="59"/>
      <c r="L427" s="214"/>
      <c r="M427" s="214"/>
      <c r="N427" s="214"/>
      <c r="O427" s="214"/>
      <c r="P427" s="62"/>
      <c r="Q427" s="63"/>
      <c r="R427" s="40"/>
      <c r="S427" s="40"/>
      <c r="T427" s="40"/>
      <c r="U427" s="40"/>
      <c r="Y427" s="67"/>
    </row>
    <row r="428" spans="3:25" ht="12.75" x14ac:dyDescent="0.2">
      <c r="C428" s="214"/>
      <c r="D428" s="214"/>
      <c r="E428" s="214"/>
      <c r="F428" s="200"/>
      <c r="G428" s="214"/>
      <c r="H428" s="214"/>
      <c r="I428" s="214"/>
      <c r="J428" s="214"/>
      <c r="K428" s="59"/>
      <c r="L428" s="214"/>
      <c r="M428" s="214"/>
      <c r="N428" s="214"/>
      <c r="O428" s="214"/>
      <c r="P428" s="62"/>
      <c r="Q428" s="63"/>
      <c r="R428" s="40"/>
      <c r="S428" s="40"/>
      <c r="T428" s="40"/>
      <c r="U428" s="40"/>
      <c r="Y428" s="67"/>
    </row>
    <row r="429" spans="3:25" ht="12.75" x14ac:dyDescent="0.2">
      <c r="C429" s="214"/>
      <c r="D429" s="214"/>
      <c r="E429" s="214"/>
      <c r="F429" s="200"/>
      <c r="G429" s="214"/>
      <c r="H429" s="214"/>
      <c r="I429" s="214"/>
      <c r="J429" s="214"/>
      <c r="K429" s="59"/>
      <c r="L429" s="214"/>
      <c r="M429" s="214"/>
      <c r="N429" s="214"/>
      <c r="O429" s="214"/>
      <c r="P429" s="62"/>
      <c r="Q429" s="63"/>
      <c r="R429" s="40"/>
      <c r="S429" s="40"/>
      <c r="T429" s="40"/>
      <c r="U429" s="40"/>
      <c r="Y429" s="67"/>
    </row>
    <row r="430" spans="3:25" ht="12.75" x14ac:dyDescent="0.2">
      <c r="C430" s="214"/>
      <c r="D430" s="214"/>
      <c r="E430" s="214"/>
      <c r="F430" s="200"/>
      <c r="G430" s="214"/>
      <c r="H430" s="214"/>
      <c r="I430" s="214"/>
      <c r="J430" s="214"/>
      <c r="K430" s="59"/>
      <c r="L430" s="214"/>
      <c r="M430" s="214"/>
      <c r="N430" s="214"/>
      <c r="O430" s="214"/>
      <c r="P430" s="62"/>
      <c r="Q430" s="63"/>
      <c r="R430" s="40"/>
      <c r="S430" s="40"/>
      <c r="T430" s="40"/>
      <c r="U430" s="40"/>
      <c r="Y430" s="67"/>
    </row>
    <row r="431" spans="3:25" ht="12.75" x14ac:dyDescent="0.2">
      <c r="C431" s="214"/>
      <c r="D431" s="214"/>
      <c r="E431" s="214"/>
      <c r="F431" s="200"/>
      <c r="G431" s="214"/>
      <c r="H431" s="214"/>
      <c r="I431" s="214"/>
      <c r="J431" s="214"/>
      <c r="K431" s="59"/>
      <c r="L431" s="214"/>
      <c r="M431" s="214"/>
      <c r="N431" s="214"/>
      <c r="O431" s="214"/>
      <c r="P431" s="62"/>
      <c r="Q431" s="63"/>
      <c r="R431" s="40"/>
      <c r="S431" s="40"/>
      <c r="T431" s="40"/>
      <c r="U431" s="40"/>
      <c r="Y431" s="67"/>
    </row>
    <row r="432" spans="3:25" ht="12.75" x14ac:dyDescent="0.2">
      <c r="C432" s="214"/>
      <c r="D432" s="214"/>
      <c r="E432" s="214"/>
      <c r="F432" s="200"/>
      <c r="G432" s="214"/>
      <c r="H432" s="214"/>
      <c r="I432" s="214"/>
      <c r="J432" s="214"/>
      <c r="K432" s="59"/>
      <c r="L432" s="214"/>
      <c r="M432" s="214"/>
      <c r="N432" s="214"/>
      <c r="O432" s="214"/>
      <c r="P432" s="62"/>
      <c r="Q432" s="63"/>
      <c r="R432" s="40"/>
      <c r="S432" s="40"/>
      <c r="T432" s="40"/>
      <c r="U432" s="40"/>
      <c r="Y432" s="67"/>
    </row>
    <row r="433" spans="3:25" ht="12.75" x14ac:dyDescent="0.2">
      <c r="C433" s="214"/>
      <c r="D433" s="214"/>
      <c r="E433" s="214"/>
      <c r="F433" s="200"/>
      <c r="G433" s="214"/>
      <c r="H433" s="214"/>
      <c r="I433" s="214"/>
      <c r="J433" s="214"/>
      <c r="K433" s="59"/>
      <c r="L433" s="214"/>
      <c r="M433" s="214"/>
      <c r="N433" s="214"/>
      <c r="O433" s="214"/>
      <c r="P433" s="62"/>
      <c r="Q433" s="63"/>
      <c r="R433" s="40"/>
      <c r="S433" s="40"/>
      <c r="T433" s="40"/>
      <c r="U433" s="40"/>
      <c r="Y433" s="67"/>
    </row>
    <row r="434" spans="3:25" ht="12.75" x14ac:dyDescent="0.2">
      <c r="C434" s="214"/>
      <c r="D434" s="214"/>
      <c r="E434" s="214"/>
      <c r="F434" s="200"/>
      <c r="G434" s="214"/>
      <c r="H434" s="214"/>
      <c r="I434" s="214"/>
      <c r="J434" s="214"/>
      <c r="K434" s="59"/>
      <c r="L434" s="214"/>
      <c r="M434" s="214"/>
      <c r="N434" s="214"/>
      <c r="O434" s="214"/>
      <c r="P434" s="62"/>
      <c r="Q434" s="63"/>
      <c r="R434" s="40"/>
      <c r="S434" s="40"/>
      <c r="T434" s="40"/>
      <c r="U434" s="40"/>
      <c r="Y434" s="67"/>
    </row>
    <row r="435" spans="3:25" ht="12.75" x14ac:dyDescent="0.2">
      <c r="C435" s="214"/>
      <c r="D435" s="214"/>
      <c r="E435" s="214"/>
      <c r="F435" s="200"/>
      <c r="G435" s="214"/>
      <c r="H435" s="214"/>
      <c r="I435" s="214"/>
      <c r="J435" s="214"/>
      <c r="K435" s="59"/>
      <c r="L435" s="214"/>
      <c r="M435" s="214"/>
      <c r="N435" s="214"/>
      <c r="O435" s="214"/>
      <c r="P435" s="62"/>
      <c r="Q435" s="63"/>
      <c r="R435" s="40"/>
      <c r="S435" s="40"/>
      <c r="T435" s="40"/>
      <c r="U435" s="40"/>
      <c r="Y435" s="67"/>
    </row>
    <row r="436" spans="3:25" ht="12.75" x14ac:dyDescent="0.2">
      <c r="C436" s="214"/>
      <c r="D436" s="214"/>
      <c r="E436" s="214"/>
      <c r="F436" s="200"/>
      <c r="G436" s="214"/>
      <c r="H436" s="214"/>
      <c r="I436" s="214"/>
      <c r="J436" s="214"/>
      <c r="K436" s="59"/>
      <c r="L436" s="214"/>
      <c r="M436" s="214"/>
      <c r="N436" s="214"/>
      <c r="O436" s="214"/>
      <c r="P436" s="62"/>
      <c r="Q436" s="63"/>
      <c r="R436" s="40"/>
      <c r="S436" s="40"/>
      <c r="T436" s="40"/>
      <c r="U436" s="40"/>
      <c r="Y436" s="67"/>
    </row>
    <row r="437" spans="3:25" ht="12.75" x14ac:dyDescent="0.2">
      <c r="C437" s="214"/>
      <c r="D437" s="214"/>
      <c r="E437" s="214"/>
      <c r="F437" s="200"/>
      <c r="G437" s="214"/>
      <c r="H437" s="214"/>
      <c r="I437" s="214"/>
      <c r="J437" s="214"/>
      <c r="K437" s="59"/>
      <c r="L437" s="214"/>
      <c r="M437" s="214"/>
      <c r="N437" s="214"/>
      <c r="O437" s="214"/>
      <c r="P437" s="62"/>
      <c r="Q437" s="63"/>
      <c r="R437" s="40"/>
      <c r="S437" s="40"/>
      <c r="T437" s="40"/>
      <c r="U437" s="40"/>
      <c r="Y437" s="67"/>
    </row>
    <row r="438" spans="3:25" ht="12.75" x14ac:dyDescent="0.2">
      <c r="C438" s="214"/>
      <c r="D438" s="214"/>
      <c r="E438" s="214"/>
      <c r="F438" s="200"/>
      <c r="G438" s="214"/>
      <c r="H438" s="214"/>
      <c r="I438" s="214"/>
      <c r="J438" s="214"/>
      <c r="K438" s="59"/>
      <c r="L438" s="214"/>
      <c r="M438" s="214"/>
      <c r="N438" s="214"/>
      <c r="O438" s="214"/>
      <c r="P438" s="62"/>
      <c r="Q438" s="63"/>
      <c r="R438" s="40"/>
      <c r="S438" s="40"/>
      <c r="T438" s="40"/>
      <c r="U438" s="40"/>
      <c r="Y438" s="67"/>
    </row>
    <row r="439" spans="3:25" ht="12.75" x14ac:dyDescent="0.2">
      <c r="C439" s="214"/>
      <c r="D439" s="214"/>
      <c r="E439" s="214"/>
      <c r="F439" s="200"/>
      <c r="G439" s="214"/>
      <c r="H439" s="214"/>
      <c r="I439" s="214"/>
      <c r="J439" s="214"/>
      <c r="K439" s="59"/>
      <c r="L439" s="214"/>
      <c r="M439" s="214"/>
      <c r="N439" s="214"/>
      <c r="O439" s="214"/>
      <c r="P439" s="62"/>
      <c r="Q439" s="63"/>
      <c r="R439" s="40"/>
      <c r="S439" s="40"/>
      <c r="T439" s="40"/>
      <c r="U439" s="40"/>
      <c r="Y439" s="67"/>
    </row>
    <row r="440" spans="3:25" ht="12.75" x14ac:dyDescent="0.2">
      <c r="C440" s="214"/>
      <c r="D440" s="214"/>
      <c r="E440" s="214"/>
      <c r="F440" s="200"/>
      <c r="G440" s="214"/>
      <c r="H440" s="214"/>
      <c r="I440" s="214"/>
      <c r="J440" s="214"/>
      <c r="K440" s="59"/>
      <c r="L440" s="214"/>
      <c r="M440" s="214"/>
      <c r="N440" s="214"/>
      <c r="O440" s="214"/>
      <c r="P440" s="62"/>
      <c r="Q440" s="63"/>
      <c r="R440" s="40"/>
      <c r="S440" s="40"/>
      <c r="T440" s="40"/>
      <c r="U440" s="40"/>
      <c r="Y440" s="67"/>
    </row>
    <row r="441" spans="3:25" ht="12.75" x14ac:dyDescent="0.2">
      <c r="C441" s="214"/>
      <c r="D441" s="214"/>
      <c r="E441" s="214"/>
      <c r="F441" s="200"/>
      <c r="G441" s="214"/>
      <c r="H441" s="214"/>
      <c r="I441" s="214"/>
      <c r="J441" s="214"/>
      <c r="K441" s="59"/>
      <c r="L441" s="214"/>
      <c r="M441" s="214"/>
      <c r="N441" s="214"/>
      <c r="O441" s="214"/>
      <c r="P441" s="62"/>
      <c r="Q441" s="63"/>
      <c r="R441" s="40"/>
      <c r="S441" s="40"/>
      <c r="T441" s="40"/>
      <c r="U441" s="40"/>
      <c r="Y441" s="67"/>
    </row>
    <row r="442" spans="3:25" ht="12.75" x14ac:dyDescent="0.2">
      <c r="C442" s="214"/>
      <c r="D442" s="214"/>
      <c r="E442" s="214"/>
      <c r="F442" s="200"/>
      <c r="G442" s="214"/>
      <c r="H442" s="214"/>
      <c r="I442" s="214"/>
      <c r="J442" s="214"/>
      <c r="K442" s="59"/>
      <c r="L442" s="214"/>
      <c r="M442" s="214"/>
      <c r="N442" s="214"/>
      <c r="O442" s="214"/>
      <c r="P442" s="62"/>
      <c r="Q442" s="63"/>
      <c r="R442" s="40"/>
      <c r="S442" s="40"/>
      <c r="T442" s="40"/>
      <c r="U442" s="40"/>
      <c r="Y442" s="67"/>
    </row>
    <row r="443" spans="3:25" ht="12.75" x14ac:dyDescent="0.2">
      <c r="C443" s="214"/>
      <c r="D443" s="214"/>
      <c r="E443" s="214"/>
      <c r="F443" s="200"/>
      <c r="G443" s="214"/>
      <c r="H443" s="214"/>
      <c r="I443" s="214"/>
      <c r="J443" s="214"/>
      <c r="K443" s="59"/>
      <c r="L443" s="214"/>
      <c r="M443" s="214"/>
      <c r="N443" s="214"/>
      <c r="O443" s="214"/>
      <c r="P443" s="62"/>
      <c r="Q443" s="63"/>
      <c r="R443" s="40"/>
      <c r="S443" s="40"/>
      <c r="T443" s="40"/>
      <c r="U443" s="40"/>
      <c r="Y443" s="67"/>
    </row>
    <row r="444" spans="3:25" ht="12.75" x14ac:dyDescent="0.2">
      <c r="C444" s="214"/>
      <c r="D444" s="214"/>
      <c r="E444" s="214"/>
      <c r="F444" s="200"/>
      <c r="G444" s="214"/>
      <c r="H444" s="214"/>
      <c r="I444" s="214"/>
      <c r="J444" s="214"/>
      <c r="K444" s="59"/>
      <c r="L444" s="214"/>
      <c r="M444" s="214"/>
      <c r="N444" s="214"/>
      <c r="O444" s="214"/>
      <c r="P444" s="62"/>
      <c r="Q444" s="63"/>
      <c r="R444" s="40"/>
      <c r="S444" s="40"/>
      <c r="T444" s="40"/>
      <c r="U444" s="40"/>
      <c r="Y444" s="67"/>
    </row>
    <row r="445" spans="3:25" ht="12.75" x14ac:dyDescent="0.2">
      <c r="C445" s="214"/>
      <c r="D445" s="214"/>
      <c r="E445" s="214"/>
      <c r="F445" s="200"/>
      <c r="G445" s="214"/>
      <c r="H445" s="214"/>
      <c r="I445" s="214"/>
      <c r="J445" s="214"/>
      <c r="K445" s="59"/>
      <c r="L445" s="214"/>
      <c r="M445" s="214"/>
      <c r="N445" s="214"/>
      <c r="O445" s="214"/>
      <c r="P445" s="62"/>
      <c r="Q445" s="63"/>
      <c r="R445" s="40"/>
      <c r="S445" s="40"/>
      <c r="T445" s="40"/>
      <c r="U445" s="40"/>
      <c r="Y445" s="67"/>
    </row>
    <row r="446" spans="3:25" ht="12.75" x14ac:dyDescent="0.2">
      <c r="C446" s="214"/>
      <c r="D446" s="214"/>
      <c r="E446" s="214"/>
      <c r="F446" s="200"/>
      <c r="G446" s="214"/>
      <c r="H446" s="214"/>
      <c r="I446" s="214"/>
      <c r="J446" s="214"/>
      <c r="K446" s="59"/>
      <c r="L446" s="214"/>
      <c r="M446" s="214"/>
      <c r="N446" s="214"/>
      <c r="O446" s="214"/>
      <c r="P446" s="62"/>
      <c r="Q446" s="63"/>
      <c r="R446" s="40"/>
      <c r="S446" s="40"/>
      <c r="T446" s="40"/>
      <c r="U446" s="40"/>
      <c r="Y446" s="67"/>
    </row>
    <row r="447" spans="3:25" ht="12.75" x14ac:dyDescent="0.2">
      <c r="C447" s="214"/>
      <c r="D447" s="214"/>
      <c r="E447" s="214"/>
      <c r="F447" s="200"/>
      <c r="G447" s="214"/>
      <c r="H447" s="214"/>
      <c r="I447" s="214"/>
      <c r="J447" s="214"/>
      <c r="K447" s="59"/>
      <c r="L447" s="214"/>
      <c r="M447" s="214"/>
      <c r="N447" s="214"/>
      <c r="O447" s="214"/>
      <c r="P447" s="62"/>
      <c r="Q447" s="63"/>
      <c r="R447" s="40"/>
      <c r="S447" s="40"/>
      <c r="T447" s="40"/>
      <c r="U447" s="40"/>
      <c r="Y447" s="67"/>
    </row>
    <row r="448" spans="3:25" ht="12.75" x14ac:dyDescent="0.2">
      <c r="C448" s="214"/>
      <c r="D448" s="214"/>
      <c r="E448" s="214"/>
      <c r="F448" s="200"/>
      <c r="G448" s="214"/>
      <c r="H448" s="214"/>
      <c r="I448" s="214"/>
      <c r="J448" s="214"/>
      <c r="K448" s="59"/>
      <c r="L448" s="214"/>
      <c r="M448" s="214"/>
      <c r="N448" s="214"/>
      <c r="O448" s="214"/>
      <c r="P448" s="62"/>
      <c r="Q448" s="63"/>
      <c r="R448" s="40"/>
      <c r="S448" s="40"/>
      <c r="T448" s="40"/>
      <c r="U448" s="40"/>
      <c r="Y448" s="67"/>
    </row>
    <row r="449" spans="3:25" ht="12.75" x14ac:dyDescent="0.2">
      <c r="C449" s="214"/>
      <c r="D449" s="214"/>
      <c r="E449" s="214"/>
      <c r="F449" s="200"/>
      <c r="G449" s="214"/>
      <c r="H449" s="214"/>
      <c r="I449" s="214"/>
      <c r="J449" s="214"/>
      <c r="K449" s="59"/>
      <c r="L449" s="214"/>
      <c r="M449" s="214"/>
      <c r="N449" s="214"/>
      <c r="O449" s="214"/>
      <c r="P449" s="62"/>
      <c r="Q449" s="63"/>
      <c r="R449" s="40"/>
      <c r="S449" s="40"/>
      <c r="T449" s="40"/>
      <c r="U449" s="40"/>
      <c r="Y449" s="67"/>
    </row>
    <row r="450" spans="3:25" ht="12.75" x14ac:dyDescent="0.2">
      <c r="C450" s="214"/>
      <c r="D450" s="214"/>
      <c r="E450" s="214"/>
      <c r="F450" s="200"/>
      <c r="G450" s="214"/>
      <c r="H450" s="214"/>
      <c r="I450" s="214"/>
      <c r="J450" s="214"/>
      <c r="K450" s="59"/>
      <c r="L450" s="214"/>
      <c r="M450" s="214"/>
      <c r="N450" s="214"/>
      <c r="O450" s="214"/>
      <c r="P450" s="62"/>
      <c r="Q450" s="63"/>
      <c r="R450" s="40"/>
      <c r="S450" s="40"/>
      <c r="T450" s="40"/>
      <c r="U450" s="40"/>
      <c r="Y450" s="67"/>
    </row>
    <row r="451" spans="3:25" ht="12.75" x14ac:dyDescent="0.2">
      <c r="C451" s="214"/>
      <c r="D451" s="214"/>
      <c r="E451" s="214"/>
      <c r="F451" s="200"/>
      <c r="G451" s="214"/>
      <c r="H451" s="214"/>
      <c r="I451" s="214"/>
      <c r="J451" s="214"/>
      <c r="K451" s="59"/>
      <c r="L451" s="214"/>
      <c r="M451" s="214"/>
      <c r="N451" s="214"/>
      <c r="O451" s="214"/>
      <c r="P451" s="62"/>
      <c r="Q451" s="63"/>
      <c r="R451" s="40"/>
      <c r="S451" s="40"/>
      <c r="T451" s="40"/>
      <c r="U451" s="40"/>
      <c r="Y451" s="67"/>
    </row>
    <row r="452" spans="3:25" ht="12.75" x14ac:dyDescent="0.2">
      <c r="C452" s="214"/>
      <c r="D452" s="214"/>
      <c r="E452" s="214"/>
      <c r="F452" s="200"/>
      <c r="G452" s="214"/>
      <c r="H452" s="214"/>
      <c r="I452" s="214"/>
      <c r="J452" s="214"/>
      <c r="K452" s="59"/>
      <c r="L452" s="214"/>
      <c r="M452" s="214"/>
      <c r="N452" s="214"/>
      <c r="O452" s="214"/>
      <c r="P452" s="62"/>
      <c r="Q452" s="63"/>
      <c r="R452" s="40"/>
      <c r="S452" s="40"/>
      <c r="T452" s="40"/>
      <c r="U452" s="40"/>
      <c r="Y452" s="67"/>
    </row>
    <row r="453" spans="3:25" ht="12.75" x14ac:dyDescent="0.2">
      <c r="C453" s="214"/>
      <c r="D453" s="214"/>
      <c r="E453" s="214"/>
      <c r="F453" s="200"/>
      <c r="G453" s="214"/>
      <c r="H453" s="214"/>
      <c r="I453" s="214"/>
      <c r="J453" s="214"/>
      <c r="K453" s="59"/>
      <c r="L453" s="214"/>
      <c r="M453" s="214"/>
      <c r="N453" s="214"/>
      <c r="O453" s="214"/>
      <c r="P453" s="62"/>
      <c r="Q453" s="63"/>
      <c r="R453" s="40"/>
      <c r="S453" s="40"/>
      <c r="T453" s="40"/>
      <c r="U453" s="40"/>
      <c r="Y453" s="67"/>
    </row>
    <row r="454" spans="3:25" ht="12.75" x14ac:dyDescent="0.2">
      <c r="C454" s="214"/>
      <c r="D454" s="214"/>
      <c r="E454" s="214"/>
      <c r="F454" s="200"/>
      <c r="G454" s="214"/>
      <c r="H454" s="214"/>
      <c r="I454" s="214"/>
      <c r="J454" s="214"/>
      <c r="K454" s="59"/>
      <c r="L454" s="214"/>
      <c r="M454" s="214"/>
      <c r="N454" s="214"/>
      <c r="O454" s="214"/>
      <c r="P454" s="62"/>
      <c r="Q454" s="63"/>
      <c r="R454" s="40"/>
      <c r="S454" s="40"/>
      <c r="T454" s="40"/>
      <c r="U454" s="40"/>
      <c r="Y454" s="67"/>
    </row>
    <row r="455" spans="3:25" ht="12.75" x14ac:dyDescent="0.2">
      <c r="C455" s="214"/>
      <c r="D455" s="214"/>
      <c r="E455" s="214"/>
      <c r="F455" s="200"/>
      <c r="G455" s="214"/>
      <c r="H455" s="214"/>
      <c r="I455" s="214"/>
      <c r="J455" s="214"/>
      <c r="K455" s="59"/>
      <c r="L455" s="214"/>
      <c r="M455" s="214"/>
      <c r="N455" s="214"/>
      <c r="O455" s="214"/>
      <c r="P455" s="62"/>
      <c r="Q455" s="63"/>
      <c r="R455" s="40"/>
      <c r="S455" s="40"/>
      <c r="T455" s="40"/>
      <c r="U455" s="40"/>
      <c r="Y455" s="67"/>
    </row>
    <row r="456" spans="3:25" ht="12.75" x14ac:dyDescent="0.2">
      <c r="C456" s="214"/>
      <c r="D456" s="214"/>
      <c r="E456" s="214"/>
      <c r="F456" s="200"/>
      <c r="G456" s="214"/>
      <c r="H456" s="214"/>
      <c r="I456" s="214"/>
      <c r="J456" s="214"/>
      <c r="K456" s="59"/>
      <c r="L456" s="214"/>
      <c r="M456" s="214"/>
      <c r="N456" s="214"/>
      <c r="O456" s="214"/>
      <c r="P456" s="62"/>
      <c r="Q456" s="63"/>
      <c r="R456" s="40"/>
      <c r="S456" s="40"/>
      <c r="T456" s="40"/>
      <c r="U456" s="40"/>
      <c r="Y456" s="67"/>
    </row>
    <row r="457" spans="3:25" ht="12.75" x14ac:dyDescent="0.2">
      <c r="C457" s="214"/>
      <c r="D457" s="214"/>
      <c r="E457" s="214"/>
      <c r="F457" s="200"/>
      <c r="G457" s="214"/>
      <c r="H457" s="214"/>
      <c r="I457" s="214"/>
      <c r="J457" s="214"/>
      <c r="K457" s="59"/>
      <c r="L457" s="214"/>
      <c r="M457" s="214"/>
      <c r="N457" s="214"/>
      <c r="O457" s="214"/>
      <c r="P457" s="62"/>
      <c r="Q457" s="63"/>
      <c r="R457" s="40"/>
      <c r="S457" s="40"/>
      <c r="T457" s="40"/>
      <c r="U457" s="40"/>
      <c r="Y457" s="67"/>
    </row>
    <row r="458" spans="3:25" ht="12.75" x14ac:dyDescent="0.2">
      <c r="C458" s="214"/>
      <c r="D458" s="214"/>
      <c r="E458" s="214"/>
      <c r="F458" s="200"/>
      <c r="G458" s="214"/>
      <c r="H458" s="214"/>
      <c r="I458" s="214"/>
      <c r="J458" s="214"/>
      <c r="K458" s="59"/>
      <c r="L458" s="214"/>
      <c r="M458" s="214"/>
      <c r="N458" s="214"/>
      <c r="O458" s="214"/>
      <c r="P458" s="62"/>
      <c r="Q458" s="63"/>
      <c r="R458" s="40"/>
      <c r="S458" s="40"/>
      <c r="T458" s="40"/>
      <c r="U458" s="40"/>
      <c r="Y458" s="67"/>
    </row>
    <row r="459" spans="3:25" ht="12.75" x14ac:dyDescent="0.2">
      <c r="C459" s="214"/>
      <c r="D459" s="214"/>
      <c r="E459" s="214"/>
      <c r="F459" s="200"/>
      <c r="G459" s="214"/>
      <c r="H459" s="214"/>
      <c r="I459" s="214"/>
      <c r="J459" s="214"/>
      <c r="K459" s="59"/>
      <c r="L459" s="214"/>
      <c r="M459" s="214"/>
      <c r="N459" s="214"/>
      <c r="O459" s="214"/>
      <c r="P459" s="62"/>
      <c r="Q459" s="63"/>
      <c r="R459" s="40"/>
      <c r="S459" s="40"/>
      <c r="T459" s="40"/>
      <c r="U459" s="40"/>
      <c r="Y459" s="67"/>
    </row>
    <row r="460" spans="3:25" ht="12.75" x14ac:dyDescent="0.2">
      <c r="C460" s="214"/>
      <c r="D460" s="214"/>
      <c r="E460" s="214"/>
      <c r="F460" s="200"/>
      <c r="G460" s="214"/>
      <c r="H460" s="214"/>
      <c r="I460" s="214"/>
      <c r="J460" s="214"/>
      <c r="K460" s="59"/>
      <c r="L460" s="214"/>
      <c r="M460" s="214"/>
      <c r="N460" s="214"/>
      <c r="O460" s="214"/>
      <c r="P460" s="62"/>
      <c r="Q460" s="63"/>
      <c r="R460" s="40"/>
      <c r="S460" s="40"/>
      <c r="T460" s="40"/>
      <c r="U460" s="40"/>
      <c r="Y460" s="67"/>
    </row>
    <row r="461" spans="3:25" ht="12.75" x14ac:dyDescent="0.2">
      <c r="C461" s="214"/>
      <c r="D461" s="214"/>
      <c r="E461" s="214"/>
      <c r="F461" s="200"/>
      <c r="G461" s="214"/>
      <c r="H461" s="214"/>
      <c r="I461" s="214"/>
      <c r="J461" s="214"/>
      <c r="K461" s="59"/>
      <c r="L461" s="214"/>
      <c r="M461" s="214"/>
      <c r="N461" s="214"/>
      <c r="O461" s="214"/>
      <c r="P461" s="62"/>
      <c r="Q461" s="63"/>
      <c r="R461" s="40"/>
      <c r="S461" s="40"/>
      <c r="T461" s="40"/>
      <c r="U461" s="40"/>
      <c r="Y461" s="67"/>
    </row>
    <row r="462" spans="3:25" ht="12.75" x14ac:dyDescent="0.2">
      <c r="C462" s="214"/>
      <c r="D462" s="214"/>
      <c r="E462" s="214"/>
      <c r="F462" s="200"/>
      <c r="G462" s="214"/>
      <c r="H462" s="214"/>
      <c r="I462" s="214"/>
      <c r="J462" s="214"/>
      <c r="K462" s="59"/>
      <c r="L462" s="214"/>
      <c r="M462" s="214"/>
      <c r="N462" s="214"/>
      <c r="O462" s="214"/>
      <c r="P462" s="62"/>
      <c r="Q462" s="63"/>
      <c r="R462" s="40"/>
      <c r="S462" s="40"/>
      <c r="T462" s="40"/>
      <c r="U462" s="40"/>
      <c r="Y462" s="67"/>
    </row>
    <row r="463" spans="3:25" ht="12.75" x14ac:dyDescent="0.2">
      <c r="C463" s="214"/>
      <c r="D463" s="214"/>
      <c r="E463" s="214"/>
      <c r="F463" s="200"/>
      <c r="G463" s="214"/>
      <c r="H463" s="214"/>
      <c r="I463" s="214"/>
      <c r="J463" s="214"/>
      <c r="K463" s="59"/>
      <c r="L463" s="214"/>
      <c r="M463" s="214"/>
      <c r="N463" s="214"/>
      <c r="O463" s="214"/>
      <c r="P463" s="62"/>
      <c r="Q463" s="63"/>
      <c r="R463" s="40"/>
      <c r="S463" s="40"/>
      <c r="T463" s="40"/>
      <c r="U463" s="40"/>
      <c r="Y463" s="67"/>
    </row>
    <row r="464" spans="3:25" ht="12.75" x14ac:dyDescent="0.2">
      <c r="C464" s="214"/>
      <c r="D464" s="214"/>
      <c r="E464" s="214"/>
      <c r="F464" s="200"/>
      <c r="G464" s="214"/>
      <c r="H464" s="214"/>
      <c r="I464" s="214"/>
      <c r="J464" s="214"/>
      <c r="K464" s="59"/>
      <c r="L464" s="214"/>
      <c r="M464" s="214"/>
      <c r="N464" s="214"/>
      <c r="O464" s="214"/>
      <c r="P464" s="62"/>
      <c r="Q464" s="63"/>
      <c r="R464" s="40"/>
      <c r="S464" s="40"/>
      <c r="T464" s="40"/>
      <c r="U464" s="40"/>
      <c r="Y464" s="67"/>
    </row>
    <row r="465" spans="3:25" ht="12.75" x14ac:dyDescent="0.2">
      <c r="C465" s="214"/>
      <c r="D465" s="214"/>
      <c r="E465" s="214"/>
      <c r="F465" s="200"/>
      <c r="G465" s="214"/>
      <c r="H465" s="214"/>
      <c r="I465" s="214"/>
      <c r="J465" s="214"/>
      <c r="K465" s="59"/>
      <c r="L465" s="214"/>
      <c r="M465" s="214"/>
      <c r="N465" s="214"/>
      <c r="O465" s="214"/>
      <c r="P465" s="62"/>
      <c r="Q465" s="63"/>
      <c r="R465" s="40"/>
      <c r="S465" s="40"/>
      <c r="T465" s="40"/>
      <c r="U465" s="40"/>
      <c r="Y465" s="67"/>
    </row>
    <row r="466" spans="3:25" ht="12.75" x14ac:dyDescent="0.2">
      <c r="C466" s="214"/>
      <c r="D466" s="214"/>
      <c r="E466" s="214"/>
      <c r="F466" s="200"/>
      <c r="G466" s="214"/>
      <c r="H466" s="214"/>
      <c r="I466" s="214"/>
      <c r="J466" s="214"/>
      <c r="K466" s="59"/>
      <c r="L466" s="214"/>
      <c r="M466" s="214"/>
      <c r="N466" s="214"/>
      <c r="O466" s="214"/>
      <c r="P466" s="62"/>
      <c r="Q466" s="63"/>
      <c r="R466" s="40"/>
      <c r="S466" s="40"/>
      <c r="T466" s="40"/>
      <c r="U466" s="40"/>
      <c r="Y466" s="67"/>
    </row>
    <row r="467" spans="3:25" ht="12.75" x14ac:dyDescent="0.2">
      <c r="C467" s="214"/>
      <c r="D467" s="214"/>
      <c r="E467" s="214"/>
      <c r="F467" s="200"/>
      <c r="G467" s="214"/>
      <c r="H467" s="214"/>
      <c r="I467" s="214"/>
      <c r="J467" s="214"/>
      <c r="K467" s="59"/>
      <c r="L467" s="214"/>
      <c r="M467" s="214"/>
      <c r="N467" s="214"/>
      <c r="O467" s="214"/>
      <c r="P467" s="62"/>
      <c r="Q467" s="63"/>
      <c r="R467" s="40"/>
      <c r="S467" s="40"/>
      <c r="T467" s="40"/>
      <c r="U467" s="40"/>
      <c r="Y467" s="67"/>
    </row>
    <row r="468" spans="3:25" ht="12.75" x14ac:dyDescent="0.2">
      <c r="C468" s="214"/>
      <c r="D468" s="214"/>
      <c r="E468" s="214"/>
      <c r="F468" s="200"/>
      <c r="G468" s="214"/>
      <c r="H468" s="214"/>
      <c r="I468" s="214"/>
      <c r="J468" s="214"/>
      <c r="K468" s="59"/>
      <c r="L468" s="214"/>
      <c r="M468" s="214"/>
      <c r="N468" s="214"/>
      <c r="O468" s="214"/>
      <c r="P468" s="62"/>
      <c r="Q468" s="63"/>
      <c r="R468" s="40"/>
      <c r="S468" s="40"/>
      <c r="T468" s="40"/>
      <c r="U468" s="40"/>
      <c r="Y468" s="67"/>
    </row>
    <row r="469" spans="3:25" ht="12.75" x14ac:dyDescent="0.2">
      <c r="C469" s="214"/>
      <c r="D469" s="214"/>
      <c r="E469" s="214"/>
      <c r="F469" s="200"/>
      <c r="G469" s="214"/>
      <c r="H469" s="214"/>
      <c r="I469" s="214"/>
      <c r="J469" s="214"/>
      <c r="K469" s="59"/>
      <c r="L469" s="214"/>
      <c r="M469" s="214"/>
      <c r="N469" s="214"/>
      <c r="O469" s="214"/>
      <c r="P469" s="62"/>
      <c r="Q469" s="63"/>
      <c r="R469" s="40"/>
      <c r="S469" s="40"/>
      <c r="T469" s="40"/>
      <c r="U469" s="40"/>
      <c r="Y469" s="67"/>
    </row>
    <row r="470" spans="3:25" ht="12.75" x14ac:dyDescent="0.2">
      <c r="C470" s="214"/>
      <c r="D470" s="214"/>
      <c r="E470" s="214"/>
      <c r="F470" s="200"/>
      <c r="G470" s="214"/>
      <c r="H470" s="214"/>
      <c r="I470" s="214"/>
      <c r="J470" s="214"/>
      <c r="K470" s="59"/>
      <c r="L470" s="214"/>
      <c r="M470" s="214"/>
      <c r="N470" s="214"/>
      <c r="O470" s="214"/>
      <c r="P470" s="62"/>
      <c r="Q470" s="63"/>
      <c r="R470" s="40"/>
      <c r="S470" s="40"/>
      <c r="T470" s="40"/>
      <c r="U470" s="40"/>
      <c r="Y470" s="67"/>
    </row>
    <row r="471" spans="3:25" ht="12.75" x14ac:dyDescent="0.2">
      <c r="C471" s="214"/>
      <c r="D471" s="214"/>
      <c r="E471" s="214"/>
      <c r="F471" s="200"/>
      <c r="G471" s="214"/>
      <c r="H471" s="214"/>
      <c r="I471" s="214"/>
      <c r="J471" s="214"/>
      <c r="K471" s="59"/>
      <c r="L471" s="214"/>
      <c r="M471" s="214"/>
      <c r="N471" s="214"/>
      <c r="O471" s="214"/>
      <c r="P471" s="62"/>
      <c r="Q471" s="63"/>
      <c r="R471" s="40"/>
      <c r="S471" s="40"/>
      <c r="T471" s="40"/>
      <c r="U471" s="40"/>
      <c r="Y471" s="67"/>
    </row>
    <row r="472" spans="3:25" ht="12.75" x14ac:dyDescent="0.2">
      <c r="C472" s="214"/>
      <c r="D472" s="214"/>
      <c r="E472" s="214"/>
      <c r="F472" s="200"/>
      <c r="G472" s="214"/>
      <c r="H472" s="214"/>
      <c r="I472" s="214"/>
      <c r="J472" s="214"/>
      <c r="K472" s="59"/>
      <c r="L472" s="214"/>
      <c r="M472" s="214"/>
      <c r="N472" s="214"/>
      <c r="O472" s="214"/>
      <c r="P472" s="62"/>
      <c r="Q472" s="63"/>
      <c r="R472" s="40"/>
      <c r="S472" s="40"/>
      <c r="T472" s="40"/>
      <c r="U472" s="40"/>
      <c r="Y472" s="67"/>
    </row>
    <row r="473" spans="3:25" ht="12.75" x14ac:dyDescent="0.2">
      <c r="C473" s="214"/>
      <c r="D473" s="214"/>
      <c r="E473" s="214"/>
      <c r="F473" s="200"/>
      <c r="G473" s="214"/>
      <c r="H473" s="214"/>
      <c r="I473" s="214"/>
      <c r="J473" s="214"/>
      <c r="K473" s="59"/>
      <c r="L473" s="214"/>
      <c r="M473" s="214"/>
      <c r="N473" s="214"/>
      <c r="O473" s="214"/>
      <c r="P473" s="62"/>
      <c r="Q473" s="63"/>
      <c r="R473" s="40"/>
      <c r="S473" s="40"/>
      <c r="T473" s="40"/>
      <c r="U473" s="40"/>
      <c r="Y473" s="67"/>
    </row>
    <row r="474" spans="3:25" ht="12.75" x14ac:dyDescent="0.2">
      <c r="C474" s="214"/>
      <c r="D474" s="214"/>
      <c r="E474" s="214"/>
      <c r="F474" s="200"/>
      <c r="G474" s="214"/>
      <c r="H474" s="214"/>
      <c r="I474" s="214"/>
      <c r="J474" s="214"/>
      <c r="K474" s="59"/>
      <c r="L474" s="214"/>
      <c r="M474" s="214"/>
      <c r="N474" s="214"/>
      <c r="O474" s="214"/>
      <c r="P474" s="62"/>
      <c r="Q474" s="63"/>
      <c r="R474" s="40"/>
      <c r="S474" s="40"/>
      <c r="T474" s="40"/>
      <c r="U474" s="40"/>
      <c r="Y474" s="67"/>
    </row>
    <row r="475" spans="3:25" ht="12.75" x14ac:dyDescent="0.2">
      <c r="C475" s="214"/>
      <c r="D475" s="214"/>
      <c r="E475" s="214"/>
      <c r="F475" s="200"/>
      <c r="G475" s="214"/>
      <c r="H475" s="214"/>
      <c r="I475" s="214"/>
      <c r="J475" s="214"/>
      <c r="K475" s="59"/>
      <c r="L475" s="214"/>
      <c r="M475" s="214"/>
      <c r="N475" s="214"/>
      <c r="O475" s="214"/>
      <c r="P475" s="62"/>
      <c r="Q475" s="63"/>
      <c r="R475" s="40"/>
      <c r="S475" s="40"/>
      <c r="T475" s="40"/>
      <c r="U475" s="40"/>
      <c r="Y475" s="67"/>
    </row>
    <row r="476" spans="3:25" ht="12.75" x14ac:dyDescent="0.2">
      <c r="C476" s="214"/>
      <c r="D476" s="214"/>
      <c r="E476" s="214"/>
      <c r="F476" s="200"/>
      <c r="G476" s="214"/>
      <c r="H476" s="214"/>
      <c r="I476" s="214"/>
      <c r="J476" s="214"/>
      <c r="K476" s="59"/>
      <c r="L476" s="214"/>
      <c r="M476" s="214"/>
      <c r="N476" s="214"/>
      <c r="O476" s="214"/>
      <c r="P476" s="62"/>
      <c r="Q476" s="63"/>
      <c r="R476" s="40"/>
      <c r="S476" s="40"/>
      <c r="T476" s="40"/>
      <c r="U476" s="40"/>
      <c r="Y476" s="67"/>
    </row>
    <row r="477" spans="3:25" ht="12.75" x14ac:dyDescent="0.2">
      <c r="C477" s="214"/>
      <c r="D477" s="214"/>
      <c r="E477" s="214"/>
      <c r="F477" s="200"/>
      <c r="G477" s="214"/>
      <c r="H477" s="214"/>
      <c r="I477" s="214"/>
      <c r="J477" s="214"/>
      <c r="K477" s="59"/>
      <c r="L477" s="214"/>
      <c r="M477" s="214"/>
      <c r="N477" s="214"/>
      <c r="O477" s="214"/>
      <c r="P477" s="62"/>
      <c r="Q477" s="63"/>
      <c r="R477" s="40"/>
      <c r="S477" s="40"/>
      <c r="T477" s="40"/>
      <c r="U477" s="40"/>
      <c r="Y477" s="67"/>
    </row>
    <row r="478" spans="3:25" ht="12.75" x14ac:dyDescent="0.2">
      <c r="C478" s="214"/>
      <c r="D478" s="214"/>
      <c r="E478" s="214"/>
      <c r="F478" s="200"/>
      <c r="G478" s="214"/>
      <c r="H478" s="214"/>
      <c r="I478" s="214"/>
      <c r="J478" s="214"/>
      <c r="K478" s="59"/>
      <c r="L478" s="214"/>
      <c r="M478" s="214"/>
      <c r="N478" s="214"/>
      <c r="O478" s="214"/>
      <c r="P478" s="62"/>
      <c r="Q478" s="63"/>
      <c r="R478" s="40"/>
      <c r="S478" s="40"/>
      <c r="T478" s="40"/>
      <c r="U478" s="40"/>
      <c r="Y478" s="67"/>
    </row>
    <row r="479" spans="3:25" ht="12.75" x14ac:dyDescent="0.2">
      <c r="C479" s="214"/>
      <c r="D479" s="214"/>
      <c r="E479" s="214"/>
      <c r="F479" s="200"/>
      <c r="G479" s="214"/>
      <c r="H479" s="214"/>
      <c r="I479" s="214"/>
      <c r="J479" s="214"/>
      <c r="K479" s="59"/>
      <c r="L479" s="214"/>
      <c r="M479" s="214"/>
      <c r="N479" s="214"/>
      <c r="O479" s="214"/>
      <c r="P479" s="62"/>
      <c r="Q479" s="63"/>
      <c r="R479" s="40"/>
      <c r="S479" s="40"/>
      <c r="T479" s="40"/>
      <c r="U479" s="40"/>
      <c r="Y479" s="67"/>
    </row>
    <row r="480" spans="3:25" ht="12.75" x14ac:dyDescent="0.2">
      <c r="C480" s="214"/>
      <c r="D480" s="214"/>
      <c r="E480" s="214"/>
      <c r="F480" s="200"/>
      <c r="G480" s="214"/>
      <c r="H480" s="214"/>
      <c r="I480" s="214"/>
      <c r="J480" s="214"/>
      <c r="K480" s="59"/>
      <c r="L480" s="214"/>
      <c r="M480" s="214"/>
      <c r="N480" s="214"/>
      <c r="O480" s="214"/>
      <c r="P480" s="62"/>
      <c r="Q480" s="63"/>
      <c r="R480" s="40"/>
      <c r="S480" s="40"/>
      <c r="T480" s="40"/>
      <c r="U480" s="40"/>
      <c r="Y480" s="67"/>
    </row>
    <row r="481" spans="3:25" ht="12.75" x14ac:dyDescent="0.2">
      <c r="C481" s="214"/>
      <c r="D481" s="214"/>
      <c r="E481" s="214"/>
      <c r="F481" s="200"/>
      <c r="G481" s="214"/>
      <c r="H481" s="214"/>
      <c r="I481" s="214"/>
      <c r="J481" s="214"/>
      <c r="K481" s="59"/>
      <c r="L481" s="214"/>
      <c r="M481" s="214"/>
      <c r="N481" s="214"/>
      <c r="O481" s="214"/>
      <c r="P481" s="62"/>
      <c r="Q481" s="63"/>
      <c r="R481" s="40"/>
      <c r="S481" s="40"/>
      <c r="T481" s="40"/>
      <c r="U481" s="40"/>
      <c r="Y481" s="67"/>
    </row>
    <row r="482" spans="3:25" ht="12.75" x14ac:dyDescent="0.2">
      <c r="C482" s="214"/>
      <c r="D482" s="214"/>
      <c r="E482" s="214"/>
      <c r="F482" s="200"/>
      <c r="G482" s="214"/>
      <c r="H482" s="214"/>
      <c r="I482" s="214"/>
      <c r="J482" s="214"/>
      <c r="K482" s="59"/>
      <c r="L482" s="214"/>
      <c r="M482" s="214"/>
      <c r="N482" s="214"/>
      <c r="O482" s="214"/>
      <c r="P482" s="62"/>
      <c r="Q482" s="63"/>
      <c r="R482" s="40"/>
      <c r="S482" s="40"/>
      <c r="T482" s="40"/>
      <c r="U482" s="40"/>
      <c r="Y482" s="67"/>
    </row>
    <row r="483" spans="3:25" ht="12.75" x14ac:dyDescent="0.2">
      <c r="C483" s="214"/>
      <c r="D483" s="214"/>
      <c r="E483" s="214"/>
      <c r="F483" s="200"/>
      <c r="G483" s="214"/>
      <c r="H483" s="214"/>
      <c r="I483" s="214"/>
      <c r="J483" s="214"/>
      <c r="K483" s="59"/>
      <c r="L483" s="214"/>
      <c r="M483" s="214"/>
      <c r="N483" s="214"/>
      <c r="O483" s="214"/>
      <c r="P483" s="62"/>
      <c r="Q483" s="63"/>
      <c r="R483" s="40"/>
      <c r="S483" s="40"/>
      <c r="T483" s="40"/>
      <c r="U483" s="40"/>
      <c r="Y483" s="67"/>
    </row>
    <row r="484" spans="3:25" ht="12.75" x14ac:dyDescent="0.2">
      <c r="C484" s="214"/>
      <c r="D484" s="214"/>
      <c r="E484" s="214"/>
      <c r="F484" s="200"/>
      <c r="G484" s="214"/>
      <c r="H484" s="214"/>
      <c r="I484" s="214"/>
      <c r="J484" s="214"/>
      <c r="K484" s="59"/>
      <c r="L484" s="214"/>
      <c r="M484" s="214"/>
      <c r="N484" s="214"/>
      <c r="O484" s="214"/>
      <c r="P484" s="62"/>
      <c r="Q484" s="63"/>
      <c r="R484" s="40"/>
      <c r="S484" s="40"/>
      <c r="T484" s="40"/>
      <c r="U484" s="40"/>
      <c r="Y484" s="67"/>
    </row>
    <row r="485" spans="3:25" ht="12.75" x14ac:dyDescent="0.2">
      <c r="C485" s="214"/>
      <c r="D485" s="214"/>
      <c r="E485" s="214"/>
      <c r="F485" s="200"/>
      <c r="G485" s="214"/>
      <c r="H485" s="214"/>
      <c r="I485" s="214"/>
      <c r="J485" s="214"/>
      <c r="K485" s="59"/>
      <c r="L485" s="214"/>
      <c r="M485" s="214"/>
      <c r="N485" s="214"/>
      <c r="O485" s="214"/>
      <c r="P485" s="62"/>
      <c r="Q485" s="63"/>
      <c r="R485" s="40"/>
      <c r="S485" s="40"/>
      <c r="T485" s="40"/>
      <c r="U485" s="40"/>
      <c r="Y485" s="67"/>
    </row>
    <row r="486" spans="3:25" ht="12.75" x14ac:dyDescent="0.2">
      <c r="C486" s="214"/>
      <c r="D486" s="214"/>
      <c r="E486" s="214"/>
      <c r="F486" s="200"/>
      <c r="G486" s="214"/>
      <c r="H486" s="214"/>
      <c r="I486" s="214"/>
      <c r="J486" s="214"/>
      <c r="K486" s="59"/>
      <c r="L486" s="214"/>
      <c r="M486" s="214"/>
      <c r="N486" s="214"/>
      <c r="O486" s="214"/>
      <c r="P486" s="62"/>
      <c r="Q486" s="63"/>
      <c r="R486" s="40"/>
      <c r="S486" s="40"/>
      <c r="T486" s="40"/>
      <c r="U486" s="40"/>
      <c r="Y486" s="67"/>
    </row>
    <row r="487" spans="3:25" ht="12.75" x14ac:dyDescent="0.2">
      <c r="C487" s="214"/>
      <c r="D487" s="214"/>
      <c r="E487" s="214"/>
      <c r="F487" s="200"/>
      <c r="G487" s="214"/>
      <c r="H487" s="214"/>
      <c r="I487" s="214"/>
      <c r="J487" s="214"/>
      <c r="K487" s="59"/>
      <c r="L487" s="214"/>
      <c r="M487" s="214"/>
      <c r="N487" s="214"/>
      <c r="O487" s="214"/>
      <c r="P487" s="62"/>
      <c r="Q487" s="63"/>
      <c r="R487" s="40"/>
      <c r="S487" s="40"/>
      <c r="T487" s="40"/>
      <c r="U487" s="40"/>
      <c r="Y487" s="67"/>
    </row>
    <row r="488" spans="3:25" ht="12.75" x14ac:dyDescent="0.2">
      <c r="C488" s="214"/>
      <c r="D488" s="214"/>
      <c r="E488" s="214"/>
      <c r="F488" s="200"/>
      <c r="G488" s="214"/>
      <c r="H488" s="214"/>
      <c r="I488" s="214"/>
      <c r="J488" s="214"/>
      <c r="K488" s="59"/>
      <c r="L488" s="214"/>
      <c r="M488" s="214"/>
      <c r="N488" s="214"/>
      <c r="O488" s="214"/>
      <c r="P488" s="62"/>
      <c r="Q488" s="63"/>
      <c r="R488" s="40"/>
      <c r="S488" s="40"/>
      <c r="T488" s="40"/>
      <c r="U488" s="40"/>
      <c r="Y488" s="67"/>
    </row>
    <row r="489" spans="3:25" ht="12.75" x14ac:dyDescent="0.2">
      <c r="C489" s="214"/>
      <c r="D489" s="214"/>
      <c r="E489" s="214"/>
      <c r="F489" s="200"/>
      <c r="G489" s="214"/>
      <c r="H489" s="214"/>
      <c r="I489" s="214"/>
      <c r="J489" s="214"/>
      <c r="K489" s="59"/>
      <c r="L489" s="214"/>
      <c r="M489" s="214"/>
      <c r="N489" s="214"/>
      <c r="O489" s="214"/>
      <c r="P489" s="62"/>
      <c r="Q489" s="63"/>
      <c r="R489" s="40"/>
      <c r="S489" s="40"/>
      <c r="T489" s="40"/>
      <c r="U489" s="40"/>
      <c r="Y489" s="67"/>
    </row>
    <row r="490" spans="3:25" ht="12.75" x14ac:dyDescent="0.2">
      <c r="C490" s="214"/>
      <c r="D490" s="214"/>
      <c r="E490" s="214"/>
      <c r="F490" s="200"/>
      <c r="G490" s="214"/>
      <c r="H490" s="214"/>
      <c r="I490" s="214"/>
      <c r="J490" s="214"/>
      <c r="K490" s="59"/>
      <c r="L490" s="214"/>
      <c r="M490" s="214"/>
      <c r="N490" s="214"/>
      <c r="O490" s="214"/>
      <c r="P490" s="62"/>
      <c r="Q490" s="63"/>
      <c r="R490" s="40"/>
      <c r="S490" s="40"/>
      <c r="T490" s="40"/>
      <c r="U490" s="40"/>
      <c r="Y490" s="67"/>
    </row>
    <row r="491" spans="3:25" ht="12.75" x14ac:dyDescent="0.2">
      <c r="C491" s="214"/>
      <c r="D491" s="214"/>
      <c r="E491" s="214"/>
      <c r="F491" s="200"/>
      <c r="G491" s="214"/>
      <c r="H491" s="214"/>
      <c r="I491" s="214"/>
      <c r="J491" s="214"/>
      <c r="K491" s="59"/>
      <c r="L491" s="214"/>
      <c r="M491" s="214"/>
      <c r="N491" s="214"/>
      <c r="O491" s="214"/>
      <c r="P491" s="62"/>
      <c r="Q491" s="63"/>
      <c r="R491" s="40"/>
      <c r="S491" s="40"/>
      <c r="T491" s="40"/>
      <c r="U491" s="40"/>
      <c r="Y491" s="67"/>
    </row>
    <row r="492" spans="3:25" ht="12.75" x14ac:dyDescent="0.2">
      <c r="C492" s="214"/>
      <c r="D492" s="214"/>
      <c r="E492" s="214"/>
      <c r="F492" s="200"/>
      <c r="G492" s="214"/>
      <c r="H492" s="214"/>
      <c r="I492" s="214"/>
      <c r="J492" s="214"/>
      <c r="K492" s="59"/>
      <c r="L492" s="214"/>
      <c r="M492" s="214"/>
      <c r="N492" s="214"/>
      <c r="O492" s="214"/>
      <c r="P492" s="62"/>
      <c r="Q492" s="63"/>
      <c r="R492" s="40"/>
      <c r="S492" s="40"/>
      <c r="T492" s="40"/>
      <c r="U492" s="40"/>
      <c r="Y492" s="67"/>
    </row>
    <row r="493" spans="3:25" ht="12.75" x14ac:dyDescent="0.2">
      <c r="C493" s="214"/>
      <c r="D493" s="214"/>
      <c r="E493" s="214"/>
      <c r="F493" s="200"/>
      <c r="G493" s="214"/>
      <c r="H493" s="214"/>
      <c r="I493" s="214"/>
      <c r="J493" s="214"/>
      <c r="K493" s="59"/>
      <c r="L493" s="214"/>
      <c r="M493" s="214"/>
      <c r="N493" s="214"/>
      <c r="O493" s="214"/>
      <c r="P493" s="62"/>
      <c r="Q493" s="63"/>
      <c r="R493" s="40"/>
      <c r="S493" s="40"/>
      <c r="T493" s="40"/>
      <c r="U493" s="40"/>
      <c r="Y493" s="67"/>
    </row>
    <row r="494" spans="3:25" ht="12.75" x14ac:dyDescent="0.2">
      <c r="C494" s="214"/>
      <c r="D494" s="214"/>
      <c r="E494" s="214"/>
      <c r="F494" s="200"/>
      <c r="G494" s="214"/>
      <c r="H494" s="214"/>
      <c r="I494" s="214"/>
      <c r="J494" s="214"/>
      <c r="K494" s="59"/>
      <c r="L494" s="214"/>
      <c r="M494" s="214"/>
      <c r="N494" s="214"/>
      <c r="O494" s="214"/>
      <c r="P494" s="62"/>
      <c r="Q494" s="63"/>
      <c r="R494" s="40"/>
      <c r="S494" s="40"/>
      <c r="T494" s="40"/>
      <c r="U494" s="40"/>
      <c r="Y494" s="67"/>
    </row>
    <row r="495" spans="3:25" ht="12.75" x14ac:dyDescent="0.2">
      <c r="C495" s="214"/>
      <c r="D495" s="214"/>
      <c r="E495" s="214"/>
      <c r="F495" s="200"/>
      <c r="G495" s="214"/>
      <c r="H495" s="214"/>
      <c r="I495" s="214"/>
      <c r="J495" s="214"/>
      <c r="K495" s="59"/>
      <c r="L495" s="214"/>
      <c r="M495" s="214"/>
      <c r="N495" s="214"/>
      <c r="O495" s="214"/>
      <c r="P495" s="62"/>
      <c r="Q495" s="63"/>
      <c r="R495" s="40"/>
      <c r="S495" s="40"/>
      <c r="T495" s="40"/>
      <c r="U495" s="40"/>
      <c r="Y495" s="67"/>
    </row>
    <row r="496" spans="3:25" ht="12.75" x14ac:dyDescent="0.2">
      <c r="C496" s="214"/>
      <c r="D496" s="214"/>
      <c r="E496" s="214"/>
      <c r="F496" s="200"/>
      <c r="G496" s="214"/>
      <c r="H496" s="214"/>
      <c r="I496" s="214"/>
      <c r="J496" s="214"/>
      <c r="K496" s="59"/>
      <c r="L496" s="214"/>
      <c r="M496" s="214"/>
      <c r="N496" s="214"/>
      <c r="O496" s="214"/>
      <c r="P496" s="62"/>
      <c r="Q496" s="63"/>
      <c r="R496" s="40"/>
      <c r="S496" s="40"/>
      <c r="T496" s="40"/>
      <c r="U496" s="40"/>
      <c r="Y496" s="67"/>
    </row>
    <row r="497" spans="3:25" ht="12.75" x14ac:dyDescent="0.2">
      <c r="C497" s="214"/>
      <c r="D497" s="214"/>
      <c r="E497" s="214"/>
      <c r="F497" s="200"/>
      <c r="G497" s="214"/>
      <c r="H497" s="214"/>
      <c r="I497" s="214"/>
      <c r="J497" s="214"/>
      <c r="K497" s="59"/>
      <c r="L497" s="214"/>
      <c r="M497" s="214"/>
      <c r="N497" s="214"/>
      <c r="O497" s="214"/>
      <c r="P497" s="62"/>
      <c r="Q497" s="63"/>
      <c r="R497" s="40"/>
      <c r="S497" s="40"/>
      <c r="T497" s="40"/>
      <c r="U497" s="40"/>
      <c r="Y497" s="67"/>
    </row>
    <row r="498" spans="3:25" ht="12.75" x14ac:dyDescent="0.2">
      <c r="C498" s="214"/>
      <c r="D498" s="214"/>
      <c r="E498" s="214"/>
      <c r="F498" s="200"/>
      <c r="G498" s="214"/>
      <c r="H498" s="214"/>
      <c r="I498" s="214"/>
      <c r="J498" s="214"/>
      <c r="K498" s="59"/>
      <c r="L498" s="214"/>
      <c r="M498" s="214"/>
      <c r="N498" s="214"/>
      <c r="O498" s="214"/>
      <c r="P498" s="62"/>
      <c r="Q498" s="63"/>
      <c r="R498" s="40"/>
      <c r="S498" s="40"/>
      <c r="T498" s="40"/>
      <c r="U498" s="40"/>
      <c r="Y498" s="67"/>
    </row>
    <row r="499" spans="3:25" ht="12.75" x14ac:dyDescent="0.2">
      <c r="C499" s="214"/>
      <c r="D499" s="214"/>
      <c r="E499" s="214"/>
      <c r="F499" s="200"/>
      <c r="G499" s="214"/>
      <c r="H499" s="214"/>
      <c r="I499" s="214"/>
      <c r="J499" s="214"/>
      <c r="K499" s="59"/>
      <c r="L499" s="214"/>
      <c r="M499" s="214"/>
      <c r="N499" s="214"/>
      <c r="O499" s="214"/>
      <c r="P499" s="62"/>
      <c r="Q499" s="63"/>
      <c r="R499" s="40"/>
      <c r="S499" s="40"/>
      <c r="T499" s="40"/>
      <c r="U499" s="40"/>
      <c r="Y499" s="67"/>
    </row>
    <row r="500" spans="3:25" ht="12.75" x14ac:dyDescent="0.2">
      <c r="C500" s="214"/>
      <c r="D500" s="214"/>
      <c r="E500" s="214"/>
      <c r="F500" s="200"/>
      <c r="G500" s="214"/>
      <c r="H500" s="214"/>
      <c r="I500" s="214"/>
      <c r="J500" s="214"/>
      <c r="K500" s="59"/>
      <c r="L500" s="214"/>
      <c r="M500" s="214"/>
      <c r="N500" s="214"/>
      <c r="O500" s="214"/>
      <c r="P500" s="62"/>
      <c r="Q500" s="63"/>
      <c r="R500" s="40"/>
      <c r="S500" s="40"/>
      <c r="T500" s="40"/>
      <c r="U500" s="40"/>
      <c r="Y500" s="67"/>
    </row>
    <row r="501" spans="3:25" ht="12.75" x14ac:dyDescent="0.2">
      <c r="C501" s="214"/>
      <c r="D501" s="214"/>
      <c r="E501" s="214"/>
      <c r="F501" s="200"/>
      <c r="G501" s="214"/>
      <c r="H501" s="214"/>
      <c r="I501" s="214"/>
      <c r="J501" s="214"/>
      <c r="K501" s="59"/>
      <c r="L501" s="214"/>
      <c r="M501" s="214"/>
      <c r="N501" s="214"/>
      <c r="O501" s="214"/>
      <c r="P501" s="62"/>
      <c r="Q501" s="63"/>
      <c r="R501" s="40"/>
      <c r="S501" s="40"/>
      <c r="T501" s="40"/>
      <c r="U501" s="40"/>
      <c r="Y501" s="67"/>
    </row>
    <row r="502" spans="3:25" ht="12.75" x14ac:dyDescent="0.2">
      <c r="C502" s="214"/>
      <c r="D502" s="214"/>
      <c r="E502" s="214"/>
      <c r="F502" s="200"/>
      <c r="G502" s="214"/>
      <c r="H502" s="214"/>
      <c r="I502" s="214"/>
      <c r="J502" s="214"/>
      <c r="K502" s="59"/>
      <c r="L502" s="214"/>
      <c r="M502" s="214"/>
      <c r="N502" s="214"/>
      <c r="O502" s="214"/>
      <c r="P502" s="62"/>
      <c r="Q502" s="63"/>
      <c r="R502" s="40"/>
      <c r="S502" s="40"/>
      <c r="T502" s="40"/>
      <c r="U502" s="40"/>
      <c r="Y502" s="67"/>
    </row>
    <row r="503" spans="3:25" ht="12.75" x14ac:dyDescent="0.2">
      <c r="C503" s="214"/>
      <c r="D503" s="214"/>
      <c r="E503" s="214"/>
      <c r="F503" s="200"/>
      <c r="G503" s="214"/>
      <c r="H503" s="214"/>
      <c r="I503" s="214"/>
      <c r="J503" s="214"/>
      <c r="K503" s="59"/>
      <c r="L503" s="214"/>
      <c r="M503" s="214"/>
      <c r="N503" s="214"/>
      <c r="O503" s="214"/>
      <c r="P503" s="62"/>
      <c r="Q503" s="63"/>
      <c r="R503" s="40"/>
      <c r="S503" s="40"/>
      <c r="T503" s="40"/>
      <c r="U503" s="40"/>
      <c r="Y503" s="67"/>
    </row>
    <row r="504" spans="3:25" ht="12.75" x14ac:dyDescent="0.2">
      <c r="C504" s="214"/>
      <c r="D504" s="214"/>
      <c r="E504" s="214"/>
      <c r="F504" s="200"/>
      <c r="G504" s="214"/>
      <c r="H504" s="214"/>
      <c r="I504" s="214"/>
      <c r="J504" s="214"/>
      <c r="K504" s="59"/>
      <c r="L504" s="214"/>
      <c r="M504" s="214"/>
      <c r="N504" s="214"/>
      <c r="O504" s="214"/>
      <c r="P504" s="62"/>
      <c r="Q504" s="63"/>
      <c r="R504" s="40"/>
      <c r="S504" s="40"/>
      <c r="T504" s="40"/>
      <c r="U504" s="40"/>
      <c r="Y504" s="67"/>
    </row>
    <row r="505" spans="3:25" ht="12.75" x14ac:dyDescent="0.2">
      <c r="C505" s="214"/>
      <c r="D505" s="214"/>
      <c r="E505" s="214"/>
      <c r="F505" s="200"/>
      <c r="G505" s="214"/>
      <c r="H505" s="214"/>
      <c r="I505" s="214"/>
      <c r="J505" s="214"/>
      <c r="K505" s="59"/>
      <c r="L505" s="214"/>
      <c r="M505" s="214"/>
      <c r="N505" s="214"/>
      <c r="O505" s="214"/>
      <c r="P505" s="62"/>
      <c r="Q505" s="63"/>
      <c r="R505" s="40"/>
      <c r="S505" s="40"/>
      <c r="T505" s="40"/>
      <c r="U505" s="40"/>
      <c r="Y505" s="67"/>
    </row>
    <row r="506" spans="3:25" ht="12.75" x14ac:dyDescent="0.2">
      <c r="C506" s="214"/>
      <c r="D506" s="214"/>
      <c r="E506" s="214"/>
      <c r="F506" s="200"/>
      <c r="G506" s="214"/>
      <c r="H506" s="214"/>
      <c r="I506" s="214"/>
      <c r="J506" s="214"/>
      <c r="K506" s="59"/>
      <c r="L506" s="214"/>
      <c r="M506" s="214"/>
      <c r="N506" s="214"/>
      <c r="O506" s="214"/>
      <c r="P506" s="62"/>
      <c r="Q506" s="63"/>
      <c r="R506" s="40"/>
      <c r="S506" s="40"/>
      <c r="T506" s="40"/>
      <c r="U506" s="40"/>
      <c r="Y506" s="67"/>
    </row>
    <row r="507" spans="3:25" ht="12.75" x14ac:dyDescent="0.2">
      <c r="C507" s="214"/>
      <c r="D507" s="214"/>
      <c r="E507" s="214"/>
      <c r="F507" s="200"/>
      <c r="G507" s="214"/>
      <c r="H507" s="214"/>
      <c r="I507" s="214"/>
      <c r="J507" s="214"/>
      <c r="K507" s="59"/>
      <c r="L507" s="214"/>
      <c r="M507" s="214"/>
      <c r="N507" s="214"/>
      <c r="O507" s="214"/>
      <c r="P507" s="62"/>
      <c r="Q507" s="63"/>
      <c r="R507" s="40"/>
      <c r="S507" s="40"/>
      <c r="T507" s="40"/>
      <c r="U507" s="40"/>
      <c r="Y507" s="67"/>
    </row>
    <row r="508" spans="3:25" ht="12.75" x14ac:dyDescent="0.2">
      <c r="C508" s="214"/>
      <c r="D508" s="214"/>
      <c r="E508" s="214"/>
      <c r="F508" s="200"/>
      <c r="G508" s="214"/>
      <c r="H508" s="214"/>
      <c r="I508" s="214"/>
      <c r="J508" s="214"/>
      <c r="K508" s="59"/>
      <c r="L508" s="214"/>
      <c r="M508" s="214"/>
      <c r="N508" s="214"/>
      <c r="O508" s="214"/>
      <c r="P508" s="62"/>
      <c r="Q508" s="63"/>
      <c r="R508" s="40"/>
      <c r="S508" s="40"/>
      <c r="T508" s="40"/>
      <c r="U508" s="40"/>
      <c r="Y508" s="67"/>
    </row>
    <row r="509" spans="3:25" ht="12.75" x14ac:dyDescent="0.2">
      <c r="C509" s="214"/>
      <c r="D509" s="214"/>
      <c r="E509" s="214"/>
      <c r="F509" s="200"/>
      <c r="G509" s="214"/>
      <c r="H509" s="214"/>
      <c r="I509" s="214"/>
      <c r="J509" s="214"/>
      <c r="K509" s="59"/>
      <c r="L509" s="214"/>
      <c r="M509" s="214"/>
      <c r="N509" s="214"/>
      <c r="O509" s="214"/>
      <c r="P509" s="62"/>
      <c r="Q509" s="63"/>
      <c r="R509" s="40"/>
      <c r="S509" s="40"/>
      <c r="T509" s="40"/>
      <c r="U509" s="40"/>
      <c r="Y509" s="67"/>
    </row>
    <row r="510" spans="3:25" ht="12.75" x14ac:dyDescent="0.2">
      <c r="C510" s="214"/>
      <c r="D510" s="214"/>
      <c r="E510" s="214"/>
      <c r="F510" s="200"/>
      <c r="G510" s="214"/>
      <c r="H510" s="214"/>
      <c r="I510" s="214"/>
      <c r="J510" s="214"/>
      <c r="K510" s="59"/>
      <c r="L510" s="214"/>
      <c r="M510" s="214"/>
      <c r="N510" s="214"/>
      <c r="O510" s="214"/>
      <c r="P510" s="62"/>
      <c r="Q510" s="63"/>
      <c r="R510" s="40"/>
      <c r="S510" s="40"/>
      <c r="T510" s="40"/>
      <c r="U510" s="40"/>
      <c r="Y510" s="67"/>
    </row>
    <row r="511" spans="3:25" ht="12.75" x14ac:dyDescent="0.2">
      <c r="C511" s="214"/>
      <c r="D511" s="214"/>
      <c r="E511" s="214"/>
      <c r="F511" s="200"/>
      <c r="G511" s="214"/>
      <c r="H511" s="214"/>
      <c r="I511" s="214"/>
      <c r="J511" s="214"/>
      <c r="K511" s="59"/>
      <c r="L511" s="214"/>
      <c r="M511" s="214"/>
      <c r="N511" s="214"/>
      <c r="O511" s="214"/>
      <c r="P511" s="62"/>
      <c r="Q511" s="63"/>
      <c r="R511" s="40"/>
      <c r="S511" s="40"/>
      <c r="T511" s="40"/>
      <c r="U511" s="40"/>
      <c r="Y511" s="67"/>
    </row>
    <row r="512" spans="3:25" ht="12.75" x14ac:dyDescent="0.2">
      <c r="C512" s="214"/>
      <c r="D512" s="214"/>
      <c r="E512" s="214"/>
      <c r="F512" s="200"/>
      <c r="G512" s="214"/>
      <c r="H512" s="214"/>
      <c r="I512" s="214"/>
      <c r="J512" s="214"/>
      <c r="K512" s="59"/>
      <c r="L512" s="214"/>
      <c r="M512" s="214"/>
      <c r="N512" s="214"/>
      <c r="O512" s="214"/>
      <c r="P512" s="62"/>
      <c r="Q512" s="63"/>
      <c r="R512" s="40"/>
      <c r="S512" s="40"/>
      <c r="T512" s="40"/>
      <c r="U512" s="40"/>
      <c r="Y512" s="67"/>
    </row>
    <row r="513" spans="3:25" ht="12.75" x14ac:dyDescent="0.2">
      <c r="C513" s="214"/>
      <c r="D513" s="214"/>
      <c r="E513" s="214"/>
      <c r="F513" s="200"/>
      <c r="G513" s="214"/>
      <c r="H513" s="214"/>
      <c r="I513" s="214"/>
      <c r="J513" s="214"/>
      <c r="K513" s="59"/>
      <c r="L513" s="214"/>
      <c r="M513" s="214"/>
      <c r="N513" s="214"/>
      <c r="O513" s="214"/>
      <c r="P513" s="62"/>
      <c r="Q513" s="63"/>
      <c r="R513" s="40"/>
      <c r="S513" s="40"/>
      <c r="T513" s="40"/>
      <c r="U513" s="40"/>
      <c r="Y513" s="67"/>
    </row>
    <row r="514" spans="3:25" ht="12.75" x14ac:dyDescent="0.2">
      <c r="C514" s="214"/>
      <c r="D514" s="214"/>
      <c r="E514" s="214"/>
      <c r="F514" s="200"/>
      <c r="G514" s="214"/>
      <c r="H514" s="214"/>
      <c r="I514" s="214"/>
      <c r="J514" s="214"/>
      <c r="K514" s="59"/>
      <c r="L514" s="214"/>
      <c r="M514" s="214"/>
      <c r="N514" s="214"/>
      <c r="O514" s="214"/>
      <c r="P514" s="62"/>
      <c r="Q514" s="63"/>
      <c r="R514" s="40"/>
      <c r="S514" s="40"/>
      <c r="T514" s="40"/>
      <c r="U514" s="40"/>
      <c r="Y514" s="67"/>
    </row>
    <row r="515" spans="3:25" ht="12.75" x14ac:dyDescent="0.2">
      <c r="C515" s="214"/>
      <c r="D515" s="214"/>
      <c r="E515" s="214"/>
      <c r="F515" s="200"/>
      <c r="G515" s="214"/>
      <c r="H515" s="214"/>
      <c r="I515" s="214"/>
      <c r="J515" s="214"/>
      <c r="K515" s="59"/>
      <c r="L515" s="214"/>
      <c r="M515" s="214"/>
      <c r="N515" s="214"/>
      <c r="O515" s="214"/>
      <c r="P515" s="62"/>
      <c r="Q515" s="63"/>
      <c r="R515" s="40"/>
      <c r="S515" s="40"/>
      <c r="T515" s="40"/>
      <c r="U515" s="40"/>
      <c r="Y515" s="67"/>
    </row>
    <row r="516" spans="3:25" ht="12.75" x14ac:dyDescent="0.2">
      <c r="C516" s="214"/>
      <c r="D516" s="214"/>
      <c r="E516" s="214"/>
      <c r="F516" s="200"/>
      <c r="G516" s="214"/>
      <c r="H516" s="214"/>
      <c r="I516" s="214"/>
      <c r="J516" s="214"/>
      <c r="K516" s="59"/>
      <c r="L516" s="214"/>
      <c r="M516" s="214"/>
      <c r="N516" s="214"/>
      <c r="O516" s="214"/>
      <c r="P516" s="62"/>
      <c r="Q516" s="63"/>
      <c r="R516" s="40"/>
      <c r="S516" s="40"/>
      <c r="T516" s="40"/>
      <c r="U516" s="40"/>
      <c r="Y516" s="67"/>
    </row>
    <row r="517" spans="3:25" ht="12.75" x14ac:dyDescent="0.2">
      <c r="C517" s="214"/>
      <c r="D517" s="214"/>
      <c r="E517" s="214"/>
      <c r="F517" s="200"/>
      <c r="G517" s="214"/>
      <c r="H517" s="214"/>
      <c r="I517" s="214"/>
      <c r="J517" s="214"/>
      <c r="K517" s="59"/>
      <c r="L517" s="214"/>
      <c r="M517" s="214"/>
      <c r="N517" s="214"/>
      <c r="O517" s="214"/>
      <c r="P517" s="62"/>
      <c r="Q517" s="63"/>
      <c r="R517" s="40"/>
      <c r="S517" s="40"/>
      <c r="T517" s="40"/>
      <c r="U517" s="40"/>
      <c r="Y517" s="67"/>
    </row>
    <row r="518" spans="3:25" ht="12.75" x14ac:dyDescent="0.2">
      <c r="C518" s="214"/>
      <c r="D518" s="214"/>
      <c r="E518" s="214"/>
      <c r="F518" s="200"/>
      <c r="G518" s="214"/>
      <c r="H518" s="214"/>
      <c r="I518" s="214"/>
      <c r="J518" s="214"/>
      <c r="K518" s="59"/>
      <c r="L518" s="214"/>
      <c r="M518" s="214"/>
      <c r="N518" s="214"/>
      <c r="O518" s="214"/>
      <c r="P518" s="62"/>
      <c r="Q518" s="63"/>
      <c r="R518" s="40"/>
      <c r="S518" s="40"/>
      <c r="T518" s="40"/>
      <c r="U518" s="40"/>
      <c r="Y518" s="67"/>
    </row>
    <row r="519" spans="3:25" ht="12.75" x14ac:dyDescent="0.2">
      <c r="C519" s="214"/>
      <c r="D519" s="214"/>
      <c r="E519" s="214"/>
      <c r="F519" s="200"/>
      <c r="G519" s="214"/>
      <c r="H519" s="214"/>
      <c r="I519" s="214"/>
      <c r="J519" s="214"/>
      <c r="K519" s="59"/>
      <c r="L519" s="214"/>
      <c r="M519" s="214"/>
      <c r="N519" s="214"/>
      <c r="O519" s="214"/>
      <c r="P519" s="62"/>
      <c r="Q519" s="63"/>
      <c r="R519" s="40"/>
      <c r="S519" s="40"/>
      <c r="T519" s="40"/>
      <c r="U519" s="40"/>
      <c r="Y519" s="67"/>
    </row>
    <row r="520" spans="3:25" ht="12.75" x14ac:dyDescent="0.2">
      <c r="C520" s="214"/>
      <c r="D520" s="214"/>
      <c r="E520" s="214"/>
      <c r="F520" s="200"/>
      <c r="G520" s="214"/>
      <c r="H520" s="214"/>
      <c r="I520" s="214"/>
      <c r="J520" s="214"/>
      <c r="K520" s="59"/>
      <c r="L520" s="214"/>
      <c r="M520" s="214"/>
      <c r="N520" s="214"/>
      <c r="O520" s="214"/>
      <c r="P520" s="62"/>
      <c r="Q520" s="63"/>
      <c r="R520" s="40"/>
      <c r="S520" s="40"/>
      <c r="T520" s="40"/>
      <c r="U520" s="40"/>
      <c r="Y520" s="67"/>
    </row>
    <row r="521" spans="3:25" ht="12.75" x14ac:dyDescent="0.2">
      <c r="C521" s="214"/>
      <c r="D521" s="214"/>
      <c r="E521" s="214"/>
      <c r="F521" s="200"/>
      <c r="G521" s="214"/>
      <c r="H521" s="214"/>
      <c r="I521" s="214"/>
      <c r="J521" s="214"/>
      <c r="K521" s="59"/>
      <c r="L521" s="214"/>
      <c r="M521" s="214"/>
      <c r="N521" s="214"/>
      <c r="O521" s="214"/>
      <c r="P521" s="62"/>
      <c r="Q521" s="63"/>
      <c r="R521" s="40"/>
      <c r="S521" s="40"/>
      <c r="T521" s="40"/>
      <c r="U521" s="40"/>
      <c r="Y521" s="67"/>
    </row>
    <row r="522" spans="3:25" ht="12.75" x14ac:dyDescent="0.2">
      <c r="C522" s="214"/>
      <c r="D522" s="214"/>
      <c r="E522" s="214"/>
      <c r="F522" s="200"/>
      <c r="G522" s="214"/>
      <c r="H522" s="214"/>
      <c r="I522" s="214"/>
      <c r="J522" s="214"/>
      <c r="K522" s="59"/>
      <c r="L522" s="214"/>
      <c r="M522" s="214"/>
      <c r="N522" s="214"/>
      <c r="O522" s="214"/>
      <c r="P522" s="62"/>
      <c r="Q522" s="63"/>
      <c r="R522" s="40"/>
      <c r="S522" s="40"/>
      <c r="T522" s="40"/>
      <c r="U522" s="40"/>
      <c r="Y522" s="67"/>
    </row>
    <row r="523" spans="3:25" ht="12.75" x14ac:dyDescent="0.2">
      <c r="C523" s="214"/>
      <c r="D523" s="214"/>
      <c r="E523" s="214"/>
      <c r="F523" s="200"/>
      <c r="G523" s="214"/>
      <c r="H523" s="214"/>
      <c r="I523" s="214"/>
      <c r="J523" s="214"/>
      <c r="K523" s="59"/>
      <c r="L523" s="214"/>
      <c r="M523" s="214"/>
      <c r="N523" s="214"/>
      <c r="O523" s="214"/>
      <c r="P523" s="62"/>
      <c r="Q523" s="63"/>
      <c r="R523" s="40"/>
      <c r="S523" s="40"/>
      <c r="T523" s="40"/>
      <c r="U523" s="40"/>
      <c r="Y523" s="67"/>
    </row>
    <row r="524" spans="3:25" ht="12.75" x14ac:dyDescent="0.2">
      <c r="C524" s="214"/>
      <c r="D524" s="214"/>
      <c r="E524" s="214"/>
      <c r="F524" s="200"/>
      <c r="G524" s="214"/>
      <c r="H524" s="214"/>
      <c r="I524" s="214"/>
      <c r="J524" s="214"/>
      <c r="K524" s="59"/>
      <c r="L524" s="214"/>
      <c r="M524" s="214"/>
      <c r="N524" s="214"/>
      <c r="O524" s="214"/>
      <c r="P524" s="62"/>
      <c r="Q524" s="63"/>
      <c r="R524" s="40"/>
      <c r="S524" s="40"/>
      <c r="T524" s="40"/>
      <c r="U524" s="40"/>
      <c r="Y524" s="67"/>
    </row>
    <row r="525" spans="3:25" ht="12.75" x14ac:dyDescent="0.2">
      <c r="C525" s="214"/>
      <c r="D525" s="214"/>
      <c r="E525" s="214"/>
      <c r="F525" s="200"/>
      <c r="G525" s="214"/>
      <c r="H525" s="214"/>
      <c r="I525" s="214"/>
      <c r="J525" s="214"/>
      <c r="K525" s="59"/>
      <c r="L525" s="214"/>
      <c r="M525" s="214"/>
      <c r="N525" s="214"/>
      <c r="O525" s="214"/>
      <c r="P525" s="62"/>
      <c r="Q525" s="63"/>
      <c r="R525" s="40"/>
      <c r="S525" s="40"/>
      <c r="T525" s="40"/>
      <c r="U525" s="40"/>
      <c r="Y525" s="67"/>
    </row>
    <row r="526" spans="3:25" ht="12.75" x14ac:dyDescent="0.2">
      <c r="C526" s="214"/>
      <c r="D526" s="214"/>
      <c r="E526" s="214"/>
      <c r="F526" s="200"/>
      <c r="G526" s="214"/>
      <c r="H526" s="214"/>
      <c r="I526" s="214"/>
      <c r="J526" s="214"/>
      <c r="K526" s="59"/>
      <c r="L526" s="214"/>
      <c r="M526" s="214"/>
      <c r="N526" s="214"/>
      <c r="O526" s="214"/>
      <c r="P526" s="62"/>
      <c r="Q526" s="63"/>
      <c r="R526" s="40"/>
      <c r="S526" s="40"/>
      <c r="T526" s="40"/>
      <c r="U526" s="40"/>
      <c r="Y526" s="67"/>
    </row>
    <row r="527" spans="3:25" ht="12.75" x14ac:dyDescent="0.2">
      <c r="C527" s="214"/>
      <c r="D527" s="214"/>
      <c r="E527" s="214"/>
      <c r="F527" s="200"/>
      <c r="G527" s="214"/>
      <c r="H527" s="214"/>
      <c r="I527" s="214"/>
      <c r="J527" s="214"/>
      <c r="K527" s="59"/>
      <c r="L527" s="214"/>
      <c r="M527" s="214"/>
      <c r="N527" s="214"/>
      <c r="O527" s="214"/>
      <c r="P527" s="62"/>
      <c r="Q527" s="63"/>
      <c r="R527" s="40"/>
      <c r="S527" s="40"/>
      <c r="T527" s="40"/>
      <c r="U527" s="40"/>
      <c r="Y527" s="67"/>
    </row>
    <row r="528" spans="3:25" ht="12.75" x14ac:dyDescent="0.2">
      <c r="C528" s="214"/>
      <c r="D528" s="214"/>
      <c r="E528" s="214"/>
      <c r="F528" s="200"/>
      <c r="G528" s="214"/>
      <c r="H528" s="214"/>
      <c r="I528" s="214"/>
      <c r="J528" s="214"/>
      <c r="K528" s="59"/>
      <c r="L528" s="214"/>
      <c r="M528" s="214"/>
      <c r="N528" s="214"/>
      <c r="O528" s="214"/>
      <c r="P528" s="62"/>
      <c r="Q528" s="63"/>
      <c r="R528" s="40"/>
      <c r="S528" s="40"/>
      <c r="T528" s="40"/>
      <c r="U528" s="40"/>
      <c r="Y528" s="67"/>
    </row>
    <row r="529" spans="3:26" ht="12.75" x14ac:dyDescent="0.2">
      <c r="C529" s="214"/>
      <c r="D529" s="214"/>
      <c r="E529" s="214"/>
      <c r="F529" s="200"/>
      <c r="G529" s="214"/>
      <c r="H529" s="214"/>
      <c r="I529" s="214"/>
      <c r="J529" s="214"/>
      <c r="K529" s="59"/>
      <c r="L529" s="214"/>
      <c r="M529" s="214"/>
      <c r="N529" s="214"/>
      <c r="O529" s="214"/>
      <c r="P529" s="62"/>
      <c r="Q529" s="63"/>
      <c r="R529" s="40"/>
      <c r="S529" s="40"/>
      <c r="T529" s="40"/>
      <c r="U529" s="40"/>
      <c r="Y529" s="67"/>
    </row>
    <row r="530" spans="3:26" ht="12.75" x14ac:dyDescent="0.2">
      <c r="C530" s="214"/>
      <c r="D530" s="214"/>
      <c r="E530" s="214"/>
      <c r="F530" s="200"/>
      <c r="G530" s="214"/>
      <c r="H530" s="214"/>
      <c r="I530" s="214"/>
      <c r="J530" s="214"/>
      <c r="K530" s="59"/>
      <c r="L530" s="214"/>
      <c r="M530" s="214"/>
      <c r="N530" s="214"/>
      <c r="O530" s="214"/>
      <c r="P530" s="62"/>
      <c r="Q530" s="63"/>
      <c r="R530" s="40"/>
      <c r="S530" s="40"/>
      <c r="T530" s="40"/>
      <c r="U530" s="40"/>
      <c r="Y530" s="67"/>
    </row>
    <row r="531" spans="3:26" ht="12.75" x14ac:dyDescent="0.2">
      <c r="C531" s="214"/>
      <c r="D531" s="214"/>
      <c r="E531" s="214"/>
      <c r="F531" s="200"/>
      <c r="G531" s="214"/>
      <c r="H531" s="214"/>
      <c r="I531" s="214"/>
      <c r="J531" s="214"/>
      <c r="K531" s="59"/>
      <c r="L531" s="214"/>
      <c r="M531" s="214"/>
      <c r="N531" s="214"/>
      <c r="O531" s="214"/>
      <c r="P531" s="62"/>
      <c r="Q531" s="63"/>
      <c r="R531" s="40"/>
      <c r="S531" s="40"/>
      <c r="T531" s="40"/>
      <c r="U531" s="40"/>
      <c r="Y531" s="67"/>
    </row>
    <row r="532" spans="3:26" ht="12.75" x14ac:dyDescent="0.2">
      <c r="C532" s="214"/>
      <c r="D532" s="214"/>
      <c r="E532" s="214"/>
      <c r="F532" s="200"/>
      <c r="G532" s="214"/>
      <c r="H532" s="214"/>
      <c r="I532" s="214"/>
      <c r="J532" s="214"/>
      <c r="K532" s="59"/>
      <c r="L532" s="214"/>
      <c r="M532" s="214"/>
      <c r="N532" s="214"/>
      <c r="O532" s="214"/>
      <c r="P532" s="62"/>
      <c r="Q532" s="63"/>
      <c r="R532" s="40"/>
      <c r="S532" s="40"/>
      <c r="T532" s="40"/>
      <c r="U532" s="40"/>
      <c r="Y532" s="67"/>
    </row>
    <row r="533" spans="3:26" ht="12.75" x14ac:dyDescent="0.2">
      <c r="C533" s="214"/>
      <c r="D533" s="214"/>
      <c r="E533" s="214"/>
      <c r="F533" s="200"/>
      <c r="G533" s="214"/>
      <c r="H533" s="214"/>
      <c r="I533" s="214"/>
      <c r="J533" s="214"/>
      <c r="K533" s="59"/>
      <c r="L533" s="214"/>
      <c r="M533" s="214"/>
      <c r="N533" s="214"/>
      <c r="O533" s="214"/>
      <c r="P533" s="62"/>
      <c r="Q533" s="63"/>
      <c r="R533" s="40"/>
      <c r="S533" s="40"/>
      <c r="T533" s="40"/>
      <c r="U533" s="40"/>
      <c r="Y533" s="67"/>
    </row>
    <row r="534" spans="3:26" ht="12.75" x14ac:dyDescent="0.2">
      <c r="Y534" s="67"/>
      <c r="Z534" s="35"/>
    </row>
    <row r="535" spans="3:26" ht="12.75" x14ac:dyDescent="0.2">
      <c r="Y535" s="67"/>
      <c r="Z535" s="35"/>
    </row>
    <row r="536" spans="3:26" ht="12.75" x14ac:dyDescent="0.2">
      <c r="Y536" s="67"/>
      <c r="Z536" s="35"/>
    </row>
    <row r="537" spans="3:26" ht="12.75" x14ac:dyDescent="0.2">
      <c r="Y537" s="67"/>
      <c r="Z537" s="35"/>
    </row>
    <row r="538" spans="3:26" ht="12.75" x14ac:dyDescent="0.2">
      <c r="Y538" s="67"/>
      <c r="Z538" s="35"/>
    </row>
    <row r="539" spans="3:26" ht="12.75" x14ac:dyDescent="0.2">
      <c r="Y539" s="67"/>
      <c r="Z539" s="35"/>
    </row>
    <row r="540" spans="3:26" ht="12.75" x14ac:dyDescent="0.2">
      <c r="Y540" s="67"/>
      <c r="Z540" s="35"/>
    </row>
    <row r="541" spans="3:26" ht="12.75" x14ac:dyDescent="0.2">
      <c r="Y541" s="67"/>
      <c r="Z541" s="35"/>
    </row>
    <row r="542" spans="3:26" ht="12.75" x14ac:dyDescent="0.2">
      <c r="Y542" s="67"/>
      <c r="Z542" s="35"/>
    </row>
    <row r="543" spans="3:26" ht="12.75" x14ac:dyDescent="0.2">
      <c r="Y543" s="67"/>
      <c r="Z543" s="35"/>
    </row>
    <row r="544" spans="3:26" ht="12.75" x14ac:dyDescent="0.2">
      <c r="Y544" s="67"/>
      <c r="Z544" s="35"/>
    </row>
    <row r="545" spans="25:26" ht="12.75" x14ac:dyDescent="0.2">
      <c r="Y545" s="67"/>
      <c r="Z545" s="35"/>
    </row>
    <row r="546" spans="25:26" ht="12.75" x14ac:dyDescent="0.2">
      <c r="Y546" s="67"/>
      <c r="Z546" s="35"/>
    </row>
    <row r="547" spans="25:26" ht="12.75" x14ac:dyDescent="0.2">
      <c r="Y547" s="67"/>
      <c r="Z547" s="35"/>
    </row>
    <row r="548" spans="25:26" ht="12.75" x14ac:dyDescent="0.2">
      <c r="Y548" s="67"/>
      <c r="Z548" s="35"/>
    </row>
    <row r="549" spans="25:26" ht="12.75" x14ac:dyDescent="0.2">
      <c r="Y549" s="67"/>
      <c r="Z549" s="35"/>
    </row>
    <row r="550" spans="25:26" ht="12.75" x14ac:dyDescent="0.2">
      <c r="Y550" s="67"/>
      <c r="Z550" s="35"/>
    </row>
    <row r="551" spans="25:26" ht="12.75" x14ac:dyDescent="0.2">
      <c r="Y551" s="67"/>
      <c r="Z551" s="35"/>
    </row>
    <row r="552" spans="25:26" ht="12.75" x14ac:dyDescent="0.2">
      <c r="Y552" s="67"/>
      <c r="Z552" s="35"/>
    </row>
    <row r="553" spans="25:26" ht="12.75" x14ac:dyDescent="0.2">
      <c r="Y553" s="67"/>
      <c r="Z553" s="35"/>
    </row>
    <row r="554" spans="25:26" ht="12.75" x14ac:dyDescent="0.2">
      <c r="Y554" s="67"/>
      <c r="Z554" s="35"/>
    </row>
    <row r="555" spans="25:26" ht="12.75" x14ac:dyDescent="0.2">
      <c r="Y555" s="67"/>
      <c r="Z555" s="35"/>
    </row>
    <row r="556" spans="25:26" ht="12.75" x14ac:dyDescent="0.2">
      <c r="Y556" s="67"/>
      <c r="Z556" s="35"/>
    </row>
    <row r="557" spans="25:26" ht="12.75" x14ac:dyDescent="0.2">
      <c r="Y557" s="67"/>
      <c r="Z557" s="35"/>
    </row>
    <row r="558" spans="25:26" ht="12.75" x14ac:dyDescent="0.2">
      <c r="Y558" s="67"/>
      <c r="Z558" s="35"/>
    </row>
    <row r="559" spans="25:26" ht="12.75" x14ac:dyDescent="0.2">
      <c r="Y559" s="67"/>
      <c r="Z559" s="35"/>
    </row>
    <row r="560" spans="25:26" ht="12.75" x14ac:dyDescent="0.2">
      <c r="Y560" s="67"/>
      <c r="Z560" s="35"/>
    </row>
    <row r="561" spans="25:26" ht="12.75" x14ac:dyDescent="0.2">
      <c r="Y561" s="67"/>
      <c r="Z561" s="35"/>
    </row>
    <row r="562" spans="25:26" ht="12.75" x14ac:dyDescent="0.2">
      <c r="Y562" s="67"/>
      <c r="Z562" s="35"/>
    </row>
    <row r="563" spans="25:26" ht="12.75" x14ac:dyDescent="0.2">
      <c r="Y563" s="67"/>
      <c r="Z563" s="35"/>
    </row>
    <row r="564" spans="25:26" ht="12.75" x14ac:dyDescent="0.2">
      <c r="Y564" s="67"/>
      <c r="Z564" s="35"/>
    </row>
    <row r="565" spans="25:26" ht="12.75" x14ac:dyDescent="0.2">
      <c r="Y565" s="67"/>
      <c r="Z565" s="35"/>
    </row>
    <row r="566" spans="25:26" ht="12.75" x14ac:dyDescent="0.2">
      <c r="Y566" s="67"/>
      <c r="Z566" s="35"/>
    </row>
    <row r="567" spans="25:26" ht="12.75" x14ac:dyDescent="0.2">
      <c r="Y567" s="67"/>
      <c r="Z567" s="35"/>
    </row>
    <row r="568" spans="25:26" ht="12.75" x14ac:dyDescent="0.2">
      <c r="Y568" s="67"/>
      <c r="Z568" s="35"/>
    </row>
    <row r="569" spans="25:26" ht="12.75" x14ac:dyDescent="0.2">
      <c r="Y569" s="67"/>
      <c r="Z569" s="35"/>
    </row>
    <row r="570" spans="25:26" ht="12.75" x14ac:dyDescent="0.2">
      <c r="Y570" s="67"/>
      <c r="Z570" s="35"/>
    </row>
    <row r="571" spans="25:26" ht="12.75" x14ac:dyDescent="0.2">
      <c r="Y571" s="67"/>
      <c r="Z571" s="35"/>
    </row>
    <row r="572" spans="25:26" ht="12.75" x14ac:dyDescent="0.2">
      <c r="Y572" s="67"/>
      <c r="Z572" s="35"/>
    </row>
    <row r="573" spans="25:26" ht="12.75" x14ac:dyDescent="0.2">
      <c r="Y573" s="67"/>
      <c r="Z573" s="35"/>
    </row>
    <row r="574" spans="25:26" ht="12.75" x14ac:dyDescent="0.2">
      <c r="Y574" s="67"/>
      <c r="Z574" s="35"/>
    </row>
    <row r="575" spans="25:26" ht="12.75" x14ac:dyDescent="0.2">
      <c r="Y575" s="67"/>
      <c r="Z575" s="35"/>
    </row>
    <row r="576" spans="25:26" ht="12.75" x14ac:dyDescent="0.2">
      <c r="Y576" s="67"/>
      <c r="Z576" s="35"/>
    </row>
    <row r="577" spans="25:26" ht="12.75" x14ac:dyDescent="0.2">
      <c r="Y577" s="67"/>
      <c r="Z577" s="35"/>
    </row>
    <row r="578" spans="25:26" ht="12.75" x14ac:dyDescent="0.2">
      <c r="Y578" s="67"/>
      <c r="Z578" s="35"/>
    </row>
    <row r="579" spans="25:26" ht="12.75" x14ac:dyDescent="0.2">
      <c r="Y579" s="67"/>
      <c r="Z579" s="35"/>
    </row>
    <row r="580" spans="25:26" ht="12.75" x14ac:dyDescent="0.2">
      <c r="Y580" s="67"/>
      <c r="Z580" s="35"/>
    </row>
    <row r="581" spans="25:26" ht="12.75" x14ac:dyDescent="0.2">
      <c r="Y581" s="67"/>
      <c r="Z581" s="35"/>
    </row>
    <row r="582" spans="25:26" ht="12.75" x14ac:dyDescent="0.2">
      <c r="Y582" s="67"/>
      <c r="Z582" s="35"/>
    </row>
    <row r="583" spans="25:26" ht="12.75" x14ac:dyDescent="0.2">
      <c r="Y583" s="67"/>
      <c r="Z583" s="35"/>
    </row>
    <row r="584" spans="25:26" ht="12.75" x14ac:dyDescent="0.2">
      <c r="Y584" s="67"/>
      <c r="Z584" s="35"/>
    </row>
    <row r="585" spans="25:26" ht="12.75" x14ac:dyDescent="0.2">
      <c r="Y585" s="67"/>
      <c r="Z585" s="35"/>
    </row>
    <row r="586" spans="25:26" ht="12.75" x14ac:dyDescent="0.2">
      <c r="Y586" s="67"/>
      <c r="Z586" s="35"/>
    </row>
    <row r="587" spans="25:26" ht="12.75" x14ac:dyDescent="0.2">
      <c r="Y587" s="67"/>
      <c r="Z587" s="35"/>
    </row>
    <row r="588" spans="25:26" ht="12.75" x14ac:dyDescent="0.2">
      <c r="Y588" s="67"/>
      <c r="Z588" s="35"/>
    </row>
    <row r="589" spans="25:26" ht="12.75" x14ac:dyDescent="0.2">
      <c r="Y589" s="67"/>
      <c r="Z589" s="35"/>
    </row>
    <row r="590" spans="25:26" ht="12.75" x14ac:dyDescent="0.2">
      <c r="Y590" s="67"/>
      <c r="Z590" s="35"/>
    </row>
    <row r="591" spans="25:26" ht="12.75" x14ac:dyDescent="0.2">
      <c r="Y591" s="67"/>
      <c r="Z591" s="35"/>
    </row>
    <row r="592" spans="25:26" ht="12.75" x14ac:dyDescent="0.2">
      <c r="Y592" s="67"/>
      <c r="Z592" s="35"/>
    </row>
    <row r="593" spans="25:26" ht="12.75" x14ac:dyDescent="0.2">
      <c r="Y593" s="67"/>
      <c r="Z593" s="35"/>
    </row>
    <row r="594" spans="25:26" ht="12.75" x14ac:dyDescent="0.2">
      <c r="Y594" s="67"/>
      <c r="Z594" s="35"/>
    </row>
    <row r="595" spans="25:26" ht="12.75" x14ac:dyDescent="0.2">
      <c r="Y595" s="67"/>
      <c r="Z595" s="35"/>
    </row>
    <row r="596" spans="25:26" ht="12.75" x14ac:dyDescent="0.2">
      <c r="Y596" s="67"/>
      <c r="Z596" s="35"/>
    </row>
    <row r="597" spans="25:26" ht="12.75" x14ac:dyDescent="0.2">
      <c r="Y597" s="67"/>
      <c r="Z597" s="35"/>
    </row>
    <row r="598" spans="25:26" ht="12.75" x14ac:dyDescent="0.2">
      <c r="Y598" s="67"/>
      <c r="Z598" s="35"/>
    </row>
    <row r="599" spans="25:26" ht="12.75" x14ac:dyDescent="0.2">
      <c r="Y599" s="67"/>
      <c r="Z599" s="35"/>
    </row>
    <row r="600" spans="25:26" ht="12.75" x14ac:dyDescent="0.2">
      <c r="Y600" s="67"/>
      <c r="Z600" s="35"/>
    </row>
    <row r="601" spans="25:26" ht="12.75" x14ac:dyDescent="0.2">
      <c r="Y601" s="67"/>
      <c r="Z601" s="35"/>
    </row>
    <row r="602" spans="25:26" ht="12.75" x14ac:dyDescent="0.2">
      <c r="Y602" s="67"/>
      <c r="Z602" s="35"/>
    </row>
    <row r="603" spans="25:26" ht="12.75" x14ac:dyDescent="0.2">
      <c r="Y603" s="67"/>
      <c r="Z603" s="35"/>
    </row>
    <row r="604" spans="25:26" ht="12.75" x14ac:dyDescent="0.2">
      <c r="Y604" s="67"/>
      <c r="Z604" s="35"/>
    </row>
    <row r="605" spans="25:26" ht="12.75" x14ac:dyDescent="0.2">
      <c r="Y605" s="67"/>
      <c r="Z605" s="35"/>
    </row>
    <row r="606" spans="25:26" ht="12.75" x14ac:dyDescent="0.2">
      <c r="Y606" s="67"/>
      <c r="Z606" s="35"/>
    </row>
    <row r="607" spans="25:26" ht="12.75" x14ac:dyDescent="0.2">
      <c r="Y607" s="67"/>
      <c r="Z607" s="35"/>
    </row>
    <row r="608" spans="25:26" ht="12.75" x14ac:dyDescent="0.2">
      <c r="Y608" s="67"/>
      <c r="Z608" s="35"/>
    </row>
    <row r="609" spans="25:26" ht="12.75" x14ac:dyDescent="0.2">
      <c r="Y609" s="67"/>
      <c r="Z609" s="35"/>
    </row>
    <row r="610" spans="25:26" ht="12.75" x14ac:dyDescent="0.2">
      <c r="Y610" s="67"/>
      <c r="Z610" s="35"/>
    </row>
    <row r="611" spans="25:26" ht="12.75" x14ac:dyDescent="0.2">
      <c r="Y611" s="67"/>
      <c r="Z611" s="35"/>
    </row>
    <row r="612" spans="25:26" ht="12.75" x14ac:dyDescent="0.2">
      <c r="Y612" s="67"/>
      <c r="Z612" s="35"/>
    </row>
    <row r="613" spans="25:26" ht="12.75" x14ac:dyDescent="0.2">
      <c r="Y613" s="67"/>
      <c r="Z613" s="35"/>
    </row>
    <row r="614" spans="25:26" ht="12.75" x14ac:dyDescent="0.2">
      <c r="Y614" s="67"/>
      <c r="Z614" s="35"/>
    </row>
    <row r="615" spans="25:26" ht="12.75" x14ac:dyDescent="0.2">
      <c r="Y615" s="67"/>
      <c r="Z615" s="35"/>
    </row>
    <row r="616" spans="25:26" ht="12.75" x14ac:dyDescent="0.2">
      <c r="Y616" s="67"/>
      <c r="Z616" s="35"/>
    </row>
    <row r="617" spans="25:26" ht="12.75" x14ac:dyDescent="0.2">
      <c r="Y617" s="67"/>
      <c r="Z617" s="35"/>
    </row>
    <row r="618" spans="25:26" ht="12.75" x14ac:dyDescent="0.2">
      <c r="Y618" s="67"/>
      <c r="Z618" s="35"/>
    </row>
    <row r="619" spans="25:26" ht="12.75" x14ac:dyDescent="0.2">
      <c r="Y619" s="67"/>
      <c r="Z619" s="35"/>
    </row>
    <row r="620" spans="25:26" ht="12.75" x14ac:dyDescent="0.2">
      <c r="Y620" s="67"/>
      <c r="Z620" s="35"/>
    </row>
    <row r="621" spans="25:26" ht="12.75" x14ac:dyDescent="0.2">
      <c r="Y621" s="67"/>
      <c r="Z621" s="35"/>
    </row>
    <row r="622" spans="25:26" ht="12.75" x14ac:dyDescent="0.2">
      <c r="Y622" s="67"/>
      <c r="Z622" s="35"/>
    </row>
    <row r="623" spans="25:26" ht="12.75" x14ac:dyDescent="0.2">
      <c r="Y623" s="67"/>
      <c r="Z623" s="35"/>
    </row>
    <row r="624" spans="25:26" ht="12.75" x14ac:dyDescent="0.2">
      <c r="Y624" s="67"/>
      <c r="Z624" s="35"/>
    </row>
    <row r="625" spans="25:26" ht="12.75" x14ac:dyDescent="0.2">
      <c r="Y625" s="67"/>
      <c r="Z625" s="35"/>
    </row>
    <row r="626" spans="25:26" ht="12.75" x14ac:dyDescent="0.2">
      <c r="Y626" s="67"/>
      <c r="Z626" s="35"/>
    </row>
    <row r="627" spans="25:26" ht="12.75" x14ac:dyDescent="0.2">
      <c r="Y627" s="67"/>
      <c r="Z627" s="35"/>
    </row>
    <row r="628" spans="25:26" ht="12.75" x14ac:dyDescent="0.2">
      <c r="Y628" s="67"/>
      <c r="Z628" s="35"/>
    </row>
    <row r="629" spans="25:26" ht="12.75" x14ac:dyDescent="0.2">
      <c r="Y629" s="67"/>
      <c r="Z629" s="35"/>
    </row>
    <row r="630" spans="25:26" ht="12.75" x14ac:dyDescent="0.2">
      <c r="Y630" s="67"/>
      <c r="Z630" s="35"/>
    </row>
    <row r="631" spans="25:26" ht="12.75" x14ac:dyDescent="0.2">
      <c r="Y631" s="67"/>
      <c r="Z631" s="35"/>
    </row>
    <row r="632" spans="25:26" ht="12.75" x14ac:dyDescent="0.2">
      <c r="Y632" s="67"/>
      <c r="Z632" s="35"/>
    </row>
    <row r="633" spans="25:26" ht="12.75" x14ac:dyDescent="0.2">
      <c r="Y633" s="67"/>
      <c r="Z633" s="35"/>
    </row>
    <row r="634" spans="25:26" ht="12.75" x14ac:dyDescent="0.2">
      <c r="Y634" s="67"/>
      <c r="Z634" s="35"/>
    </row>
    <row r="635" spans="25:26" ht="12.75" x14ac:dyDescent="0.2">
      <c r="Y635" s="67"/>
      <c r="Z635" s="35"/>
    </row>
    <row r="636" spans="25:26" ht="12.75" x14ac:dyDescent="0.2">
      <c r="Y636" s="67"/>
      <c r="Z636" s="35"/>
    </row>
    <row r="637" spans="25:26" ht="12.75" x14ac:dyDescent="0.2">
      <c r="Y637" s="67"/>
      <c r="Z637" s="35"/>
    </row>
    <row r="638" spans="25:26" ht="12.75" x14ac:dyDescent="0.2">
      <c r="Y638" s="67"/>
      <c r="Z638" s="35"/>
    </row>
    <row r="639" spans="25:26" ht="12.75" x14ac:dyDescent="0.2">
      <c r="Y639" s="67"/>
      <c r="Z639" s="35"/>
    </row>
    <row r="640" spans="25:26" ht="12.75" x14ac:dyDescent="0.2">
      <c r="Y640" s="67"/>
      <c r="Z640" s="35"/>
    </row>
    <row r="641" spans="25:26" ht="12.75" x14ac:dyDescent="0.2">
      <c r="Y641" s="67"/>
      <c r="Z641" s="35"/>
    </row>
    <row r="642" spans="25:26" ht="12.75" x14ac:dyDescent="0.2">
      <c r="Y642" s="67"/>
      <c r="Z642" s="35"/>
    </row>
    <row r="643" spans="25:26" ht="12.75" x14ac:dyDescent="0.2">
      <c r="Y643" s="67"/>
      <c r="Z643" s="35"/>
    </row>
    <row r="644" spans="25:26" ht="12.75" x14ac:dyDescent="0.2">
      <c r="Y644" s="67"/>
      <c r="Z644" s="35"/>
    </row>
    <row r="645" spans="25:26" ht="12.75" x14ac:dyDescent="0.2">
      <c r="Y645" s="67"/>
      <c r="Z645" s="35"/>
    </row>
    <row r="646" spans="25:26" ht="12.75" x14ac:dyDescent="0.2">
      <c r="Y646" s="67"/>
      <c r="Z646" s="35"/>
    </row>
    <row r="647" spans="25:26" ht="12.75" x14ac:dyDescent="0.2">
      <c r="Y647" s="67"/>
      <c r="Z647" s="35"/>
    </row>
    <row r="648" spans="25:26" ht="12.75" x14ac:dyDescent="0.2">
      <c r="Y648" s="67"/>
      <c r="Z648" s="35"/>
    </row>
    <row r="649" spans="25:26" ht="12.75" x14ac:dyDescent="0.2">
      <c r="Y649" s="67"/>
      <c r="Z649" s="35"/>
    </row>
    <row r="650" spans="25:26" ht="12.75" x14ac:dyDescent="0.2">
      <c r="Y650" s="67"/>
      <c r="Z650" s="35"/>
    </row>
    <row r="651" spans="25:26" ht="12.75" x14ac:dyDescent="0.2">
      <c r="Y651" s="67"/>
      <c r="Z651" s="35"/>
    </row>
    <row r="652" spans="25:26" ht="12.75" x14ac:dyDescent="0.2">
      <c r="Y652" s="67"/>
      <c r="Z652" s="35"/>
    </row>
    <row r="653" spans="25:26" ht="12.75" x14ac:dyDescent="0.2">
      <c r="Y653" s="67"/>
      <c r="Z653" s="35"/>
    </row>
    <row r="654" spans="25:26" ht="12.75" x14ac:dyDescent="0.2">
      <c r="Y654" s="67"/>
      <c r="Z654" s="35"/>
    </row>
    <row r="655" spans="25:26" ht="12.75" x14ac:dyDescent="0.2">
      <c r="Y655" s="67"/>
      <c r="Z655" s="35"/>
    </row>
    <row r="656" spans="25:26" ht="12.75" x14ac:dyDescent="0.2">
      <c r="Y656" s="67"/>
      <c r="Z656" s="35"/>
    </row>
    <row r="657" spans="25:26" ht="12.75" x14ac:dyDescent="0.2">
      <c r="Y657" s="67"/>
      <c r="Z657" s="35"/>
    </row>
    <row r="658" spans="25:26" ht="12.75" x14ac:dyDescent="0.2">
      <c r="Y658" s="67"/>
      <c r="Z658" s="35"/>
    </row>
    <row r="659" spans="25:26" ht="12.75" x14ac:dyDescent="0.2">
      <c r="Y659" s="67"/>
      <c r="Z659" s="35"/>
    </row>
    <row r="660" spans="25:26" ht="12.75" x14ac:dyDescent="0.2">
      <c r="Y660" s="67"/>
      <c r="Z660" s="35"/>
    </row>
    <row r="661" spans="25:26" ht="12.75" x14ac:dyDescent="0.2">
      <c r="Y661" s="67"/>
      <c r="Z661" s="35"/>
    </row>
    <row r="662" spans="25:26" ht="12.75" x14ac:dyDescent="0.2">
      <c r="Y662" s="67"/>
      <c r="Z662" s="35"/>
    </row>
    <row r="663" spans="25:26" ht="12.75" x14ac:dyDescent="0.2">
      <c r="Y663" s="67"/>
      <c r="Z663" s="35"/>
    </row>
    <row r="664" spans="25:26" ht="12.75" x14ac:dyDescent="0.2">
      <c r="Y664" s="67"/>
      <c r="Z664" s="35"/>
    </row>
    <row r="665" spans="25:26" ht="12.75" x14ac:dyDescent="0.2">
      <c r="Y665" s="67"/>
      <c r="Z665" s="35"/>
    </row>
    <row r="666" spans="25:26" ht="12.75" x14ac:dyDescent="0.2">
      <c r="Y666" s="67"/>
      <c r="Z666" s="35"/>
    </row>
    <row r="667" spans="25:26" ht="12.75" x14ac:dyDescent="0.2">
      <c r="Y667" s="67"/>
      <c r="Z667" s="35"/>
    </row>
    <row r="668" spans="25:26" ht="12.75" x14ac:dyDescent="0.2">
      <c r="Y668" s="67"/>
      <c r="Z668" s="35"/>
    </row>
    <row r="669" spans="25:26" ht="12.75" x14ac:dyDescent="0.2">
      <c r="Y669" s="67"/>
      <c r="Z669" s="35"/>
    </row>
    <row r="670" spans="25:26" ht="12.75" x14ac:dyDescent="0.2">
      <c r="Y670" s="67"/>
      <c r="Z670" s="35"/>
    </row>
    <row r="671" spans="25:26" ht="12.75" x14ac:dyDescent="0.2">
      <c r="Y671" s="67"/>
      <c r="Z671" s="35"/>
    </row>
    <row r="672" spans="25:26" ht="12.75" x14ac:dyDescent="0.2">
      <c r="Y672" s="67"/>
      <c r="Z672" s="35"/>
    </row>
    <row r="673" spans="25:26" ht="12.75" x14ac:dyDescent="0.2">
      <c r="Y673" s="67"/>
      <c r="Z673" s="35"/>
    </row>
    <row r="674" spans="25:26" ht="12.75" x14ac:dyDescent="0.2">
      <c r="Y674" s="67"/>
      <c r="Z674" s="35"/>
    </row>
    <row r="675" spans="25:26" ht="12.75" x14ac:dyDescent="0.2">
      <c r="Y675" s="67"/>
      <c r="Z675" s="35"/>
    </row>
    <row r="676" spans="25:26" ht="12.75" x14ac:dyDescent="0.2">
      <c r="Y676" s="67"/>
      <c r="Z676" s="35"/>
    </row>
    <row r="677" spans="25:26" ht="12.75" x14ac:dyDescent="0.2">
      <c r="Y677" s="67"/>
      <c r="Z677" s="35"/>
    </row>
    <row r="678" spans="25:26" ht="12.75" x14ac:dyDescent="0.2">
      <c r="Y678" s="67"/>
      <c r="Z678" s="35"/>
    </row>
    <row r="679" spans="25:26" ht="12.75" x14ac:dyDescent="0.2">
      <c r="Y679" s="67"/>
      <c r="Z679" s="35"/>
    </row>
    <row r="680" spans="25:26" ht="12.75" x14ac:dyDescent="0.2">
      <c r="Y680" s="67"/>
      <c r="Z680" s="35"/>
    </row>
    <row r="681" spans="25:26" ht="12.75" x14ac:dyDescent="0.2">
      <c r="Y681" s="67"/>
      <c r="Z681" s="35"/>
    </row>
    <row r="682" spans="25:26" ht="12.75" x14ac:dyDescent="0.2">
      <c r="Y682" s="67"/>
      <c r="Z682" s="35"/>
    </row>
    <row r="683" spans="25:26" ht="12.75" x14ac:dyDescent="0.2">
      <c r="Y683" s="67"/>
      <c r="Z683" s="35"/>
    </row>
    <row r="684" spans="25:26" ht="12.75" x14ac:dyDescent="0.2">
      <c r="Y684" s="67"/>
      <c r="Z684" s="35"/>
    </row>
    <row r="685" spans="25:26" ht="12.75" x14ac:dyDescent="0.2">
      <c r="Y685" s="67"/>
      <c r="Z685" s="35"/>
    </row>
    <row r="686" spans="25:26" ht="12.75" x14ac:dyDescent="0.2">
      <c r="Y686" s="67"/>
      <c r="Z686" s="35"/>
    </row>
    <row r="687" spans="25:26" ht="12.75" x14ac:dyDescent="0.2">
      <c r="Y687" s="67"/>
      <c r="Z687" s="35"/>
    </row>
    <row r="688" spans="25:26" ht="12.75" x14ac:dyDescent="0.2">
      <c r="Y688" s="67"/>
      <c r="Z688" s="35"/>
    </row>
    <row r="689" spans="25:26" ht="12.75" x14ac:dyDescent="0.2">
      <c r="Y689" s="67"/>
      <c r="Z689" s="35"/>
    </row>
    <row r="690" spans="25:26" ht="12.75" x14ac:dyDescent="0.2">
      <c r="Y690" s="67"/>
      <c r="Z690" s="35"/>
    </row>
    <row r="691" spans="25:26" ht="12.75" x14ac:dyDescent="0.2">
      <c r="Y691" s="67"/>
      <c r="Z691" s="35"/>
    </row>
    <row r="692" spans="25:26" ht="12.75" x14ac:dyDescent="0.2">
      <c r="Y692" s="67"/>
      <c r="Z692" s="35"/>
    </row>
    <row r="693" spans="25:26" ht="12.75" x14ac:dyDescent="0.2">
      <c r="Y693" s="67"/>
      <c r="Z693" s="35"/>
    </row>
    <row r="694" spans="25:26" ht="12.75" x14ac:dyDescent="0.2">
      <c r="Y694" s="67"/>
      <c r="Z694" s="35"/>
    </row>
    <row r="695" spans="25:26" ht="12.75" x14ac:dyDescent="0.2">
      <c r="Y695" s="67"/>
      <c r="Z695" s="35"/>
    </row>
    <row r="696" spans="25:26" ht="12.75" x14ac:dyDescent="0.2">
      <c r="Y696" s="67"/>
      <c r="Z696" s="35"/>
    </row>
    <row r="697" spans="25:26" ht="12.75" x14ac:dyDescent="0.2">
      <c r="Y697" s="67"/>
      <c r="Z697" s="35"/>
    </row>
    <row r="698" spans="25:26" ht="12.75" x14ac:dyDescent="0.2">
      <c r="Y698" s="67"/>
      <c r="Z698" s="35"/>
    </row>
    <row r="699" spans="25:26" ht="12.75" x14ac:dyDescent="0.2">
      <c r="Y699" s="67"/>
      <c r="Z699" s="35"/>
    </row>
    <row r="700" spans="25:26" ht="12.75" x14ac:dyDescent="0.2">
      <c r="Y700" s="67"/>
      <c r="Z700" s="35"/>
    </row>
    <row r="701" spans="25:26" ht="12.75" x14ac:dyDescent="0.2">
      <c r="Y701" s="67"/>
      <c r="Z701" s="35"/>
    </row>
    <row r="702" spans="25:26" ht="12.75" x14ac:dyDescent="0.2">
      <c r="Y702" s="67"/>
      <c r="Z702" s="35"/>
    </row>
    <row r="703" spans="25:26" ht="12.75" x14ac:dyDescent="0.2">
      <c r="Y703" s="67"/>
      <c r="Z703" s="35"/>
    </row>
    <row r="704" spans="25:26" ht="12.75" x14ac:dyDescent="0.2">
      <c r="Y704" s="67"/>
      <c r="Z704" s="35"/>
    </row>
    <row r="705" spans="25:26" ht="12.75" x14ac:dyDescent="0.2">
      <c r="Y705" s="67"/>
      <c r="Z705" s="35"/>
    </row>
    <row r="706" spans="25:26" ht="12.75" x14ac:dyDescent="0.2">
      <c r="Y706" s="67"/>
      <c r="Z706" s="35"/>
    </row>
    <row r="707" spans="25:26" ht="12.75" x14ac:dyDescent="0.2">
      <c r="Y707" s="67"/>
      <c r="Z707" s="35"/>
    </row>
    <row r="708" spans="25:26" ht="12.75" x14ac:dyDescent="0.2">
      <c r="Y708" s="67"/>
      <c r="Z708" s="35"/>
    </row>
    <row r="709" spans="25:26" ht="12.75" x14ac:dyDescent="0.2">
      <c r="Y709" s="67"/>
      <c r="Z709" s="35"/>
    </row>
    <row r="710" spans="25:26" ht="12.75" x14ac:dyDescent="0.2">
      <c r="Y710" s="67"/>
      <c r="Z710" s="35"/>
    </row>
    <row r="711" spans="25:26" ht="12.75" x14ac:dyDescent="0.2">
      <c r="Y711" s="67"/>
      <c r="Z711" s="35"/>
    </row>
    <row r="712" spans="25:26" ht="12.75" x14ac:dyDescent="0.2">
      <c r="Y712" s="67"/>
      <c r="Z712" s="35"/>
    </row>
    <row r="713" spans="25:26" ht="12.75" x14ac:dyDescent="0.2">
      <c r="Y713" s="67"/>
      <c r="Z713" s="35"/>
    </row>
    <row r="714" spans="25:26" ht="12.75" x14ac:dyDescent="0.2">
      <c r="Y714" s="67"/>
      <c r="Z714" s="35"/>
    </row>
    <row r="715" spans="25:26" ht="12.75" x14ac:dyDescent="0.2">
      <c r="Y715" s="67"/>
      <c r="Z715" s="35"/>
    </row>
    <row r="716" spans="25:26" ht="12.75" x14ac:dyDescent="0.2">
      <c r="Y716" s="67"/>
      <c r="Z716" s="35"/>
    </row>
    <row r="717" spans="25:26" ht="12.75" x14ac:dyDescent="0.2">
      <c r="Y717" s="67"/>
      <c r="Z717" s="35"/>
    </row>
    <row r="718" spans="25:26" ht="12.75" x14ac:dyDescent="0.2">
      <c r="Y718" s="67"/>
      <c r="Z718" s="35"/>
    </row>
    <row r="719" spans="25:26" ht="12.75" x14ac:dyDescent="0.2">
      <c r="Y719" s="67"/>
      <c r="Z719" s="35"/>
    </row>
    <row r="720" spans="25:26" ht="12.75" x14ac:dyDescent="0.2">
      <c r="Y720" s="67"/>
      <c r="Z720" s="35"/>
    </row>
    <row r="721" spans="25:26" ht="12.75" x14ac:dyDescent="0.2">
      <c r="Y721" s="67"/>
      <c r="Z721" s="35"/>
    </row>
    <row r="722" spans="25:26" ht="12.75" x14ac:dyDescent="0.2">
      <c r="Y722" s="67"/>
      <c r="Z722" s="35"/>
    </row>
    <row r="723" spans="25:26" ht="12.75" x14ac:dyDescent="0.2">
      <c r="Y723" s="67"/>
      <c r="Z723" s="35"/>
    </row>
    <row r="724" spans="25:26" ht="12.75" x14ac:dyDescent="0.2">
      <c r="Y724" s="67"/>
      <c r="Z724" s="35"/>
    </row>
    <row r="725" spans="25:26" ht="12.75" x14ac:dyDescent="0.2">
      <c r="Y725" s="67"/>
      <c r="Z725" s="35"/>
    </row>
    <row r="726" spans="25:26" ht="12.75" x14ac:dyDescent="0.2">
      <c r="Y726" s="67"/>
      <c r="Z726" s="35"/>
    </row>
    <row r="727" spans="25:26" ht="12.75" x14ac:dyDescent="0.2">
      <c r="Y727" s="67"/>
      <c r="Z727" s="35"/>
    </row>
    <row r="728" spans="25:26" ht="12.75" x14ac:dyDescent="0.2">
      <c r="Y728" s="67"/>
      <c r="Z728" s="35"/>
    </row>
    <row r="729" spans="25:26" ht="12.75" x14ac:dyDescent="0.2">
      <c r="Y729" s="67"/>
      <c r="Z729" s="35"/>
    </row>
    <row r="730" spans="25:26" ht="12.75" x14ac:dyDescent="0.2">
      <c r="Y730" s="67"/>
      <c r="Z730" s="35"/>
    </row>
    <row r="731" spans="25:26" ht="12.75" x14ac:dyDescent="0.2">
      <c r="Y731" s="67"/>
      <c r="Z731" s="35"/>
    </row>
    <row r="732" spans="25:26" ht="12.75" x14ac:dyDescent="0.2">
      <c r="Y732" s="67"/>
      <c r="Z732" s="35"/>
    </row>
    <row r="733" spans="25:26" ht="12.75" x14ac:dyDescent="0.2">
      <c r="Y733" s="67"/>
      <c r="Z733" s="35"/>
    </row>
    <row r="734" spans="25:26" ht="12.75" x14ac:dyDescent="0.2">
      <c r="Y734" s="67"/>
      <c r="Z734" s="35"/>
    </row>
    <row r="735" spans="25:26" ht="12.75" x14ac:dyDescent="0.2">
      <c r="Y735" s="67"/>
      <c r="Z735" s="35"/>
    </row>
    <row r="736" spans="25:26" ht="12.75" x14ac:dyDescent="0.2">
      <c r="Y736" s="67"/>
      <c r="Z736" s="35"/>
    </row>
    <row r="737" spans="25:26" ht="12.75" x14ac:dyDescent="0.2">
      <c r="Y737" s="67"/>
      <c r="Z737" s="35"/>
    </row>
    <row r="738" spans="25:26" ht="12.75" x14ac:dyDescent="0.2">
      <c r="Y738" s="67"/>
      <c r="Z738" s="35"/>
    </row>
    <row r="739" spans="25:26" ht="12.75" x14ac:dyDescent="0.2">
      <c r="Y739" s="67"/>
      <c r="Z739" s="35"/>
    </row>
    <row r="740" spans="25:26" ht="12.75" x14ac:dyDescent="0.2">
      <c r="Y740" s="67"/>
      <c r="Z740" s="35"/>
    </row>
    <row r="741" spans="25:26" ht="12.75" x14ac:dyDescent="0.2">
      <c r="Y741" s="67"/>
      <c r="Z741" s="35"/>
    </row>
    <row r="742" spans="25:26" ht="12.75" x14ac:dyDescent="0.2">
      <c r="Y742" s="67"/>
      <c r="Z742" s="35"/>
    </row>
    <row r="743" spans="25:26" ht="12.75" x14ac:dyDescent="0.2">
      <c r="Y743" s="67"/>
      <c r="Z743" s="35"/>
    </row>
    <row r="744" spans="25:26" ht="12.75" x14ac:dyDescent="0.2">
      <c r="Y744" s="67"/>
      <c r="Z744" s="35"/>
    </row>
    <row r="745" spans="25:26" ht="12.75" x14ac:dyDescent="0.2">
      <c r="Y745" s="67"/>
      <c r="Z745" s="35"/>
    </row>
    <row r="746" spans="25:26" ht="12.75" x14ac:dyDescent="0.2">
      <c r="Y746" s="67"/>
      <c r="Z746" s="35"/>
    </row>
    <row r="747" spans="25:26" ht="12.75" x14ac:dyDescent="0.2">
      <c r="Y747" s="67"/>
      <c r="Z747" s="35"/>
    </row>
    <row r="748" spans="25:26" ht="12.75" x14ac:dyDescent="0.2">
      <c r="Y748" s="67"/>
      <c r="Z748" s="35"/>
    </row>
    <row r="749" spans="25:26" ht="12.75" x14ac:dyDescent="0.2">
      <c r="Y749" s="67"/>
      <c r="Z749" s="35"/>
    </row>
    <row r="750" spans="25:26" ht="12.75" x14ac:dyDescent="0.2">
      <c r="Y750" s="67"/>
      <c r="Z750" s="35"/>
    </row>
    <row r="751" spans="25:26" ht="12.75" x14ac:dyDescent="0.2">
      <c r="Y751" s="67"/>
      <c r="Z751" s="35"/>
    </row>
    <row r="752" spans="25:26" ht="12.75" x14ac:dyDescent="0.2">
      <c r="Y752" s="67"/>
      <c r="Z752" s="35"/>
    </row>
    <row r="753" spans="25:26" ht="12.75" x14ac:dyDescent="0.2">
      <c r="Y753" s="67"/>
      <c r="Z753" s="35"/>
    </row>
    <row r="754" spans="25:26" ht="12.75" x14ac:dyDescent="0.2">
      <c r="Y754" s="67"/>
      <c r="Z754" s="35"/>
    </row>
    <row r="755" spans="25:26" ht="12.75" x14ac:dyDescent="0.2">
      <c r="Y755" s="67"/>
      <c r="Z755" s="35"/>
    </row>
    <row r="756" spans="25:26" ht="12.75" x14ac:dyDescent="0.2">
      <c r="Y756" s="67"/>
      <c r="Z756" s="35"/>
    </row>
    <row r="757" spans="25:26" ht="12.75" x14ac:dyDescent="0.2">
      <c r="Y757" s="67"/>
      <c r="Z757" s="35"/>
    </row>
    <row r="758" spans="25:26" ht="12.75" x14ac:dyDescent="0.2">
      <c r="Y758" s="67"/>
      <c r="Z758" s="35"/>
    </row>
    <row r="759" spans="25:26" ht="12.75" x14ac:dyDescent="0.2">
      <c r="Y759" s="67"/>
      <c r="Z759" s="35"/>
    </row>
    <row r="760" spans="25:26" ht="12.75" x14ac:dyDescent="0.2">
      <c r="Y760" s="67"/>
      <c r="Z760" s="35"/>
    </row>
    <row r="761" spans="25:26" ht="12.75" x14ac:dyDescent="0.2">
      <c r="Y761" s="67"/>
      <c r="Z761" s="35"/>
    </row>
    <row r="762" spans="25:26" ht="12.75" x14ac:dyDescent="0.2">
      <c r="Y762" s="67"/>
      <c r="Z762" s="35"/>
    </row>
    <row r="763" spans="25:26" ht="12.75" x14ac:dyDescent="0.2">
      <c r="Y763" s="67"/>
      <c r="Z763" s="35"/>
    </row>
    <row r="764" spans="25:26" ht="12.75" x14ac:dyDescent="0.2">
      <c r="Y764" s="67"/>
      <c r="Z764" s="35"/>
    </row>
    <row r="765" spans="25:26" ht="12.75" x14ac:dyDescent="0.2">
      <c r="Y765" s="67"/>
      <c r="Z765" s="35"/>
    </row>
    <row r="766" spans="25:26" ht="12.75" x14ac:dyDescent="0.2">
      <c r="Y766" s="67"/>
      <c r="Z766" s="35"/>
    </row>
    <row r="767" spans="25:26" ht="12.75" x14ac:dyDescent="0.2">
      <c r="Y767" s="67"/>
      <c r="Z767" s="35"/>
    </row>
    <row r="768" spans="25:26" ht="12.75" x14ac:dyDescent="0.2">
      <c r="Y768" s="67"/>
      <c r="Z768" s="35"/>
    </row>
    <row r="769" spans="25:26" ht="12.75" x14ac:dyDescent="0.2">
      <c r="Y769" s="67"/>
      <c r="Z769" s="35"/>
    </row>
    <row r="770" spans="25:26" ht="12.75" x14ac:dyDescent="0.2">
      <c r="Y770" s="67"/>
      <c r="Z770" s="35"/>
    </row>
    <row r="771" spans="25:26" ht="12.75" x14ac:dyDescent="0.2">
      <c r="Y771" s="67"/>
      <c r="Z771" s="35"/>
    </row>
    <row r="772" spans="25:26" ht="12.75" x14ac:dyDescent="0.2">
      <c r="Y772" s="67"/>
      <c r="Z772" s="35"/>
    </row>
    <row r="773" spans="25:26" ht="12.75" x14ac:dyDescent="0.2">
      <c r="Y773" s="67"/>
      <c r="Z773" s="35"/>
    </row>
    <row r="774" spans="25:26" ht="12.75" x14ac:dyDescent="0.2">
      <c r="Y774" s="67"/>
      <c r="Z774" s="35"/>
    </row>
    <row r="775" spans="25:26" ht="12.75" x14ac:dyDescent="0.2">
      <c r="Y775" s="67"/>
      <c r="Z775" s="35"/>
    </row>
    <row r="776" spans="25:26" ht="12.75" x14ac:dyDescent="0.2">
      <c r="Y776" s="67"/>
      <c r="Z776" s="35"/>
    </row>
    <row r="777" spans="25:26" ht="12.75" x14ac:dyDescent="0.2">
      <c r="Y777" s="67"/>
      <c r="Z777" s="35"/>
    </row>
    <row r="778" spans="25:26" ht="12.75" x14ac:dyDescent="0.2">
      <c r="Y778" s="67"/>
      <c r="Z778" s="35"/>
    </row>
    <row r="779" spans="25:26" ht="12.75" x14ac:dyDescent="0.2">
      <c r="Y779" s="67"/>
      <c r="Z779" s="35"/>
    </row>
    <row r="780" spans="25:26" ht="12.75" x14ac:dyDescent="0.2">
      <c r="Y780" s="67"/>
      <c r="Z780" s="35"/>
    </row>
    <row r="781" spans="25:26" ht="12.75" x14ac:dyDescent="0.2">
      <c r="Y781" s="67"/>
      <c r="Z781" s="35"/>
    </row>
    <row r="782" spans="25:26" ht="12.75" x14ac:dyDescent="0.2">
      <c r="Y782" s="67"/>
      <c r="Z782" s="35"/>
    </row>
    <row r="783" spans="25:26" ht="12.75" x14ac:dyDescent="0.2">
      <c r="Y783" s="67"/>
      <c r="Z783" s="35"/>
    </row>
    <row r="784" spans="25:26" ht="12.75" x14ac:dyDescent="0.2">
      <c r="Y784" s="67"/>
      <c r="Z784" s="35"/>
    </row>
    <row r="785" spans="25:26" ht="12.75" x14ac:dyDescent="0.2">
      <c r="Y785" s="67"/>
      <c r="Z785" s="35"/>
    </row>
    <row r="786" spans="25:26" ht="12.75" x14ac:dyDescent="0.2">
      <c r="Y786" s="67"/>
      <c r="Z786" s="35"/>
    </row>
    <row r="787" spans="25:26" ht="12.75" x14ac:dyDescent="0.2">
      <c r="Y787" s="67"/>
      <c r="Z787" s="35"/>
    </row>
    <row r="788" spans="25:26" ht="12.75" x14ac:dyDescent="0.2">
      <c r="Y788" s="67"/>
      <c r="Z788" s="35"/>
    </row>
    <row r="789" spans="25:26" ht="12.75" x14ac:dyDescent="0.2">
      <c r="Y789" s="67"/>
      <c r="Z789" s="35"/>
    </row>
    <row r="790" spans="25:26" ht="12.75" x14ac:dyDescent="0.2">
      <c r="Y790" s="67"/>
      <c r="Z790" s="35"/>
    </row>
    <row r="791" spans="25:26" ht="12.75" x14ac:dyDescent="0.2">
      <c r="Y791" s="67"/>
      <c r="Z791" s="35"/>
    </row>
    <row r="792" spans="25:26" ht="12.75" x14ac:dyDescent="0.2">
      <c r="Y792" s="67"/>
      <c r="Z792" s="35"/>
    </row>
    <row r="793" spans="25:26" ht="12.75" x14ac:dyDescent="0.2">
      <c r="Y793" s="67"/>
      <c r="Z793" s="35"/>
    </row>
    <row r="794" spans="25:26" ht="12.75" x14ac:dyDescent="0.2">
      <c r="Y794" s="67"/>
      <c r="Z794" s="35"/>
    </row>
    <row r="795" spans="25:26" ht="12.75" x14ac:dyDescent="0.2">
      <c r="Y795" s="67"/>
      <c r="Z795" s="35"/>
    </row>
    <row r="796" spans="25:26" ht="12.75" x14ac:dyDescent="0.2">
      <c r="Y796" s="67"/>
      <c r="Z796" s="35"/>
    </row>
    <row r="797" spans="25:26" ht="12.75" x14ac:dyDescent="0.2">
      <c r="Y797" s="67"/>
      <c r="Z797" s="35"/>
    </row>
    <row r="798" spans="25:26" ht="12.75" x14ac:dyDescent="0.2">
      <c r="Y798" s="67"/>
      <c r="Z798" s="35"/>
    </row>
    <row r="799" spans="25:26" ht="12.75" x14ac:dyDescent="0.2">
      <c r="Y799" s="67"/>
      <c r="Z799" s="35"/>
    </row>
    <row r="800" spans="25:26" ht="12.75" x14ac:dyDescent="0.2">
      <c r="Y800" s="67"/>
      <c r="Z800" s="35"/>
    </row>
    <row r="801" spans="25:26" ht="12.75" x14ac:dyDescent="0.2">
      <c r="Y801" s="67"/>
      <c r="Z801" s="35"/>
    </row>
    <row r="802" spans="25:26" ht="12.75" x14ac:dyDescent="0.2">
      <c r="Y802" s="67"/>
      <c r="Z802" s="35"/>
    </row>
    <row r="803" spans="25:26" ht="12.75" x14ac:dyDescent="0.2">
      <c r="Y803" s="67"/>
      <c r="Z803" s="35"/>
    </row>
    <row r="804" spans="25:26" ht="12.75" x14ac:dyDescent="0.2">
      <c r="Y804" s="67"/>
      <c r="Z804" s="35"/>
    </row>
    <row r="805" spans="25:26" ht="12.75" x14ac:dyDescent="0.2">
      <c r="Y805" s="67"/>
      <c r="Z805" s="35"/>
    </row>
    <row r="806" spans="25:26" ht="12.75" x14ac:dyDescent="0.2">
      <c r="Y806" s="67"/>
      <c r="Z806" s="35"/>
    </row>
    <row r="807" spans="25:26" ht="12.75" x14ac:dyDescent="0.2">
      <c r="Y807" s="67"/>
      <c r="Z807" s="35"/>
    </row>
    <row r="808" spans="25:26" ht="12.75" x14ac:dyDescent="0.2">
      <c r="Y808" s="67"/>
      <c r="Z808" s="35"/>
    </row>
    <row r="809" spans="25:26" ht="12.75" x14ac:dyDescent="0.2">
      <c r="Y809" s="67"/>
      <c r="Z809" s="35"/>
    </row>
    <row r="810" spans="25:26" ht="12.75" x14ac:dyDescent="0.2">
      <c r="Y810" s="67"/>
      <c r="Z810" s="35"/>
    </row>
    <row r="811" spans="25:26" ht="12.75" x14ac:dyDescent="0.2">
      <c r="Y811" s="67"/>
      <c r="Z811" s="35"/>
    </row>
    <row r="812" spans="25:26" ht="12.75" x14ac:dyDescent="0.2">
      <c r="Y812" s="67"/>
      <c r="Z812" s="35"/>
    </row>
    <row r="813" spans="25:26" ht="12.75" x14ac:dyDescent="0.2">
      <c r="Y813" s="67"/>
      <c r="Z813" s="35"/>
    </row>
    <row r="814" spans="25:26" ht="12.75" x14ac:dyDescent="0.2">
      <c r="Y814" s="67"/>
      <c r="Z814" s="35"/>
    </row>
    <row r="815" spans="25:26" ht="12.75" x14ac:dyDescent="0.2">
      <c r="Y815" s="67"/>
      <c r="Z815" s="35"/>
    </row>
    <row r="816" spans="25:26" ht="12.75" x14ac:dyDescent="0.2">
      <c r="Y816" s="67"/>
      <c r="Z816" s="35"/>
    </row>
    <row r="817" spans="25:26" ht="12.75" x14ac:dyDescent="0.2">
      <c r="Y817" s="67"/>
      <c r="Z817" s="35"/>
    </row>
    <row r="818" spans="25:26" ht="12.75" x14ac:dyDescent="0.2">
      <c r="Y818" s="67"/>
      <c r="Z818" s="35"/>
    </row>
    <row r="819" spans="25:26" ht="12.75" x14ac:dyDescent="0.2">
      <c r="Y819" s="67"/>
      <c r="Z819" s="35"/>
    </row>
    <row r="820" spans="25:26" ht="12.75" x14ac:dyDescent="0.2">
      <c r="Y820" s="67"/>
      <c r="Z820" s="35"/>
    </row>
    <row r="821" spans="25:26" ht="12.75" x14ac:dyDescent="0.2">
      <c r="Y821" s="67"/>
      <c r="Z821" s="35"/>
    </row>
    <row r="822" spans="25:26" ht="12.75" x14ac:dyDescent="0.2">
      <c r="Y822" s="67"/>
      <c r="Z822" s="35"/>
    </row>
    <row r="823" spans="25:26" ht="12.75" x14ac:dyDescent="0.2">
      <c r="Y823" s="67"/>
      <c r="Z823" s="35"/>
    </row>
    <row r="824" spans="25:26" ht="12.75" x14ac:dyDescent="0.2">
      <c r="Y824" s="67"/>
      <c r="Z824" s="35"/>
    </row>
    <row r="825" spans="25:26" ht="12.75" x14ac:dyDescent="0.2">
      <c r="Y825" s="67"/>
      <c r="Z825" s="35"/>
    </row>
    <row r="826" spans="25:26" ht="12.75" x14ac:dyDescent="0.2">
      <c r="Y826" s="67"/>
      <c r="Z826" s="35"/>
    </row>
    <row r="827" spans="25:26" ht="12.75" x14ac:dyDescent="0.2">
      <c r="Y827" s="67"/>
      <c r="Z827" s="35"/>
    </row>
    <row r="828" spans="25:26" ht="12.75" x14ac:dyDescent="0.2">
      <c r="Y828" s="67"/>
      <c r="Z828" s="35"/>
    </row>
    <row r="829" spans="25:26" ht="12.75" x14ac:dyDescent="0.2">
      <c r="Y829" s="67"/>
      <c r="Z829" s="35"/>
    </row>
    <row r="830" spans="25:26" ht="12.75" x14ac:dyDescent="0.2">
      <c r="Y830" s="67"/>
      <c r="Z830" s="35"/>
    </row>
    <row r="831" spans="25:26" ht="12.75" x14ac:dyDescent="0.2">
      <c r="Y831" s="67"/>
      <c r="Z831" s="35"/>
    </row>
    <row r="832" spans="25:26" ht="12.75" x14ac:dyDescent="0.2">
      <c r="Y832" s="67"/>
      <c r="Z832" s="35"/>
    </row>
    <row r="833" spans="25:26" ht="12.75" x14ac:dyDescent="0.2">
      <c r="Y833" s="67"/>
      <c r="Z833" s="35"/>
    </row>
    <row r="834" spans="25:26" ht="12.75" x14ac:dyDescent="0.2">
      <c r="Y834" s="67"/>
      <c r="Z834" s="35"/>
    </row>
    <row r="835" spans="25:26" ht="12.75" x14ac:dyDescent="0.2">
      <c r="Y835" s="67"/>
      <c r="Z835" s="35"/>
    </row>
    <row r="836" spans="25:26" ht="12.75" x14ac:dyDescent="0.2">
      <c r="Y836" s="67"/>
      <c r="Z836" s="35"/>
    </row>
    <row r="837" spans="25:26" ht="12.75" x14ac:dyDescent="0.2">
      <c r="Y837" s="67"/>
      <c r="Z837" s="35"/>
    </row>
    <row r="838" spans="25:26" ht="12.75" x14ac:dyDescent="0.2">
      <c r="Y838" s="67"/>
      <c r="Z838" s="35"/>
    </row>
    <row r="839" spans="25:26" ht="12.75" x14ac:dyDescent="0.2">
      <c r="Y839" s="67"/>
      <c r="Z839" s="35"/>
    </row>
    <row r="840" spans="25:26" ht="12.75" x14ac:dyDescent="0.2">
      <c r="Y840" s="67"/>
      <c r="Z840" s="35"/>
    </row>
    <row r="841" spans="25:26" ht="12.75" x14ac:dyDescent="0.2">
      <c r="Y841" s="67"/>
      <c r="Z841" s="35"/>
    </row>
    <row r="842" spans="25:26" ht="12.75" x14ac:dyDescent="0.2">
      <c r="Y842" s="67"/>
      <c r="Z842" s="35"/>
    </row>
    <row r="843" spans="25:26" ht="12.75" x14ac:dyDescent="0.2">
      <c r="Y843" s="67"/>
      <c r="Z843" s="35"/>
    </row>
    <row r="844" spans="25:26" ht="12.75" x14ac:dyDescent="0.2">
      <c r="Y844" s="67"/>
      <c r="Z844" s="35"/>
    </row>
    <row r="845" spans="25:26" ht="12.75" x14ac:dyDescent="0.2">
      <c r="Y845" s="67"/>
      <c r="Z845" s="35"/>
    </row>
    <row r="846" spans="25:26" ht="12.75" x14ac:dyDescent="0.2">
      <c r="Y846" s="67"/>
      <c r="Z846" s="35"/>
    </row>
    <row r="847" spans="25:26" ht="12.75" x14ac:dyDescent="0.2">
      <c r="Y847" s="67"/>
      <c r="Z847" s="35"/>
    </row>
    <row r="848" spans="25:26" ht="12.75" x14ac:dyDescent="0.2">
      <c r="Y848" s="67"/>
      <c r="Z848" s="35"/>
    </row>
    <row r="849" spans="25:26" ht="12.75" x14ac:dyDescent="0.2">
      <c r="Y849" s="67"/>
      <c r="Z849" s="35"/>
    </row>
    <row r="850" spans="25:26" ht="12.75" x14ac:dyDescent="0.2">
      <c r="Y850" s="67"/>
      <c r="Z850" s="35"/>
    </row>
    <row r="851" spans="25:26" ht="12.75" x14ac:dyDescent="0.2">
      <c r="Y851" s="67"/>
      <c r="Z851" s="35"/>
    </row>
    <row r="852" spans="25:26" ht="12.75" x14ac:dyDescent="0.2">
      <c r="Y852" s="67"/>
      <c r="Z852" s="35"/>
    </row>
    <row r="853" spans="25:26" ht="12.75" x14ac:dyDescent="0.2">
      <c r="Y853" s="67"/>
      <c r="Z853" s="35"/>
    </row>
    <row r="854" spans="25:26" ht="12.75" x14ac:dyDescent="0.2">
      <c r="Y854" s="67"/>
      <c r="Z854" s="35"/>
    </row>
    <row r="855" spans="25:26" ht="12.75" x14ac:dyDescent="0.2">
      <c r="Y855" s="67"/>
      <c r="Z855" s="35"/>
    </row>
    <row r="856" spans="25:26" ht="12.75" x14ac:dyDescent="0.2">
      <c r="Y856" s="67"/>
      <c r="Z856" s="35"/>
    </row>
    <row r="857" spans="25:26" ht="12.75" x14ac:dyDescent="0.2">
      <c r="Y857" s="67"/>
      <c r="Z857" s="35"/>
    </row>
    <row r="858" spans="25:26" ht="12.75" x14ac:dyDescent="0.2">
      <c r="Y858" s="67"/>
      <c r="Z858" s="35"/>
    </row>
    <row r="859" spans="25:26" ht="12.75" x14ac:dyDescent="0.2">
      <c r="Y859" s="67"/>
      <c r="Z859" s="35"/>
    </row>
    <row r="860" spans="25:26" ht="12.75" x14ac:dyDescent="0.2">
      <c r="Y860" s="67"/>
      <c r="Z860" s="35"/>
    </row>
    <row r="861" spans="25:26" ht="12.75" x14ac:dyDescent="0.2">
      <c r="Y861" s="67"/>
      <c r="Z861" s="35"/>
    </row>
    <row r="862" spans="25:26" ht="12.75" x14ac:dyDescent="0.2">
      <c r="Y862" s="67"/>
      <c r="Z862" s="35"/>
    </row>
    <row r="863" spans="25:26" ht="12.75" x14ac:dyDescent="0.2">
      <c r="Y863" s="67"/>
      <c r="Z863" s="35"/>
    </row>
    <row r="864" spans="25:26" ht="12.75" x14ac:dyDescent="0.2">
      <c r="Y864" s="67"/>
      <c r="Z864" s="35"/>
    </row>
    <row r="865" spans="25:26" ht="12.75" x14ac:dyDescent="0.2">
      <c r="Y865" s="67"/>
      <c r="Z865" s="35"/>
    </row>
    <row r="866" spans="25:26" ht="12.75" x14ac:dyDescent="0.2">
      <c r="Y866" s="67"/>
      <c r="Z866" s="35"/>
    </row>
    <row r="867" spans="25:26" ht="12.75" x14ac:dyDescent="0.2">
      <c r="Y867" s="67"/>
      <c r="Z867" s="35"/>
    </row>
    <row r="868" spans="25:26" ht="12.75" x14ac:dyDescent="0.2">
      <c r="Y868" s="67"/>
      <c r="Z868" s="35"/>
    </row>
    <row r="869" spans="25:26" ht="12.75" x14ac:dyDescent="0.2">
      <c r="Y869" s="67"/>
      <c r="Z869" s="35"/>
    </row>
    <row r="870" spans="25:26" ht="12.75" x14ac:dyDescent="0.2">
      <c r="Y870" s="67"/>
      <c r="Z870" s="35"/>
    </row>
    <row r="871" spans="25:26" ht="12.75" x14ac:dyDescent="0.2">
      <c r="Y871" s="67"/>
      <c r="Z871" s="35"/>
    </row>
    <row r="872" spans="25:26" ht="12.75" x14ac:dyDescent="0.2">
      <c r="Y872" s="67"/>
      <c r="Z872" s="35"/>
    </row>
    <row r="873" spans="25:26" ht="12.75" x14ac:dyDescent="0.2">
      <c r="Y873" s="67"/>
      <c r="Z873" s="35"/>
    </row>
    <row r="874" spans="25:26" ht="12.75" x14ac:dyDescent="0.2">
      <c r="Y874" s="67"/>
      <c r="Z874" s="35"/>
    </row>
    <row r="875" spans="25:26" ht="12.75" x14ac:dyDescent="0.2">
      <c r="Y875" s="67"/>
      <c r="Z875" s="35"/>
    </row>
    <row r="876" spans="25:26" ht="12.75" x14ac:dyDescent="0.2">
      <c r="Y876" s="67"/>
      <c r="Z876" s="35"/>
    </row>
    <row r="877" spans="25:26" ht="12.75" x14ac:dyDescent="0.2">
      <c r="Y877" s="67"/>
      <c r="Z877" s="35"/>
    </row>
    <row r="878" spans="25:26" ht="12.75" x14ac:dyDescent="0.2">
      <c r="Y878" s="67"/>
      <c r="Z878" s="35"/>
    </row>
    <row r="879" spans="25:26" ht="12.75" x14ac:dyDescent="0.2">
      <c r="Y879" s="67"/>
      <c r="Z879" s="35"/>
    </row>
    <row r="880" spans="25:26" ht="12.75" x14ac:dyDescent="0.2">
      <c r="Y880" s="67"/>
      <c r="Z880" s="35"/>
    </row>
    <row r="881" spans="25:26" ht="12.75" x14ac:dyDescent="0.2">
      <c r="Y881" s="67"/>
      <c r="Z881" s="35"/>
    </row>
    <row r="882" spans="25:26" ht="12.75" x14ac:dyDescent="0.2">
      <c r="Y882" s="67"/>
      <c r="Z882" s="35"/>
    </row>
    <row r="883" spans="25:26" ht="12.75" x14ac:dyDescent="0.2">
      <c r="Y883" s="67"/>
      <c r="Z883" s="35"/>
    </row>
    <row r="884" spans="25:26" ht="12.75" x14ac:dyDescent="0.2">
      <c r="Y884" s="67"/>
      <c r="Z884" s="35"/>
    </row>
    <row r="885" spans="25:26" ht="12.75" x14ac:dyDescent="0.2">
      <c r="Y885" s="67"/>
      <c r="Z885" s="35"/>
    </row>
    <row r="886" spans="25:26" ht="12.75" x14ac:dyDescent="0.2">
      <c r="Y886" s="67"/>
      <c r="Z886" s="35"/>
    </row>
    <row r="887" spans="25:26" ht="12.75" x14ac:dyDescent="0.2">
      <c r="Y887" s="67"/>
      <c r="Z887" s="35"/>
    </row>
    <row r="888" spans="25:26" ht="12.75" x14ac:dyDescent="0.2">
      <c r="Y888" s="67"/>
      <c r="Z888" s="35"/>
    </row>
    <row r="889" spans="25:26" ht="12.75" x14ac:dyDescent="0.2">
      <c r="Y889" s="67"/>
      <c r="Z889" s="35"/>
    </row>
    <row r="890" spans="25:26" ht="12.75" x14ac:dyDescent="0.2">
      <c r="Y890" s="67"/>
      <c r="Z890" s="35"/>
    </row>
    <row r="891" spans="25:26" ht="12.75" x14ac:dyDescent="0.2">
      <c r="Y891" s="67"/>
      <c r="Z891" s="35"/>
    </row>
    <row r="892" spans="25:26" ht="12.75" x14ac:dyDescent="0.2">
      <c r="Y892" s="67"/>
      <c r="Z892" s="35"/>
    </row>
    <row r="893" spans="25:26" ht="12.75" x14ac:dyDescent="0.2">
      <c r="Y893" s="67"/>
      <c r="Z893" s="35"/>
    </row>
    <row r="894" spans="25:26" ht="12.75" x14ac:dyDescent="0.2">
      <c r="Y894" s="67"/>
      <c r="Z894" s="35"/>
    </row>
    <row r="895" spans="25:26" ht="12.75" x14ac:dyDescent="0.2">
      <c r="Y895" s="67"/>
      <c r="Z895" s="35"/>
    </row>
    <row r="896" spans="25:26" ht="12.75" x14ac:dyDescent="0.2">
      <c r="Y896" s="67"/>
      <c r="Z896" s="35"/>
    </row>
    <row r="897" spans="25:26" ht="12.75" x14ac:dyDescent="0.2">
      <c r="Y897" s="67"/>
      <c r="Z897" s="35"/>
    </row>
    <row r="898" spans="25:26" ht="12.75" x14ac:dyDescent="0.2">
      <c r="Y898" s="67"/>
      <c r="Z898" s="35"/>
    </row>
    <row r="899" spans="25:26" ht="12.75" x14ac:dyDescent="0.2">
      <c r="Y899" s="67"/>
      <c r="Z899" s="35"/>
    </row>
    <row r="900" spans="25:26" ht="12.75" x14ac:dyDescent="0.2">
      <c r="Y900" s="67"/>
      <c r="Z900" s="35"/>
    </row>
    <row r="901" spans="25:26" ht="12.75" x14ac:dyDescent="0.2">
      <c r="Y901" s="71"/>
    </row>
    <row r="902" spans="25:26" ht="12.75" x14ac:dyDescent="0.2">
      <c r="Y902" s="71"/>
    </row>
    <row r="903" spans="25:26" ht="12.75" x14ac:dyDescent="0.2">
      <c r="Y903" s="71"/>
    </row>
    <row r="904" spans="25:26" ht="12.75" x14ac:dyDescent="0.2">
      <c r="Y904" s="71"/>
    </row>
    <row r="905" spans="25:26" ht="12.75" x14ac:dyDescent="0.2">
      <c r="Y905" s="71"/>
    </row>
    <row r="906" spans="25:26" ht="12.75" x14ac:dyDescent="0.2">
      <c r="Y906" s="71"/>
    </row>
    <row r="907" spans="25:26" ht="12.75" x14ac:dyDescent="0.2">
      <c r="Y907" s="71"/>
    </row>
    <row r="908" spans="25:26" ht="12.75" x14ac:dyDescent="0.2">
      <c r="Y908" s="71"/>
    </row>
    <row r="909" spans="25:26" ht="12.75" x14ac:dyDescent="0.2">
      <c r="Y909" s="71"/>
    </row>
    <row r="910" spans="25:26" ht="12.75" x14ac:dyDescent="0.2">
      <c r="Y910" s="71"/>
    </row>
    <row r="911" spans="25:26" ht="12.75" x14ac:dyDescent="0.2">
      <c r="Y911" s="71"/>
    </row>
    <row r="912" spans="25:26" ht="12.75" x14ac:dyDescent="0.2">
      <c r="Y912" s="71"/>
    </row>
    <row r="913" spans="25:25" ht="12.75" x14ac:dyDescent="0.2">
      <c r="Y913" s="71"/>
    </row>
    <row r="914" spans="25:25" ht="12.75" x14ac:dyDescent="0.2">
      <c r="Y914" s="71"/>
    </row>
    <row r="915" spans="25:25" ht="12.75" x14ac:dyDescent="0.2">
      <c r="Y915" s="71"/>
    </row>
    <row r="916" spans="25:25" ht="12.75" x14ac:dyDescent="0.2">
      <c r="Y916" s="71"/>
    </row>
    <row r="917" spans="25:25" ht="12.75" x14ac:dyDescent="0.2">
      <c r="Y917" s="71"/>
    </row>
    <row r="918" spans="25:25" ht="12.75" x14ac:dyDescent="0.2">
      <c r="Y918" s="71"/>
    </row>
    <row r="919" spans="25:25" ht="12.75" x14ac:dyDescent="0.2">
      <c r="Y919" s="71"/>
    </row>
    <row r="920" spans="25:25" ht="12.75" x14ac:dyDescent="0.2">
      <c r="Y920" s="71"/>
    </row>
    <row r="921" spans="25:25" ht="12.75" x14ac:dyDescent="0.2">
      <c r="Y921" s="71"/>
    </row>
    <row r="922" spans="25:25" ht="12.75" x14ac:dyDescent="0.2">
      <c r="Y922" s="71"/>
    </row>
    <row r="923" spans="25:25" ht="12.75" x14ac:dyDescent="0.2">
      <c r="Y923" s="71"/>
    </row>
    <row r="924" spans="25:25" ht="12.75" x14ac:dyDescent="0.2">
      <c r="Y924" s="71"/>
    </row>
    <row r="925" spans="25:25" ht="12.75" x14ac:dyDescent="0.2">
      <c r="Y925" s="71"/>
    </row>
    <row r="926" spans="25:25" ht="12.75" x14ac:dyDescent="0.2">
      <c r="Y926" s="71"/>
    </row>
    <row r="927" spans="25:25" ht="12.75" x14ac:dyDescent="0.2">
      <c r="Y927" s="71"/>
    </row>
    <row r="928" spans="25:25" ht="12.75" x14ac:dyDescent="0.2">
      <c r="Y928" s="71"/>
    </row>
    <row r="929" spans="25:25" ht="12.75" x14ac:dyDescent="0.2">
      <c r="Y929" s="71"/>
    </row>
    <row r="930" spans="25:25" ht="12.75" x14ac:dyDescent="0.2">
      <c r="Y930" s="71"/>
    </row>
    <row r="931" spans="25:25" ht="12.75" x14ac:dyDescent="0.2">
      <c r="Y931" s="71"/>
    </row>
    <row r="932" spans="25:25" ht="12.75" x14ac:dyDescent="0.2">
      <c r="Y932" s="71"/>
    </row>
    <row r="933" spans="25:25" ht="12.75" x14ac:dyDescent="0.2">
      <c r="Y933" s="71"/>
    </row>
    <row r="934" spans="25:25" ht="12.75" x14ac:dyDescent="0.2">
      <c r="Y934" s="71"/>
    </row>
    <row r="935" spans="25:25" ht="12.75" x14ac:dyDescent="0.2">
      <c r="Y935" s="71"/>
    </row>
    <row r="936" spans="25:25" ht="12.75" x14ac:dyDescent="0.2">
      <c r="Y936" s="71"/>
    </row>
    <row r="937" spans="25:25" ht="12.75" x14ac:dyDescent="0.2">
      <c r="Y937" s="71"/>
    </row>
    <row r="938" spans="25:25" ht="12.75" x14ac:dyDescent="0.2">
      <c r="Y938" s="71"/>
    </row>
    <row r="939" spans="25:25" ht="12.75" x14ac:dyDescent="0.2">
      <c r="Y939" s="71"/>
    </row>
    <row r="940" spans="25:25" ht="12.75" x14ac:dyDescent="0.2">
      <c r="Y940" s="71"/>
    </row>
    <row r="941" spans="25:25" ht="12.75" x14ac:dyDescent="0.2">
      <c r="Y941" s="71"/>
    </row>
    <row r="942" spans="25:25" ht="12.75" x14ac:dyDescent="0.2">
      <c r="Y942" s="71"/>
    </row>
    <row r="943" spans="25:25" ht="12.75" x14ac:dyDescent="0.2">
      <c r="Y943" s="71"/>
    </row>
    <row r="944" spans="25:25" ht="12.75" x14ac:dyDescent="0.2">
      <c r="Y944" s="71"/>
    </row>
    <row r="945" spans="25:25" ht="12.75" x14ac:dyDescent="0.2">
      <c r="Y945" s="71"/>
    </row>
    <row r="946" spans="25:25" ht="12.75" x14ac:dyDescent="0.2">
      <c r="Y946" s="71"/>
    </row>
    <row r="947" spans="25:25" ht="12.75" x14ac:dyDescent="0.2">
      <c r="Y947" s="71"/>
    </row>
    <row r="948" spans="25:25" ht="12.75" x14ac:dyDescent="0.2">
      <c r="Y948" s="71"/>
    </row>
    <row r="949" spans="25:25" ht="12.75" x14ac:dyDescent="0.2">
      <c r="Y949" s="71"/>
    </row>
    <row r="950" spans="25:25" ht="12.75" x14ac:dyDescent="0.2">
      <c r="Y950" s="71"/>
    </row>
    <row r="951" spans="25:25" ht="12.75" x14ac:dyDescent="0.2">
      <c r="Y951" s="71"/>
    </row>
    <row r="952" spans="25:25" ht="12.75" x14ac:dyDescent="0.2">
      <c r="Y952" s="71"/>
    </row>
    <row r="953" spans="25:25" ht="12.75" x14ac:dyDescent="0.2">
      <c r="Y953" s="71"/>
    </row>
    <row r="954" spans="25:25" ht="12.75" x14ac:dyDescent="0.2">
      <c r="Y954" s="71"/>
    </row>
    <row r="955" spans="25:25" ht="12.75" x14ac:dyDescent="0.2">
      <c r="Y955" s="71"/>
    </row>
    <row r="956" spans="25:25" ht="12.75" x14ac:dyDescent="0.2">
      <c r="Y956" s="71"/>
    </row>
    <row r="957" spans="25:25" ht="12.75" x14ac:dyDescent="0.2">
      <c r="Y957" s="71"/>
    </row>
    <row r="958" spans="25:25" ht="12.75" x14ac:dyDescent="0.2">
      <c r="Y958" s="71"/>
    </row>
    <row r="959" spans="25:25" ht="12.75" x14ac:dyDescent="0.2">
      <c r="Y959" s="71"/>
    </row>
    <row r="960" spans="25:25" ht="12.75" x14ac:dyDescent="0.2">
      <c r="Y960" s="71"/>
    </row>
    <row r="961" spans="25:25" ht="12.75" x14ac:dyDescent="0.2">
      <c r="Y961" s="71"/>
    </row>
    <row r="962" spans="25:25" ht="12.75" x14ac:dyDescent="0.2">
      <c r="Y962" s="71"/>
    </row>
    <row r="963" spans="25:25" ht="12.75" x14ac:dyDescent="0.2">
      <c r="Y963" s="71"/>
    </row>
    <row r="964" spans="25:25" ht="12.75" x14ac:dyDescent="0.2">
      <c r="Y964" s="71"/>
    </row>
    <row r="965" spans="25:25" ht="12.75" x14ac:dyDescent="0.2">
      <c r="Y965" s="71"/>
    </row>
    <row r="966" spans="25:25" ht="12.75" x14ac:dyDescent="0.2">
      <c r="Y966" s="71"/>
    </row>
    <row r="967" spans="25:25" ht="12.75" x14ac:dyDescent="0.2">
      <c r="Y967" s="71"/>
    </row>
    <row r="968" spans="25:25" ht="12.75" x14ac:dyDescent="0.2">
      <c r="Y968" s="71"/>
    </row>
    <row r="969" spans="25:25" ht="12.75" x14ac:dyDescent="0.2">
      <c r="Y969" s="71"/>
    </row>
    <row r="970" spans="25:25" ht="12.75" x14ac:dyDescent="0.2">
      <c r="Y970" s="71"/>
    </row>
    <row r="971" spans="25:25" ht="12.75" x14ac:dyDescent="0.2">
      <c r="Y971" s="71"/>
    </row>
    <row r="972" spans="25:25" ht="12.75" x14ac:dyDescent="0.2">
      <c r="Y972" s="71"/>
    </row>
    <row r="973" spans="25:25" ht="12.75" x14ac:dyDescent="0.2">
      <c r="Y973" s="71"/>
    </row>
    <row r="974" spans="25:25" ht="12.75" x14ac:dyDescent="0.2">
      <c r="Y974" s="71"/>
    </row>
    <row r="975" spans="25:25" ht="12.75" x14ac:dyDescent="0.2">
      <c r="Y975" s="71"/>
    </row>
    <row r="976" spans="25:25" ht="12.75" x14ac:dyDescent="0.2">
      <c r="Y976" s="71"/>
    </row>
    <row r="977" spans="25:25" ht="12.75" x14ac:dyDescent="0.2">
      <c r="Y977" s="71"/>
    </row>
    <row r="978" spans="25:25" ht="12.75" x14ac:dyDescent="0.2">
      <c r="Y978" s="71"/>
    </row>
    <row r="979" spans="25:25" ht="12.75" x14ac:dyDescent="0.2">
      <c r="Y979" s="71"/>
    </row>
    <row r="980" spans="25:25" ht="12.75" x14ac:dyDescent="0.2">
      <c r="Y980" s="71"/>
    </row>
    <row r="981" spans="25:25" ht="12.75" x14ac:dyDescent="0.2">
      <c r="Y981" s="71"/>
    </row>
    <row r="982" spans="25:25" ht="12.75" x14ac:dyDescent="0.2">
      <c r="Y982" s="71"/>
    </row>
    <row r="983" spans="25:25" ht="12.75" x14ac:dyDescent="0.2">
      <c r="Y983" s="71"/>
    </row>
    <row r="984" spans="25:25" ht="12.75" x14ac:dyDescent="0.2">
      <c r="Y984" s="71"/>
    </row>
    <row r="985" spans="25:25" ht="12.75" x14ac:dyDescent="0.2">
      <c r="Y985" s="71"/>
    </row>
    <row r="986" spans="25:25" ht="12.75" x14ac:dyDescent="0.2">
      <c r="Y986" s="71"/>
    </row>
    <row r="987" spans="25:25" ht="12.75" x14ac:dyDescent="0.2">
      <c r="Y987" s="71"/>
    </row>
    <row r="988" spans="25:25" ht="12.75" x14ac:dyDescent="0.2">
      <c r="Y988" s="71"/>
    </row>
    <row r="989" spans="25:25" ht="12.75" x14ac:dyDescent="0.2">
      <c r="Y989" s="71"/>
    </row>
    <row r="990" spans="25:25" ht="12.75" x14ac:dyDescent="0.2">
      <c r="Y990" s="71"/>
    </row>
    <row r="991" spans="25:25" ht="12.75" x14ac:dyDescent="0.2">
      <c r="Y991" s="71"/>
    </row>
    <row r="992" spans="25:25" ht="12.75" x14ac:dyDescent="0.2">
      <c r="Y992" s="71"/>
    </row>
    <row r="993" spans="25:25" ht="12.75" x14ac:dyDescent="0.2">
      <c r="Y993" s="71"/>
    </row>
    <row r="994" spans="25:25" ht="12.75" x14ac:dyDescent="0.2">
      <c r="Y994" s="71"/>
    </row>
    <row r="995" spans="25:25" ht="12.75" x14ac:dyDescent="0.2">
      <c r="Y995" s="71"/>
    </row>
    <row r="996" spans="25:25" ht="12.75" x14ac:dyDescent="0.2">
      <c r="Y996" s="71"/>
    </row>
    <row r="997" spans="25:25" ht="12.75" x14ac:dyDescent="0.2">
      <c r="Y997" s="71"/>
    </row>
    <row r="998" spans="25:25" ht="12.75" x14ac:dyDescent="0.2">
      <c r="Y998" s="71"/>
    </row>
    <row r="999" spans="25:25" ht="12.75" x14ac:dyDescent="0.2">
      <c r="Y999" s="71"/>
    </row>
    <row r="1000" spans="25:25" ht="12.75" x14ac:dyDescent="0.2">
      <c r="Y1000" s="71"/>
    </row>
    <row r="1001" spans="25:25" ht="12.75" x14ac:dyDescent="0.2">
      <c r="Y1001" s="71"/>
    </row>
    <row r="1002" spans="25:25" ht="12.75" x14ac:dyDescent="0.2">
      <c r="Y1002" s="71"/>
    </row>
    <row r="1003" spans="25:25" ht="12.75" x14ac:dyDescent="0.2">
      <c r="Y1003" s="71"/>
    </row>
    <row r="1004" spans="25:25" ht="12.75" x14ac:dyDescent="0.2">
      <c r="Y1004" s="71"/>
    </row>
    <row r="1005" spans="25:25" ht="12.75" x14ac:dyDescent="0.2">
      <c r="Y1005" s="71"/>
    </row>
    <row r="1006" spans="25:25" ht="12.75" x14ac:dyDescent="0.2">
      <c r="Y1006" s="71"/>
    </row>
    <row r="1007" spans="25:25" ht="12.75" x14ac:dyDescent="0.2">
      <c r="Y1007" s="71"/>
    </row>
    <row r="1008" spans="25:25" ht="12.75" x14ac:dyDescent="0.2">
      <c r="Y1008" s="71"/>
    </row>
    <row r="1009" spans="25:25" ht="12.75" x14ac:dyDescent="0.2">
      <c r="Y1009" s="71"/>
    </row>
    <row r="1010" spans="25:25" ht="12.75" x14ac:dyDescent="0.2">
      <c r="Y1010" s="71"/>
    </row>
    <row r="1011" spans="25:25" ht="12.75" x14ac:dyDescent="0.2">
      <c r="Y1011" s="71"/>
    </row>
    <row r="1012" spans="25:25" ht="12.75" x14ac:dyDescent="0.2">
      <c r="Y1012" s="71"/>
    </row>
    <row r="1013" spans="25:25" ht="12.75" x14ac:dyDescent="0.2">
      <c r="Y1013" s="71"/>
    </row>
    <row r="1014" spans="25:25" ht="12.75" x14ac:dyDescent="0.2">
      <c r="Y1014" s="71"/>
    </row>
    <row r="1015" spans="25:25" ht="12.75" x14ac:dyDescent="0.2">
      <c r="Y1015" s="71"/>
    </row>
    <row r="1016" spans="25:25" ht="12.75" x14ac:dyDescent="0.2">
      <c r="Y1016" s="71"/>
    </row>
    <row r="1017" spans="25:25" ht="12.75" x14ac:dyDescent="0.2">
      <c r="Y1017" s="71"/>
    </row>
    <row r="1018" spans="25:25" ht="12.75" x14ac:dyDescent="0.2">
      <c r="Y1018" s="71"/>
    </row>
    <row r="1019" spans="25:25" ht="12.75" x14ac:dyDescent="0.2">
      <c r="Y1019" s="71"/>
    </row>
    <row r="1020" spans="25:25" ht="12.75" x14ac:dyDescent="0.2">
      <c r="Y1020" s="71"/>
    </row>
    <row r="1021" spans="25:25" ht="12.75" x14ac:dyDescent="0.2">
      <c r="Y1021" s="71"/>
    </row>
    <row r="1022" spans="25:25" ht="12.75" x14ac:dyDescent="0.2">
      <c r="Y1022" s="71"/>
    </row>
    <row r="1023" spans="25:25" ht="12.75" x14ac:dyDescent="0.2">
      <c r="Y1023" s="71"/>
    </row>
    <row r="1024" spans="25:25" ht="12.75" x14ac:dyDescent="0.2">
      <c r="Y1024" s="71"/>
    </row>
    <row r="1025" spans="25:25" ht="12.75" x14ac:dyDescent="0.2">
      <c r="Y1025" s="71"/>
    </row>
    <row r="1026" spans="25:25" ht="12.75" x14ac:dyDescent="0.2">
      <c r="Y1026" s="71"/>
    </row>
    <row r="1027" spans="25:25" ht="12.75" x14ac:dyDescent="0.2">
      <c r="Y1027" s="71"/>
    </row>
    <row r="1028" spans="25:25" ht="12.75" x14ac:dyDescent="0.2">
      <c r="Y1028" s="71"/>
    </row>
    <row r="1029" spans="25:25" ht="12.75" x14ac:dyDescent="0.2">
      <c r="Y1029" s="71"/>
    </row>
    <row r="1030" spans="25:25" ht="12.75" x14ac:dyDescent="0.2">
      <c r="Y1030" s="71"/>
    </row>
    <row r="1031" spans="25:25" ht="12.75" x14ac:dyDescent="0.2">
      <c r="Y1031" s="71"/>
    </row>
    <row r="1032" spans="25:25" ht="12.75" x14ac:dyDescent="0.2">
      <c r="Y1032" s="71"/>
    </row>
    <row r="1033" spans="25:25" ht="12.75" x14ac:dyDescent="0.2">
      <c r="Y1033" s="71"/>
    </row>
    <row r="1034" spans="25:25" ht="12.75" x14ac:dyDescent="0.2">
      <c r="Y1034" s="71"/>
    </row>
    <row r="1035" spans="25:25" ht="12.75" x14ac:dyDescent="0.2">
      <c r="Y1035" s="71"/>
    </row>
    <row r="1036" spans="25:25" ht="12.75" x14ac:dyDescent="0.2">
      <c r="Y1036" s="71"/>
    </row>
    <row r="1037" spans="25:25" ht="12.75" x14ac:dyDescent="0.2">
      <c r="Y1037" s="71"/>
    </row>
    <row r="1038" spans="25:25" ht="12.75" x14ac:dyDescent="0.2">
      <c r="Y1038" s="71"/>
    </row>
    <row r="1039" spans="25:25" ht="12.75" x14ac:dyDescent="0.2">
      <c r="Y1039" s="71"/>
    </row>
    <row r="1040" spans="25:25" ht="12.75" x14ac:dyDescent="0.2">
      <c r="Y1040" s="71"/>
    </row>
    <row r="1041" spans="25:25" ht="12.75" x14ac:dyDescent="0.2">
      <c r="Y1041" s="71"/>
    </row>
    <row r="1042" spans="25:25" ht="12.75" x14ac:dyDescent="0.2">
      <c r="Y1042" s="71"/>
    </row>
    <row r="1043" spans="25:25" ht="12.75" x14ac:dyDescent="0.2">
      <c r="Y1043" s="71"/>
    </row>
    <row r="1044" spans="25:25" ht="12.75" x14ac:dyDescent="0.2">
      <c r="Y1044" s="71"/>
    </row>
    <row r="1045" spans="25:25" ht="12.75" x14ac:dyDescent="0.2">
      <c r="Y1045" s="71"/>
    </row>
    <row r="1046" spans="25:25" ht="12.75" x14ac:dyDescent="0.2">
      <c r="Y1046" s="71"/>
    </row>
    <row r="1047" spans="25:25" ht="12.75" x14ac:dyDescent="0.2">
      <c r="Y1047" s="71"/>
    </row>
    <row r="1048" spans="25:25" ht="12.75" x14ac:dyDescent="0.2">
      <c r="Y1048" s="71"/>
    </row>
    <row r="1049" spans="25:25" ht="12.75" x14ac:dyDescent="0.2">
      <c r="Y1049" s="71"/>
    </row>
    <row r="1050" spans="25:25" ht="12.75" x14ac:dyDescent="0.2">
      <c r="Y1050" s="71"/>
    </row>
    <row r="1051" spans="25:25" ht="12.75" x14ac:dyDescent="0.2">
      <c r="Y1051" s="71"/>
    </row>
    <row r="1052" spans="25:25" ht="12.75" x14ac:dyDescent="0.2">
      <c r="Y1052" s="71"/>
    </row>
    <row r="1053" spans="25:25" ht="12.75" x14ac:dyDescent="0.2">
      <c r="Y1053" s="71"/>
    </row>
    <row r="1054" spans="25:25" ht="12.75" x14ac:dyDescent="0.2">
      <c r="Y1054" s="71"/>
    </row>
    <row r="1055" spans="25:25" ht="12.75" x14ac:dyDescent="0.2">
      <c r="Y1055" s="71"/>
    </row>
    <row r="1056" spans="25:25" ht="12.75" x14ac:dyDescent="0.2">
      <c r="Y1056" s="71"/>
    </row>
    <row r="1057" spans="25:25" ht="12.75" x14ac:dyDescent="0.2">
      <c r="Y1057" s="71"/>
    </row>
    <row r="1058" spans="25:25" ht="12.75" x14ac:dyDescent="0.2">
      <c r="Y1058" s="71"/>
    </row>
    <row r="1059" spans="25:25" ht="12.75" x14ac:dyDescent="0.2">
      <c r="Y1059" s="71"/>
    </row>
    <row r="1060" spans="25:25" ht="12.75" x14ac:dyDescent="0.2">
      <c r="Y1060" s="71"/>
    </row>
    <row r="1061" spans="25:25" ht="12.75" x14ac:dyDescent="0.2">
      <c r="Y1061" s="71"/>
    </row>
    <row r="1062" spans="25:25" ht="12.75" x14ac:dyDescent="0.2">
      <c r="Y1062" s="71"/>
    </row>
    <row r="1063" spans="25:25" ht="12.75" x14ac:dyDescent="0.2">
      <c r="Y1063" s="71"/>
    </row>
    <row r="1064" spans="25:25" ht="12.75" x14ac:dyDescent="0.2">
      <c r="Y1064" s="71"/>
    </row>
    <row r="1065" spans="25:25" ht="12.75" x14ac:dyDescent="0.2">
      <c r="Y1065" s="71"/>
    </row>
    <row r="1066" spans="25:25" ht="12.75" x14ac:dyDescent="0.2">
      <c r="Y1066" s="71"/>
    </row>
    <row r="1067" spans="25:25" ht="12.75" x14ac:dyDescent="0.2">
      <c r="Y1067" s="71"/>
    </row>
    <row r="1068" spans="25:25" ht="12.75" x14ac:dyDescent="0.2">
      <c r="Y1068" s="71"/>
    </row>
    <row r="1069" spans="25:25" ht="12.75" x14ac:dyDescent="0.2">
      <c r="Y1069" s="71"/>
    </row>
    <row r="1070" spans="25:25" ht="12.75" x14ac:dyDescent="0.2">
      <c r="Y1070" s="71"/>
    </row>
    <row r="1071" spans="25:25" ht="12.75" x14ac:dyDescent="0.2">
      <c r="Y1071" s="71"/>
    </row>
    <row r="1072" spans="25:25" ht="12.75" x14ac:dyDescent="0.2">
      <c r="Y1072" s="71"/>
    </row>
    <row r="1073" spans="25:25" ht="12.75" x14ac:dyDescent="0.2">
      <c r="Y1073" s="71"/>
    </row>
    <row r="1074" spans="25:25" ht="12.75" x14ac:dyDescent="0.2">
      <c r="Y1074" s="71"/>
    </row>
    <row r="1075" spans="25:25" ht="12.75" x14ac:dyDescent="0.2">
      <c r="Y1075" s="71"/>
    </row>
    <row r="1076" spans="25:25" ht="12.75" x14ac:dyDescent="0.2">
      <c r="Y1076" s="71"/>
    </row>
    <row r="1077" spans="25:25" ht="12.75" x14ac:dyDescent="0.2">
      <c r="Y1077" s="71"/>
    </row>
    <row r="1078" spans="25:25" ht="12.75" x14ac:dyDescent="0.2">
      <c r="Y1078" s="71"/>
    </row>
    <row r="1079" spans="25:25" ht="12.75" x14ac:dyDescent="0.2">
      <c r="Y1079" s="71"/>
    </row>
    <row r="1080" spans="25:25" ht="12.75" x14ac:dyDescent="0.2">
      <c r="Y1080" s="71"/>
    </row>
    <row r="1081" spans="25:25" ht="12.75" x14ac:dyDescent="0.2">
      <c r="Y1081" s="71"/>
    </row>
    <row r="1082" spans="25:25" ht="12.75" x14ac:dyDescent="0.2">
      <c r="Y1082" s="71"/>
    </row>
    <row r="1083" spans="25:25" ht="12.75" x14ac:dyDescent="0.2">
      <c r="Y1083" s="71"/>
    </row>
    <row r="1084" spans="25:25" ht="12.75" x14ac:dyDescent="0.2">
      <c r="Y1084" s="71"/>
    </row>
    <row r="1085" spans="25:25" ht="12.75" x14ac:dyDescent="0.2">
      <c r="Y1085" s="71"/>
    </row>
    <row r="1086" spans="25:25" ht="12.75" x14ac:dyDescent="0.2">
      <c r="Y1086" s="71"/>
    </row>
    <row r="1087" spans="25:25" ht="12.75" x14ac:dyDescent="0.2">
      <c r="Y1087" s="71"/>
    </row>
    <row r="1088" spans="25:25" ht="12.75" x14ac:dyDescent="0.2">
      <c r="Y1088" s="71"/>
    </row>
    <row r="1089" spans="25:25" ht="12.75" x14ac:dyDescent="0.2">
      <c r="Y1089" s="71"/>
    </row>
    <row r="1090" spans="25:25" ht="12.75" x14ac:dyDescent="0.2">
      <c r="Y1090" s="71"/>
    </row>
    <row r="1091" spans="25:25" ht="12.75" x14ac:dyDescent="0.2">
      <c r="Y1091" s="71"/>
    </row>
    <row r="1092" spans="25:25" ht="12.75" x14ac:dyDescent="0.2">
      <c r="Y1092" s="71"/>
    </row>
    <row r="1093" spans="25:25" ht="12.75" x14ac:dyDescent="0.2">
      <c r="Y1093" s="71"/>
    </row>
    <row r="1094" spans="25:25" ht="12.75" x14ac:dyDescent="0.2">
      <c r="Y1094" s="71"/>
    </row>
    <row r="1095" spans="25:25" ht="12.75" x14ac:dyDescent="0.2">
      <c r="Y1095" s="71"/>
    </row>
    <row r="1096" spans="25:25" ht="12.75" x14ac:dyDescent="0.2">
      <c r="Y1096" s="71"/>
    </row>
    <row r="1097" spans="25:25" ht="12.75" x14ac:dyDescent="0.2">
      <c r="Y1097" s="71"/>
    </row>
    <row r="1098" spans="25:25" ht="12.75" x14ac:dyDescent="0.2">
      <c r="Y1098" s="71"/>
    </row>
    <row r="1099" spans="25:25" ht="12.75" x14ac:dyDescent="0.2">
      <c r="Y1099" s="71"/>
    </row>
    <row r="1100" spans="25:25" ht="12.75" x14ac:dyDescent="0.2">
      <c r="Y1100" s="71"/>
    </row>
    <row r="1101" spans="25:25" ht="12.75" x14ac:dyDescent="0.2">
      <c r="Y1101" s="71"/>
    </row>
    <row r="1102" spans="25:25" ht="12.75" x14ac:dyDescent="0.2">
      <c r="Y1102" s="71"/>
    </row>
    <row r="1103" spans="25:25" ht="12.75" x14ac:dyDescent="0.2">
      <c r="Y1103" s="71"/>
    </row>
    <row r="1104" spans="25:25" ht="12.75" x14ac:dyDescent="0.2">
      <c r="Y1104" s="71"/>
    </row>
    <row r="1105" spans="25:25" ht="12.75" x14ac:dyDescent="0.2">
      <c r="Y1105" s="71"/>
    </row>
    <row r="1106" spans="25:25" ht="12.75" x14ac:dyDescent="0.2">
      <c r="Y1106" s="71"/>
    </row>
    <row r="1107" spans="25:25" ht="12.75" x14ac:dyDescent="0.2">
      <c r="Y1107" s="71"/>
    </row>
    <row r="1108" spans="25:25" ht="12.75" x14ac:dyDescent="0.2">
      <c r="Y1108" s="71"/>
    </row>
    <row r="1109" spans="25:25" ht="12.75" x14ac:dyDescent="0.2">
      <c r="Y1109" s="71"/>
    </row>
    <row r="1110" spans="25:25" ht="12.75" x14ac:dyDescent="0.2">
      <c r="Y1110" s="71"/>
    </row>
    <row r="1111" spans="25:25" ht="12.75" x14ac:dyDescent="0.2">
      <c r="Y1111" s="71"/>
    </row>
    <row r="1112" spans="25:25" ht="12.75" x14ac:dyDescent="0.2">
      <c r="Y1112" s="71"/>
    </row>
    <row r="1113" spans="25:25" ht="12.75" x14ac:dyDescent="0.2">
      <c r="Y1113" s="71"/>
    </row>
    <row r="1114" spans="25:25" ht="12.75" x14ac:dyDescent="0.2">
      <c r="Y1114" s="71"/>
    </row>
    <row r="1115" spans="25:25" ht="12.75" x14ac:dyDescent="0.2">
      <c r="Y1115" s="71"/>
    </row>
    <row r="1116" spans="25:25" ht="12.75" x14ac:dyDescent="0.2">
      <c r="Y1116" s="71"/>
    </row>
    <row r="1117" spans="25:25" ht="12.75" x14ac:dyDescent="0.2">
      <c r="Y1117" s="71"/>
    </row>
    <row r="1118" spans="25:25" ht="12.75" x14ac:dyDescent="0.2">
      <c r="Y1118" s="71"/>
    </row>
    <row r="1119" spans="25:25" ht="12.75" x14ac:dyDescent="0.2">
      <c r="Y1119" s="71"/>
    </row>
    <row r="1120" spans="25:25" ht="12.75" x14ac:dyDescent="0.2">
      <c r="Y1120" s="71"/>
    </row>
    <row r="1121" spans="25:25" ht="12.75" x14ac:dyDescent="0.2">
      <c r="Y1121" s="71"/>
    </row>
    <row r="1122" spans="25:25" ht="12.75" x14ac:dyDescent="0.2">
      <c r="Y1122" s="71"/>
    </row>
    <row r="1123" spans="25:25" ht="12.75" x14ac:dyDescent="0.2">
      <c r="Y1123" s="71"/>
    </row>
    <row r="1124" spans="25:25" ht="12.75" x14ac:dyDescent="0.2">
      <c r="Y1124" s="71"/>
    </row>
    <row r="1125" spans="25:25" ht="12.75" x14ac:dyDescent="0.2">
      <c r="Y1125" s="71"/>
    </row>
    <row r="1126" spans="25:25" ht="12.75" x14ac:dyDescent="0.2">
      <c r="Y1126" s="71"/>
    </row>
    <row r="1127" spans="25:25" ht="12.75" x14ac:dyDescent="0.2">
      <c r="Y1127" s="71"/>
    </row>
    <row r="1128" spans="25:25" ht="12.75" x14ac:dyDescent="0.2">
      <c r="Y1128" s="71"/>
    </row>
    <row r="1129" spans="25:25" ht="12.75" x14ac:dyDescent="0.2">
      <c r="Y1129" s="71"/>
    </row>
    <row r="1130" spans="25:25" ht="12.75" x14ac:dyDescent="0.2">
      <c r="Y1130" s="71"/>
    </row>
    <row r="1131" spans="25:25" ht="12.75" x14ac:dyDescent="0.2">
      <c r="Y1131" s="71"/>
    </row>
    <row r="1132" spans="25:25" ht="12.75" x14ac:dyDescent="0.2">
      <c r="Y1132" s="71"/>
    </row>
    <row r="1133" spans="25:25" ht="12.75" x14ac:dyDescent="0.2">
      <c r="Y1133" s="71"/>
    </row>
    <row r="1134" spans="25:25" ht="12.75" x14ac:dyDescent="0.2">
      <c r="Y1134" s="71"/>
    </row>
    <row r="1135" spans="25:25" ht="12.75" x14ac:dyDescent="0.2">
      <c r="Y1135" s="71"/>
    </row>
    <row r="1136" spans="25:25" ht="12.75" x14ac:dyDescent="0.2">
      <c r="Y1136" s="71"/>
    </row>
    <row r="1137" spans="25:25" ht="12.75" x14ac:dyDescent="0.2">
      <c r="Y1137" s="71"/>
    </row>
    <row r="1138" spans="25:25" ht="12.75" x14ac:dyDescent="0.2">
      <c r="Y1138" s="71"/>
    </row>
    <row r="1139" spans="25:25" ht="12.75" x14ac:dyDescent="0.2">
      <c r="Y1139" s="71"/>
    </row>
    <row r="1140" spans="25:25" ht="12.75" x14ac:dyDescent="0.2">
      <c r="Y1140" s="71"/>
    </row>
    <row r="1141" spans="25:25" ht="12.75" x14ac:dyDescent="0.2">
      <c r="Y1141" s="71"/>
    </row>
    <row r="1142" spans="25:25" ht="12.75" x14ac:dyDescent="0.2">
      <c r="Y1142" s="71"/>
    </row>
    <row r="1143" spans="25:25" ht="12.75" x14ac:dyDescent="0.2">
      <c r="Y1143" s="71"/>
    </row>
    <row r="1144" spans="25:25" ht="12.75" x14ac:dyDescent="0.2">
      <c r="Y1144" s="71"/>
    </row>
    <row r="1145" spans="25:25" ht="12.75" x14ac:dyDescent="0.2">
      <c r="Y1145" s="71"/>
    </row>
    <row r="1146" spans="25:25" ht="12.75" x14ac:dyDescent="0.2">
      <c r="Y1146" s="71"/>
    </row>
    <row r="1147" spans="25:25" ht="12.75" x14ac:dyDescent="0.2">
      <c r="Y1147" s="71"/>
    </row>
    <row r="1148" spans="25:25" ht="12.75" x14ac:dyDescent="0.2">
      <c r="Y1148" s="71"/>
    </row>
    <row r="1149" spans="25:25" ht="12.75" x14ac:dyDescent="0.2">
      <c r="Y1149" s="71"/>
    </row>
    <row r="1150" spans="25:25" ht="12.75" x14ac:dyDescent="0.2">
      <c r="Y1150" s="71"/>
    </row>
    <row r="1151" spans="25:25" ht="12.75" x14ac:dyDescent="0.2">
      <c r="Y1151" s="71"/>
    </row>
    <row r="1152" spans="25:25" ht="12.75" x14ac:dyDescent="0.2">
      <c r="Y1152" s="71"/>
    </row>
    <row r="1153" spans="25:25" ht="12.75" x14ac:dyDescent="0.2">
      <c r="Y1153" s="71"/>
    </row>
    <row r="1154" spans="25:25" ht="12.75" x14ac:dyDescent="0.2">
      <c r="Y1154" s="71"/>
    </row>
    <row r="1155" spans="25:25" ht="12.75" x14ac:dyDescent="0.2">
      <c r="Y1155" s="71"/>
    </row>
    <row r="1156" spans="25:25" ht="12.75" x14ac:dyDescent="0.2">
      <c r="Y1156" s="71"/>
    </row>
    <row r="1157" spans="25:25" ht="12.75" x14ac:dyDescent="0.2">
      <c r="Y1157" s="71"/>
    </row>
    <row r="1158" spans="25:25" ht="12.75" x14ac:dyDescent="0.2">
      <c r="Y1158" s="71"/>
    </row>
    <row r="1159" spans="25:25" ht="12.75" x14ac:dyDescent="0.2">
      <c r="Y1159" s="71"/>
    </row>
    <row r="1160" spans="25:25" ht="12.75" x14ac:dyDescent="0.2">
      <c r="Y1160" s="71"/>
    </row>
    <row r="1161" spans="25:25" ht="12.75" x14ac:dyDescent="0.2">
      <c r="Y1161" s="71"/>
    </row>
    <row r="1162" spans="25:25" ht="12.75" x14ac:dyDescent="0.2">
      <c r="Y1162" s="71"/>
    </row>
    <row r="1163" spans="25:25" ht="12.75" x14ac:dyDescent="0.2">
      <c r="Y1163" s="71"/>
    </row>
    <row r="1164" spans="25:25" ht="12.75" x14ac:dyDescent="0.2">
      <c r="Y1164" s="71"/>
    </row>
    <row r="1165" spans="25:25" ht="12.75" x14ac:dyDescent="0.2">
      <c r="Y1165" s="71"/>
    </row>
    <row r="1166" spans="25:25" ht="12.75" x14ac:dyDescent="0.2">
      <c r="Y1166" s="71"/>
    </row>
    <row r="1167" spans="25:25" ht="12.75" x14ac:dyDescent="0.2">
      <c r="Y1167" s="71"/>
    </row>
    <row r="1168" spans="25:25" ht="12.75" x14ac:dyDescent="0.2">
      <c r="Y1168" s="71"/>
    </row>
    <row r="1169" spans="25:25" ht="12.75" x14ac:dyDescent="0.2">
      <c r="Y1169" s="71"/>
    </row>
    <row r="1170" spans="25:25" ht="12.75" x14ac:dyDescent="0.2">
      <c r="Y1170" s="71"/>
    </row>
  </sheetData>
  <sheetProtection password="DCC6" sheet="1" objects="1" scenarios="1" formatCells="0" formatColumns="0" formatRows="0" insertColumns="0" insertRows="0" insertHyperlinks="0" deleteColumns="0" deleteRows="0" sort="0" autoFilter="0" pivotTables="0"/>
  <autoFilter ref="A13:A177">
    <filterColumn colId="0">
      <filters>
        <filter val="NASF Fed 2"/>
        <filter val="Obs.: Quando o instrumento não foi respondido, foi considerado o escore 0 (ZERO). Apresentada na cor cinza."/>
      </filters>
    </filterColumn>
  </autoFilter>
  <mergeCells count="4">
    <mergeCell ref="B8:F8"/>
    <mergeCell ref="B9:F9"/>
    <mergeCell ref="B10:F10"/>
    <mergeCell ref="M177:Q177"/>
  </mergeCells>
  <conditionalFormatting sqref="C14:C176">
    <cfRule type="cellIs" dxfId="422" priority="137" operator="between">
      <formula>96</formula>
      <formula>120</formula>
    </cfRule>
    <cfRule type="cellIs" dxfId="421" priority="138" operator="between">
      <formula>72</formula>
      <formula>95</formula>
    </cfRule>
    <cfRule type="cellIs" dxfId="420" priority="139" operator="between">
      <formula>48</formula>
      <formula>71</formula>
    </cfRule>
    <cfRule type="cellIs" dxfId="419" priority="140" operator="between">
      <formula>24</formula>
      <formula>47</formula>
    </cfRule>
    <cfRule type="cellIs" dxfId="418" priority="141" operator="between">
      <formula>0</formula>
      <formula>23</formula>
    </cfRule>
  </conditionalFormatting>
  <conditionalFormatting sqref="C14">
    <cfRule type="containsText" dxfId="417" priority="136" operator="containsText" text="Não Respondeu">
      <formula>NOT(ISERROR(SEARCH("Não Respondeu",C14)))</formula>
    </cfRule>
  </conditionalFormatting>
  <conditionalFormatting sqref="C15:C176">
    <cfRule type="containsText" dxfId="416" priority="135" operator="containsText" text="Não Respondeu">
      <formula>NOT(ISERROR(SEARCH("Não Respondeu",C15)))</formula>
    </cfRule>
  </conditionalFormatting>
  <conditionalFormatting sqref="D176">
    <cfRule type="cellIs" dxfId="415" priority="130" operator="between">
      <formula>40</formula>
      <formula>50</formula>
    </cfRule>
    <cfRule type="cellIs" dxfId="414" priority="131" operator="between">
      <formula>30</formula>
      <formula>39</formula>
    </cfRule>
    <cfRule type="cellIs" dxfId="413" priority="132" operator="between">
      <formula>20</formula>
      <formula>29</formula>
    </cfRule>
    <cfRule type="cellIs" dxfId="412" priority="133" operator="between">
      <formula>10</formula>
      <formula>19</formula>
    </cfRule>
    <cfRule type="cellIs" dxfId="411" priority="134" operator="between">
      <formula>0</formula>
      <formula>9</formula>
    </cfRule>
  </conditionalFormatting>
  <conditionalFormatting sqref="D176">
    <cfRule type="containsText" dxfId="410" priority="129" operator="containsText" text="Não Respondeu">
      <formula>NOT(ISERROR(SEARCH("Não Respondeu",D176)))</formula>
    </cfRule>
  </conditionalFormatting>
  <conditionalFormatting sqref="D14:D175">
    <cfRule type="cellIs" dxfId="409" priority="124" operator="between">
      <formula>40</formula>
      <formula>50</formula>
    </cfRule>
    <cfRule type="cellIs" dxfId="408" priority="125" operator="between">
      <formula>30</formula>
      <formula>39</formula>
    </cfRule>
    <cfRule type="cellIs" dxfId="407" priority="126" operator="between">
      <formula>20</formula>
      <formula>29</formula>
    </cfRule>
    <cfRule type="cellIs" dxfId="406" priority="127" operator="between">
      <formula>10</formula>
      <formula>19</formula>
    </cfRule>
    <cfRule type="cellIs" dxfId="405" priority="128" operator="between">
      <formula>0</formula>
      <formula>9</formula>
    </cfRule>
  </conditionalFormatting>
  <conditionalFormatting sqref="D14:D175">
    <cfRule type="containsText" dxfId="404" priority="123" operator="containsText" text="Não Respondeu">
      <formula>NOT(ISERROR(SEARCH("Não Respondeu",D14)))</formula>
    </cfRule>
  </conditionalFormatting>
  <conditionalFormatting sqref="E14">
    <cfRule type="cellIs" dxfId="403" priority="118" operator="between">
      <formula>24</formula>
      <formula>30</formula>
    </cfRule>
    <cfRule type="cellIs" dxfId="402" priority="119" operator="between">
      <formula>18</formula>
      <formula>23</formula>
    </cfRule>
    <cfRule type="cellIs" dxfId="401" priority="120" operator="between">
      <formula>12</formula>
      <formula>17</formula>
    </cfRule>
    <cfRule type="cellIs" dxfId="400" priority="121" operator="between">
      <formula>6</formula>
      <formula>11</formula>
    </cfRule>
    <cfRule type="cellIs" dxfId="399" priority="122" operator="between">
      <formula>0</formula>
      <formula>5</formula>
    </cfRule>
  </conditionalFormatting>
  <conditionalFormatting sqref="E14">
    <cfRule type="containsText" dxfId="398" priority="117" operator="containsText" text="Não Respondeu">
      <formula>NOT(ISERROR(SEARCH("Não Respondeu",E14)))</formula>
    </cfRule>
  </conditionalFormatting>
  <conditionalFormatting sqref="E15:E176">
    <cfRule type="cellIs" dxfId="397" priority="112" operator="between">
      <formula>24</formula>
      <formula>30</formula>
    </cfRule>
    <cfRule type="cellIs" dxfId="396" priority="113" operator="between">
      <formula>18</formula>
      <formula>23</formula>
    </cfRule>
    <cfRule type="cellIs" dxfId="395" priority="114" operator="between">
      <formula>12</formula>
      <formula>17</formula>
    </cfRule>
    <cfRule type="cellIs" dxfId="394" priority="115" operator="between">
      <formula>6</formula>
      <formula>11</formula>
    </cfRule>
    <cfRule type="cellIs" dxfId="393" priority="116" operator="between">
      <formula>0</formula>
      <formula>5</formula>
    </cfRule>
  </conditionalFormatting>
  <conditionalFormatting sqref="E15:E176">
    <cfRule type="containsText" dxfId="392" priority="111" operator="containsText" text="Não Respondeu">
      <formula>NOT(ISERROR(SEARCH("Não Respondeu",E15)))</formula>
    </cfRule>
  </conditionalFormatting>
  <conditionalFormatting sqref="F14">
    <cfRule type="cellIs" dxfId="391" priority="108" operator="between">
      <formula>3.5</formula>
      <formula>5</formula>
    </cfRule>
    <cfRule type="cellIs" dxfId="390" priority="109" operator="between">
      <formula>2.5</formula>
      <formula>3.49</formula>
    </cfRule>
    <cfRule type="cellIs" dxfId="389" priority="110" operator="between">
      <formula>0</formula>
      <formula>2.49</formula>
    </cfRule>
  </conditionalFormatting>
  <conditionalFormatting sqref="F14">
    <cfRule type="containsText" dxfId="388" priority="107" operator="containsText" text="Não Respondeu">
      <formula>NOT(ISERROR(SEARCH("Não Respondeu",F14)))</formula>
    </cfRule>
  </conditionalFormatting>
  <conditionalFormatting sqref="G14">
    <cfRule type="cellIs" dxfId="387" priority="102" operator="between">
      <formula>104</formula>
      <formula>130</formula>
    </cfRule>
    <cfRule type="cellIs" dxfId="386" priority="103" operator="between">
      <formula>78</formula>
      <formula>103</formula>
    </cfRule>
    <cfRule type="cellIs" dxfId="385" priority="104" operator="between">
      <formula>52</formula>
      <formula>77</formula>
    </cfRule>
    <cfRule type="cellIs" dxfId="384" priority="105" operator="between">
      <formula>26</formula>
      <formula>51</formula>
    </cfRule>
    <cfRule type="cellIs" dxfId="383" priority="106" operator="between">
      <formula>0</formula>
      <formula>25</formula>
    </cfRule>
  </conditionalFormatting>
  <conditionalFormatting sqref="G14">
    <cfRule type="containsText" dxfId="382" priority="101" operator="containsText" text="Não Respondeu">
      <formula>NOT(ISERROR(SEARCH("Não Respondeu",G14)))</formula>
    </cfRule>
  </conditionalFormatting>
  <conditionalFormatting sqref="G15:G176">
    <cfRule type="cellIs" dxfId="381" priority="96" operator="between">
      <formula>104</formula>
      <formula>130</formula>
    </cfRule>
    <cfRule type="cellIs" dxfId="380" priority="97" operator="between">
      <formula>78</formula>
      <formula>103</formula>
    </cfRule>
    <cfRule type="cellIs" dxfId="379" priority="98" operator="between">
      <formula>52</formula>
      <formula>77</formula>
    </cfRule>
    <cfRule type="cellIs" dxfId="378" priority="99" operator="between">
      <formula>26</formula>
      <formula>51</formula>
    </cfRule>
    <cfRule type="cellIs" dxfId="377" priority="100" operator="between">
      <formula>0</formula>
      <formula>25</formula>
    </cfRule>
  </conditionalFormatting>
  <conditionalFormatting sqref="G15:G176">
    <cfRule type="containsText" dxfId="376" priority="95" operator="containsText" text="Não Respondeu">
      <formula>NOT(ISERROR(SEARCH("Não Respondeu",G15)))</formula>
    </cfRule>
  </conditionalFormatting>
  <conditionalFormatting sqref="H14">
    <cfRule type="cellIs" dxfId="375" priority="90" operator="between">
      <formula>32</formula>
      <formula>40</formula>
    </cfRule>
    <cfRule type="cellIs" dxfId="374" priority="91" operator="between">
      <formula>24</formula>
      <formula>31</formula>
    </cfRule>
    <cfRule type="cellIs" dxfId="373" priority="92" operator="between">
      <formula>16</formula>
      <formula>23</formula>
    </cfRule>
    <cfRule type="cellIs" dxfId="372" priority="93" operator="between">
      <formula>8</formula>
      <formula>15</formula>
    </cfRule>
    <cfRule type="cellIs" dxfId="371" priority="94" operator="between">
      <formula>0</formula>
      <formula>7</formula>
    </cfRule>
  </conditionalFormatting>
  <conditionalFormatting sqref="H14">
    <cfRule type="containsText" dxfId="370" priority="89" operator="containsText" text="Não Respondeu">
      <formula>NOT(ISERROR(SEARCH("Não Respondeu",H14)))</formula>
    </cfRule>
  </conditionalFormatting>
  <conditionalFormatting sqref="H15:H176">
    <cfRule type="cellIs" dxfId="369" priority="84" operator="between">
      <formula>32</formula>
      <formula>40</formula>
    </cfRule>
    <cfRule type="cellIs" dxfId="368" priority="85" operator="between">
      <formula>24</formula>
      <formula>31</formula>
    </cfRule>
    <cfRule type="cellIs" dxfId="367" priority="86" operator="between">
      <formula>16</formula>
      <formula>23</formula>
    </cfRule>
    <cfRule type="cellIs" dxfId="366" priority="87" operator="between">
      <formula>8</formula>
      <formula>15</formula>
    </cfRule>
    <cfRule type="cellIs" dxfId="365" priority="88" operator="between">
      <formula>0</formula>
      <formula>7</formula>
    </cfRule>
  </conditionalFormatting>
  <conditionalFormatting sqref="H15:H176">
    <cfRule type="containsText" dxfId="364" priority="83" operator="containsText" text="Não Respondeu">
      <formula>NOT(ISERROR(SEARCH("Não Respondeu",H15)))</formula>
    </cfRule>
  </conditionalFormatting>
  <conditionalFormatting sqref="I14">
    <cfRule type="cellIs" dxfId="363" priority="78" operator="between">
      <formula>32</formula>
      <formula>40</formula>
    </cfRule>
    <cfRule type="cellIs" dxfId="362" priority="79" operator="between">
      <formula>24</formula>
      <formula>31</formula>
    </cfRule>
    <cfRule type="cellIs" dxfId="361" priority="80" operator="between">
      <formula>16</formula>
      <formula>23</formula>
    </cfRule>
    <cfRule type="cellIs" dxfId="360" priority="81" operator="between">
      <formula>8</formula>
      <formula>15</formula>
    </cfRule>
    <cfRule type="cellIs" dxfId="359" priority="82" operator="between">
      <formula>0</formula>
      <formula>7</formula>
    </cfRule>
  </conditionalFormatting>
  <conditionalFormatting sqref="I14">
    <cfRule type="containsText" dxfId="358" priority="77" operator="containsText" text="Não Respondeu">
      <formula>NOT(ISERROR(SEARCH("Não Respondeu",I14)))</formula>
    </cfRule>
  </conditionalFormatting>
  <conditionalFormatting sqref="I15:I176">
    <cfRule type="cellIs" dxfId="357" priority="72" operator="between">
      <formula>32</formula>
      <formula>40</formula>
    </cfRule>
    <cfRule type="cellIs" dxfId="356" priority="73" operator="between">
      <formula>24</formula>
      <formula>31</formula>
    </cfRule>
    <cfRule type="cellIs" dxfId="355" priority="74" operator="between">
      <formula>16</formula>
      <formula>23</formula>
    </cfRule>
    <cfRule type="cellIs" dxfId="354" priority="75" operator="between">
      <formula>8</formula>
      <formula>15</formula>
    </cfRule>
    <cfRule type="cellIs" dxfId="353" priority="76" operator="between">
      <formula>0</formula>
      <formula>7</formula>
    </cfRule>
  </conditionalFormatting>
  <conditionalFormatting sqref="I15:I176">
    <cfRule type="containsText" dxfId="352" priority="71" operator="containsText" text="Não Respondeu">
      <formula>NOT(ISERROR(SEARCH("Não Respondeu",I15)))</formula>
    </cfRule>
  </conditionalFormatting>
  <conditionalFormatting sqref="J14">
    <cfRule type="cellIs" dxfId="351" priority="66" operator="between">
      <formula>64</formula>
      <formula>80</formula>
    </cfRule>
    <cfRule type="cellIs" dxfId="350" priority="67" operator="between">
      <formula>48</formula>
      <formula>63</formula>
    </cfRule>
    <cfRule type="cellIs" dxfId="349" priority="68" operator="between">
      <formula>32</formula>
      <formula>47</formula>
    </cfRule>
    <cfRule type="cellIs" dxfId="348" priority="69" operator="between">
      <formula>16</formula>
      <formula>31</formula>
    </cfRule>
    <cfRule type="cellIs" dxfId="347" priority="70" operator="between">
      <formula>0</formula>
      <formula>15</formula>
    </cfRule>
  </conditionalFormatting>
  <conditionalFormatting sqref="J14">
    <cfRule type="containsText" dxfId="346" priority="65" operator="containsText" text="Não Respondeu">
      <formula>NOT(ISERROR(SEARCH("Não Respondeu",J14)))</formula>
    </cfRule>
  </conditionalFormatting>
  <conditionalFormatting sqref="J15:J176">
    <cfRule type="cellIs" dxfId="345" priority="60" operator="between">
      <formula>64</formula>
      <formula>80</formula>
    </cfRule>
    <cfRule type="cellIs" dxfId="344" priority="61" operator="between">
      <formula>48</formula>
      <formula>63</formula>
    </cfRule>
    <cfRule type="cellIs" dxfId="343" priority="62" operator="between">
      <formula>32</formula>
      <formula>47</formula>
    </cfRule>
    <cfRule type="cellIs" dxfId="342" priority="63" operator="between">
      <formula>16</formula>
      <formula>31</formula>
    </cfRule>
    <cfRule type="cellIs" dxfId="341" priority="64" operator="between">
      <formula>0</formula>
      <formula>15</formula>
    </cfRule>
  </conditionalFormatting>
  <conditionalFormatting sqref="J15:J176">
    <cfRule type="containsText" dxfId="340" priority="59" operator="containsText" text="Não Respondeu">
      <formula>NOT(ISERROR(SEARCH("Não Respondeu",J15)))</formula>
    </cfRule>
  </conditionalFormatting>
  <conditionalFormatting sqref="K14:K176">
    <cfRule type="cellIs" dxfId="339" priority="56" operator="between">
      <formula>3.5</formula>
      <formula>5</formula>
    </cfRule>
    <cfRule type="cellIs" dxfId="338" priority="57" operator="between">
      <formula>2.5</formula>
      <formula>3.49</formula>
    </cfRule>
    <cfRule type="cellIs" dxfId="337" priority="58" operator="between">
      <formula>0</formula>
      <formula>2.49</formula>
    </cfRule>
  </conditionalFormatting>
  <conditionalFormatting sqref="K14:K176">
    <cfRule type="containsText" dxfId="336" priority="55" operator="containsText" text="Não Respondeu">
      <formula>NOT(ISERROR(SEARCH("Não Respondeu",K14)))</formula>
    </cfRule>
  </conditionalFormatting>
  <conditionalFormatting sqref="F15:F176">
    <cfRule type="cellIs" dxfId="335" priority="52" operator="between">
      <formula>3.5</formula>
      <formula>5</formula>
    </cfRule>
    <cfRule type="cellIs" dxfId="334" priority="53" operator="between">
      <formula>2.5</formula>
      <formula>3.49</formula>
    </cfRule>
    <cfRule type="cellIs" dxfId="333" priority="54" operator="between">
      <formula>0</formula>
      <formula>2.49</formula>
    </cfRule>
  </conditionalFormatting>
  <conditionalFormatting sqref="F15:F176">
    <cfRule type="containsText" dxfId="332" priority="51" operator="containsText" text="Não Respondeu">
      <formula>NOT(ISERROR(SEARCH("Não Respondeu",F15)))</formula>
    </cfRule>
  </conditionalFormatting>
  <conditionalFormatting sqref="P14:P176">
    <cfRule type="cellIs" dxfId="331" priority="48" operator="between">
      <formula>3.5</formula>
      <formula>5</formula>
    </cfRule>
    <cfRule type="cellIs" dxfId="330" priority="49" operator="between">
      <formula>2.5</formula>
      <formula>3.49</formula>
    </cfRule>
    <cfRule type="cellIs" dxfId="329" priority="50" operator="between">
      <formula>0</formula>
      <formula>2.49</formula>
    </cfRule>
  </conditionalFormatting>
  <conditionalFormatting sqref="P14:P176">
    <cfRule type="containsText" dxfId="328" priority="47" operator="containsText" text="Não Respondeu">
      <formula>NOT(ISERROR(SEARCH("Não Respondeu",P14)))</formula>
    </cfRule>
  </conditionalFormatting>
  <conditionalFormatting sqref="Q14:Q176">
    <cfRule type="cellIs" dxfId="327" priority="44" operator="between">
      <formula>3.5</formula>
      <formula>5</formula>
    </cfRule>
    <cfRule type="cellIs" dxfId="326" priority="45" operator="between">
      <formula>2.5</formula>
      <formula>3.49</formula>
    </cfRule>
    <cfRule type="cellIs" dxfId="325" priority="46" operator="between">
      <formula>0</formula>
      <formula>2.49</formula>
    </cfRule>
  </conditionalFormatting>
  <conditionalFormatting sqref="Q14:Q176">
    <cfRule type="containsText" dxfId="324" priority="43" operator="containsText" text="Não Respondeu">
      <formula>NOT(ISERROR(SEARCH("Não Respondeu",Q14)))</formula>
    </cfRule>
  </conditionalFormatting>
  <conditionalFormatting sqref="L14">
    <cfRule type="cellIs" dxfId="323" priority="38" operator="between">
      <formula>168</formula>
      <formula>210</formula>
    </cfRule>
    <cfRule type="cellIs" dxfId="322" priority="39" operator="between">
      <formula>126</formula>
      <formula>167</formula>
    </cfRule>
    <cfRule type="cellIs" dxfId="321" priority="40" operator="between">
      <formula>84</formula>
      <formula>125</formula>
    </cfRule>
    <cfRule type="cellIs" dxfId="320" priority="41" operator="between">
      <formula>42</formula>
      <formula>83</formula>
    </cfRule>
    <cfRule type="cellIs" dxfId="319" priority="42" operator="between">
      <formula>0</formula>
      <formula>41</formula>
    </cfRule>
  </conditionalFormatting>
  <conditionalFormatting sqref="L14">
    <cfRule type="containsText" dxfId="318" priority="37" operator="containsText" text="Não Respondeu">
      <formula>NOT(ISERROR(SEARCH("Não Respondeu",L14)))</formula>
    </cfRule>
  </conditionalFormatting>
  <conditionalFormatting sqref="L15:L176">
    <cfRule type="cellIs" dxfId="317" priority="32" operator="between">
      <formula>168</formula>
      <formula>210</formula>
    </cfRule>
    <cfRule type="cellIs" dxfId="316" priority="33" operator="between">
      <formula>126</formula>
      <formula>167</formula>
    </cfRule>
    <cfRule type="cellIs" dxfId="315" priority="34" operator="between">
      <formula>84</formula>
      <formula>125</formula>
    </cfRule>
    <cfRule type="cellIs" dxfId="314" priority="35" operator="between">
      <formula>42</formula>
      <formula>83</formula>
    </cfRule>
    <cfRule type="cellIs" dxfId="313" priority="36" operator="between">
      <formula>0</formula>
      <formula>41</formula>
    </cfRule>
  </conditionalFormatting>
  <conditionalFormatting sqref="L15:L176">
    <cfRule type="containsText" dxfId="312" priority="31" operator="containsText" text="Não Respondeu">
      <formula>NOT(ISERROR(SEARCH("Não Respondeu",L15)))</formula>
    </cfRule>
  </conditionalFormatting>
  <conditionalFormatting sqref="M14">
    <cfRule type="cellIs" dxfId="311" priority="26" operator="between">
      <formula>64</formula>
      <formula>80</formula>
    </cfRule>
    <cfRule type="cellIs" dxfId="310" priority="27" operator="between">
      <formula>48</formula>
      <formula>63</formula>
    </cfRule>
    <cfRule type="cellIs" dxfId="309" priority="28" operator="between">
      <formula>32</formula>
      <formula>47</formula>
    </cfRule>
    <cfRule type="cellIs" dxfId="308" priority="29" operator="between">
      <formula>16</formula>
      <formula>31</formula>
    </cfRule>
    <cfRule type="cellIs" dxfId="307" priority="30" operator="between">
      <formula>0</formula>
      <formula>15</formula>
    </cfRule>
  </conditionalFormatting>
  <conditionalFormatting sqref="M14">
    <cfRule type="containsText" dxfId="306" priority="25" operator="containsText" text="Não Respondeu">
      <formula>NOT(ISERROR(SEARCH("Não Respondeu",M14)))</formula>
    </cfRule>
  </conditionalFormatting>
  <conditionalFormatting sqref="M15:M176">
    <cfRule type="cellIs" dxfId="305" priority="20" operator="between">
      <formula>64</formula>
      <formula>80</formula>
    </cfRule>
    <cfRule type="cellIs" dxfId="304" priority="21" operator="between">
      <formula>48</formula>
      <formula>63</formula>
    </cfRule>
    <cfRule type="cellIs" dxfId="303" priority="22" operator="between">
      <formula>32</formula>
      <formula>47</formula>
    </cfRule>
    <cfRule type="cellIs" dxfId="302" priority="23" operator="between">
      <formula>16</formula>
      <formula>31</formula>
    </cfRule>
    <cfRule type="cellIs" dxfId="301" priority="24" operator="between">
      <formula>0</formula>
      <formula>15</formula>
    </cfRule>
  </conditionalFormatting>
  <conditionalFormatting sqref="M15:M176">
    <cfRule type="containsText" dxfId="300" priority="19" operator="containsText" text="Não Respondeu">
      <formula>NOT(ISERROR(SEARCH("Não Respondeu",M15)))</formula>
    </cfRule>
  </conditionalFormatting>
  <conditionalFormatting sqref="N14">
    <cfRule type="cellIs" dxfId="299" priority="14" operator="between">
      <formula>64</formula>
      <formula>80</formula>
    </cfRule>
    <cfRule type="cellIs" dxfId="298" priority="15" operator="between">
      <formula>48</formula>
      <formula>63</formula>
    </cfRule>
    <cfRule type="cellIs" dxfId="297" priority="16" operator="between">
      <formula>32</formula>
      <formula>47</formula>
    </cfRule>
    <cfRule type="cellIs" dxfId="296" priority="17" operator="between">
      <formula>16</formula>
      <formula>31</formula>
    </cfRule>
    <cfRule type="cellIs" dxfId="295" priority="18" operator="between">
      <formula>0</formula>
      <formula>15</formula>
    </cfRule>
  </conditionalFormatting>
  <conditionalFormatting sqref="N14">
    <cfRule type="containsText" dxfId="294" priority="13" operator="containsText" text="Não Respondeu">
      <formula>NOT(ISERROR(SEARCH("Não Respondeu",N14)))</formula>
    </cfRule>
  </conditionalFormatting>
  <conditionalFormatting sqref="N15:N176">
    <cfRule type="cellIs" dxfId="293" priority="8" operator="between">
      <formula>64</formula>
      <formula>80</formula>
    </cfRule>
    <cfRule type="cellIs" dxfId="292" priority="9" operator="between">
      <formula>48</formula>
      <formula>63</formula>
    </cfRule>
    <cfRule type="cellIs" dxfId="291" priority="10" operator="between">
      <formula>32</formula>
      <formula>47</formula>
    </cfRule>
    <cfRule type="cellIs" dxfId="290" priority="11" operator="between">
      <formula>16</formula>
      <formula>31</formula>
    </cfRule>
    <cfRule type="cellIs" dxfId="289" priority="12" operator="between">
      <formula>0</formula>
      <formula>15</formula>
    </cfRule>
  </conditionalFormatting>
  <conditionalFormatting sqref="N15:N176">
    <cfRule type="containsText" dxfId="288" priority="7" operator="containsText" text="Não Respondeu">
      <formula>NOT(ISERROR(SEARCH("Não Respondeu",N15)))</formula>
    </cfRule>
  </conditionalFormatting>
  <conditionalFormatting sqref="O14:O176">
    <cfRule type="cellIs" dxfId="287" priority="2" operator="between">
      <formula>32</formula>
      <formula>40</formula>
    </cfRule>
    <cfRule type="cellIs" dxfId="286" priority="3" operator="between">
      <formula>24</formula>
      <formula>31</formula>
    </cfRule>
    <cfRule type="cellIs" dxfId="285" priority="4" operator="between">
      <formula>16</formula>
      <formula>23</formula>
    </cfRule>
    <cfRule type="cellIs" dxfId="284" priority="5" operator="between">
      <formula>8</formula>
      <formula>15</formula>
    </cfRule>
    <cfRule type="cellIs" dxfId="283" priority="6" operator="between">
      <formula>0</formula>
      <formula>7</formula>
    </cfRule>
  </conditionalFormatting>
  <conditionalFormatting sqref="O14:O176">
    <cfRule type="containsText" dxfId="282" priority="1" operator="containsText" text="Não Respondeu">
      <formula>NOT(ISERROR(SEARCH("Não Respondeu",O14)))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Z1170"/>
  <sheetViews>
    <sheetView showGridLines="0" zoomScale="80" zoomScaleNormal="80" workbookViewId="0">
      <selection activeCell="A13" sqref="A13"/>
    </sheetView>
  </sheetViews>
  <sheetFormatPr defaultColWidth="9.140625" defaultRowHeight="15" x14ac:dyDescent="0.25"/>
  <cols>
    <col min="1" max="1" width="15.140625" style="33" customWidth="1"/>
    <col min="2" max="2" width="12.7109375" style="33" customWidth="1"/>
    <col min="3" max="3" width="19.7109375" style="217" customWidth="1"/>
    <col min="4" max="4" width="18.28515625" style="217" customWidth="1"/>
    <col min="5" max="5" width="20.7109375" style="217" customWidth="1"/>
    <col min="6" max="6" width="19.5703125" style="201" customWidth="1"/>
    <col min="7" max="7" width="19.28515625" style="217" customWidth="1"/>
    <col min="8" max="8" width="16.42578125" style="217" customWidth="1"/>
    <col min="9" max="9" width="19" style="217" customWidth="1"/>
    <col min="10" max="10" width="17.5703125" style="217" customWidth="1"/>
    <col min="11" max="11" width="18.7109375" style="64" customWidth="1"/>
    <col min="12" max="12" width="22" style="217" customWidth="1"/>
    <col min="13" max="13" width="17.7109375" style="217" customWidth="1"/>
    <col min="14" max="14" width="18.7109375" style="217" customWidth="1"/>
    <col min="15" max="15" width="24" style="217" customWidth="1"/>
    <col min="16" max="16" width="21.5703125" style="64" customWidth="1"/>
    <col min="17" max="17" width="19.28515625" style="58" customWidth="1"/>
    <col min="18" max="19" width="6.7109375" style="33" customWidth="1"/>
    <col min="20" max="20" width="4.5703125" style="33" customWidth="1"/>
    <col min="21" max="21" width="9.140625" style="33"/>
    <col min="22" max="22" width="9.140625" style="67"/>
    <col min="23" max="24" width="20.7109375" style="67" customWidth="1"/>
    <col min="25" max="25" width="20.7109375" style="66" customWidth="1"/>
    <col min="26" max="54" width="20.7109375" style="33" customWidth="1"/>
    <col min="55" max="16384" width="9.140625" style="33"/>
  </cols>
  <sheetData>
    <row r="1" spans="1:25" ht="15" customHeight="1" x14ac:dyDescent="0.35">
      <c r="A1" s="88"/>
      <c r="B1" s="79"/>
      <c r="C1" s="202" t="s">
        <v>0</v>
      </c>
      <c r="D1" s="203"/>
      <c r="E1" s="203"/>
      <c r="F1" s="197"/>
      <c r="G1" s="219"/>
      <c r="H1" s="219"/>
      <c r="I1" s="219"/>
      <c r="J1" s="205"/>
      <c r="K1" s="78"/>
      <c r="L1" s="207"/>
      <c r="M1" s="207"/>
      <c r="N1" s="224"/>
      <c r="O1" s="224"/>
      <c r="P1" s="81"/>
      <c r="Q1" s="82"/>
    </row>
    <row r="2" spans="1:25" ht="15" customHeight="1" x14ac:dyDescent="0.3">
      <c r="A2" s="93"/>
      <c r="B2" s="79"/>
      <c r="C2" s="204" t="s">
        <v>1</v>
      </c>
      <c r="D2" s="205"/>
      <c r="E2" s="205"/>
      <c r="F2" s="198"/>
      <c r="G2" s="205"/>
      <c r="H2" s="205"/>
      <c r="I2" s="205"/>
      <c r="J2" s="205"/>
      <c r="K2" s="87"/>
      <c r="L2" s="225"/>
      <c r="M2" s="225"/>
      <c r="N2" s="226"/>
      <c r="O2" s="224"/>
      <c r="P2" s="81"/>
      <c r="Q2" s="83"/>
    </row>
    <row r="3" spans="1:25" ht="15" customHeight="1" x14ac:dyDescent="0.4">
      <c r="A3" s="96"/>
      <c r="B3" s="79"/>
      <c r="C3" s="206" t="s">
        <v>2</v>
      </c>
      <c r="D3" s="205"/>
      <c r="E3" s="205"/>
      <c r="F3" s="198"/>
      <c r="G3" s="205"/>
      <c r="H3" s="205"/>
      <c r="I3" s="205"/>
      <c r="J3" s="205"/>
      <c r="K3" s="78"/>
      <c r="L3" s="207"/>
      <c r="M3" s="207"/>
      <c r="N3" s="226"/>
      <c r="O3" s="227"/>
      <c r="P3" s="80"/>
      <c r="Q3" s="84"/>
    </row>
    <row r="4" spans="1:25" ht="15" customHeight="1" x14ac:dyDescent="0.3">
      <c r="A4" s="98"/>
      <c r="B4" s="79"/>
      <c r="C4" s="206" t="s">
        <v>3</v>
      </c>
      <c r="D4" s="205"/>
      <c r="E4" s="205"/>
      <c r="F4" s="198"/>
      <c r="G4" s="205"/>
      <c r="H4" s="205"/>
      <c r="I4" s="205"/>
      <c r="J4" s="205"/>
      <c r="K4" s="87"/>
      <c r="L4" s="225"/>
      <c r="M4" s="225"/>
      <c r="N4" s="224"/>
      <c r="O4" s="228"/>
      <c r="P4" s="85"/>
      <c r="Q4" s="86"/>
    </row>
    <row r="5" spans="1:25" ht="15" customHeight="1" x14ac:dyDescent="0.3">
      <c r="A5" s="99"/>
      <c r="B5" s="79"/>
      <c r="C5" s="206" t="s">
        <v>72</v>
      </c>
      <c r="D5" s="205"/>
      <c r="E5" s="205"/>
      <c r="F5" s="198"/>
      <c r="G5" s="205"/>
      <c r="H5" s="205"/>
      <c r="I5" s="205"/>
      <c r="J5" s="205"/>
      <c r="K5" s="78"/>
      <c r="L5" s="207"/>
      <c r="M5" s="207"/>
      <c r="N5" s="224"/>
      <c r="O5" s="228"/>
      <c r="P5" s="85"/>
      <c r="Q5" s="86"/>
    </row>
    <row r="6" spans="1:25" ht="18" customHeight="1" x14ac:dyDescent="0.3">
      <c r="A6" s="99"/>
      <c r="B6" s="79"/>
      <c r="C6" s="205"/>
      <c r="D6" s="205"/>
      <c r="E6" s="205"/>
      <c r="F6" s="198"/>
      <c r="G6" s="220" t="s">
        <v>83</v>
      </c>
      <c r="H6" s="205"/>
      <c r="I6" s="205"/>
      <c r="J6" s="205"/>
      <c r="K6" s="78"/>
      <c r="L6" s="207"/>
      <c r="M6" s="207"/>
      <c r="N6" s="224"/>
      <c r="O6" s="228"/>
      <c r="P6" s="85"/>
      <c r="Q6" s="86"/>
    </row>
    <row r="7" spans="1:25" ht="15" customHeight="1" thickBot="1" x14ac:dyDescent="0.35">
      <c r="A7" s="99"/>
      <c r="B7" s="79"/>
      <c r="C7" s="205"/>
      <c r="D7" s="205"/>
      <c r="E7" s="205"/>
      <c r="F7" s="198"/>
      <c r="G7" s="205"/>
      <c r="H7" s="205"/>
      <c r="I7" s="205"/>
      <c r="J7" s="205"/>
      <c r="K7" s="78"/>
      <c r="L7" s="207"/>
      <c r="M7" s="207"/>
      <c r="N7" s="224"/>
      <c r="O7" s="228"/>
      <c r="P7" s="85"/>
      <c r="Q7" s="86"/>
    </row>
    <row r="8" spans="1:25" ht="20.25" customHeight="1" x14ac:dyDescent="0.3">
      <c r="A8" s="79"/>
      <c r="B8" s="259" t="s">
        <v>51</v>
      </c>
      <c r="C8" s="260"/>
      <c r="D8" s="260"/>
      <c r="E8" s="260"/>
      <c r="F8" s="261"/>
      <c r="G8" s="205"/>
      <c r="H8" s="205"/>
      <c r="I8" s="205"/>
      <c r="J8" s="205"/>
      <c r="K8" s="78"/>
      <c r="L8" s="207"/>
      <c r="M8" s="207"/>
      <c r="N8" s="224"/>
      <c r="O8" s="228"/>
      <c r="P8" s="85"/>
      <c r="Q8" s="86"/>
    </row>
    <row r="9" spans="1:25" ht="27" thickBot="1" x14ac:dyDescent="0.35">
      <c r="A9" s="79"/>
      <c r="B9" s="262" t="s">
        <v>52</v>
      </c>
      <c r="C9" s="263"/>
      <c r="D9" s="263"/>
      <c r="E9" s="263"/>
      <c r="F9" s="264"/>
      <c r="G9" s="205"/>
      <c r="H9" s="205"/>
      <c r="I9" s="205"/>
      <c r="J9" s="205"/>
      <c r="K9" s="78"/>
      <c r="L9" s="207"/>
      <c r="M9" s="207"/>
      <c r="N9" s="224"/>
      <c r="O9" s="228"/>
      <c r="P9" s="85"/>
      <c r="Q9" s="86"/>
    </row>
    <row r="10" spans="1:25" ht="16.5" customHeight="1" thickBot="1" x14ac:dyDescent="0.35">
      <c r="A10" s="79"/>
      <c r="B10" s="270">
        <v>41214</v>
      </c>
      <c r="C10" s="271"/>
      <c r="D10" s="271"/>
      <c r="E10" s="271"/>
      <c r="F10" s="272"/>
      <c r="G10" s="207"/>
      <c r="H10" s="207"/>
      <c r="I10" s="207"/>
      <c r="J10" s="207"/>
      <c r="K10" s="78"/>
      <c r="L10" s="207"/>
      <c r="M10" s="207"/>
      <c r="N10" s="224"/>
      <c r="O10" s="228"/>
      <c r="P10" s="85"/>
      <c r="Q10" s="86"/>
    </row>
    <row r="11" spans="1:25" ht="20.25" customHeight="1" x14ac:dyDescent="0.3">
      <c r="A11" s="79"/>
      <c r="B11" s="77"/>
      <c r="C11" s="207"/>
      <c r="D11" s="207"/>
      <c r="E11" s="207"/>
      <c r="F11" s="199"/>
      <c r="G11" s="207"/>
      <c r="H11" s="207"/>
      <c r="I11" s="207"/>
      <c r="J11" s="207"/>
      <c r="K11" s="78"/>
      <c r="L11" s="207"/>
      <c r="M11" s="207"/>
      <c r="N11" s="224"/>
      <c r="O11" s="228"/>
      <c r="P11" s="85"/>
      <c r="Q11" s="86"/>
    </row>
    <row r="12" spans="1:25" ht="21" thickBot="1" x14ac:dyDescent="0.35">
      <c r="A12" s="32"/>
      <c r="B12" s="77"/>
      <c r="C12" s="207"/>
      <c r="D12" s="207"/>
      <c r="E12" s="207"/>
      <c r="F12" s="199"/>
      <c r="G12" s="207"/>
      <c r="H12" s="207"/>
      <c r="I12" s="207"/>
      <c r="J12" s="207"/>
      <c r="K12" s="78"/>
      <c r="L12" s="207"/>
      <c r="M12" s="207"/>
      <c r="N12" s="229"/>
      <c r="O12" s="230"/>
      <c r="P12" s="56"/>
      <c r="Q12" s="57"/>
    </row>
    <row r="13" spans="1:25" ht="53.25" customHeight="1" x14ac:dyDescent="0.2">
      <c r="A13" s="138" t="s">
        <v>62</v>
      </c>
      <c r="B13" s="131" t="s">
        <v>98</v>
      </c>
      <c r="C13" s="208" t="s">
        <v>44</v>
      </c>
      <c r="D13" s="208" t="s">
        <v>45</v>
      </c>
      <c r="E13" s="209" t="s">
        <v>46</v>
      </c>
      <c r="F13" s="231" t="s">
        <v>84</v>
      </c>
      <c r="G13" s="221" t="s">
        <v>47</v>
      </c>
      <c r="H13" s="208" t="s">
        <v>48</v>
      </c>
      <c r="I13" s="208" t="s">
        <v>49</v>
      </c>
      <c r="J13" s="209" t="s">
        <v>50</v>
      </c>
      <c r="K13" s="75" t="s">
        <v>71</v>
      </c>
      <c r="L13" s="221" t="s">
        <v>53</v>
      </c>
      <c r="M13" s="208" t="s">
        <v>54</v>
      </c>
      <c r="N13" s="208" t="s">
        <v>55</v>
      </c>
      <c r="O13" s="209" t="s">
        <v>56</v>
      </c>
      <c r="P13" s="75" t="s">
        <v>85</v>
      </c>
      <c r="Q13" s="75" t="s">
        <v>86</v>
      </c>
      <c r="R13" s="40"/>
      <c r="S13" s="40"/>
      <c r="T13" s="40"/>
      <c r="U13" s="40"/>
      <c r="Y13" s="67"/>
    </row>
    <row r="14" spans="1:25" ht="15.75" hidden="1" x14ac:dyDescent="0.25">
      <c r="A14" s="130" t="str">
        <f>DADOS2!AN9</f>
        <v>NASF Fed 1</v>
      </c>
      <c r="B14" s="130">
        <f>DADOS2!A9</f>
        <v>1</v>
      </c>
      <c r="C14" s="210">
        <f>DADOS2!B9</f>
        <v>95</v>
      </c>
      <c r="D14" s="210">
        <f>DADOS2!E9</f>
        <v>36</v>
      </c>
      <c r="E14" s="222">
        <f>DADOS2!H9</f>
        <v>24</v>
      </c>
      <c r="F14" s="76">
        <f>DADOS2!K9</f>
        <v>4.666666666666667</v>
      </c>
      <c r="G14" s="210">
        <f>DADOS2!L9</f>
        <v>80</v>
      </c>
      <c r="H14" s="210">
        <f>DADOS2!O9</f>
        <v>23</v>
      </c>
      <c r="I14" s="210">
        <f>DADOS2!R9</f>
        <v>22</v>
      </c>
      <c r="J14" s="210">
        <f>DADOS2!U9</f>
        <v>39</v>
      </c>
      <c r="K14" s="76">
        <f>DADOS2!X9</f>
        <v>3.25</v>
      </c>
      <c r="L14" s="210">
        <f>DADOS2!Y9</f>
        <v>115</v>
      </c>
      <c r="M14" s="210">
        <f>DADOS2!AB9</f>
        <v>27</v>
      </c>
      <c r="N14" s="210">
        <f>DADOS2!AE9</f>
        <v>40</v>
      </c>
      <c r="O14" s="210">
        <f>DADOS2!AH9</f>
        <v>27</v>
      </c>
      <c r="P14" s="76">
        <f>DADOS2!AK9</f>
        <v>3</v>
      </c>
      <c r="Q14" s="76">
        <f>DADOS2!AM9</f>
        <v>3.6388888888888893</v>
      </c>
      <c r="R14" s="37"/>
      <c r="S14" s="37"/>
      <c r="T14" s="37"/>
      <c r="U14" s="37"/>
      <c r="V14" s="68"/>
      <c r="W14" s="69"/>
      <c r="Y14" s="67"/>
    </row>
    <row r="15" spans="1:25" ht="15.75" hidden="1" x14ac:dyDescent="0.25">
      <c r="A15" s="130" t="str">
        <f>DADOS2!AN10</f>
        <v>NASF SC 2</v>
      </c>
      <c r="B15" s="130">
        <f>DADOS2!A10</f>
        <v>2</v>
      </c>
      <c r="C15" s="210">
        <f>DADOS2!B10</f>
        <v>103</v>
      </c>
      <c r="D15" s="210">
        <f>DADOS2!E10</f>
        <v>32</v>
      </c>
      <c r="E15" s="222">
        <f>DADOS2!H10</f>
        <v>19</v>
      </c>
      <c r="F15" s="76">
        <f>DADOS2!K10</f>
        <v>4.333333333333333</v>
      </c>
      <c r="G15" s="210">
        <f>DADOS2!L10</f>
        <v>55</v>
      </c>
      <c r="H15" s="210">
        <f>DADOS2!O10</f>
        <v>19</v>
      </c>
      <c r="I15" s="210">
        <f>DADOS2!R10</f>
        <v>14</v>
      </c>
      <c r="J15" s="210">
        <f>DADOS2!U10</f>
        <v>60</v>
      </c>
      <c r="K15" s="76">
        <f>DADOS2!X10</f>
        <v>3</v>
      </c>
      <c r="L15" s="210">
        <f>DADOS2!Y10</f>
        <v>114</v>
      </c>
      <c r="M15" s="210">
        <f>DADOS2!AB10</f>
        <v>26</v>
      </c>
      <c r="N15" s="210">
        <f>DADOS2!AE10</f>
        <v>35</v>
      </c>
      <c r="O15" s="210">
        <f>DADOS2!AH10</f>
        <v>32</v>
      </c>
      <c r="P15" s="76">
        <f>DADOS2!AK10</f>
        <v>3.25</v>
      </c>
      <c r="Q15" s="76">
        <f>DADOS2!AM10</f>
        <v>3.5277777777777772</v>
      </c>
      <c r="R15" s="40"/>
      <c r="S15" s="40"/>
      <c r="T15" s="40"/>
      <c r="U15" s="40"/>
      <c r="Y15" s="67"/>
    </row>
    <row r="16" spans="1:25" ht="15.75" hidden="1" x14ac:dyDescent="0.25">
      <c r="A16" s="130" t="str">
        <f>DADOS2!AN11</f>
        <v>NASF SC 2</v>
      </c>
      <c r="B16" s="130">
        <f>DADOS2!A11</f>
        <v>3</v>
      </c>
      <c r="C16" s="210">
        <f>DADOS2!B11</f>
        <v>74</v>
      </c>
      <c r="D16" s="210">
        <f>DADOS2!E11</f>
        <v>15</v>
      </c>
      <c r="E16" s="222">
        <f>DADOS2!H11</f>
        <v>14</v>
      </c>
      <c r="F16" s="76">
        <f>DADOS2!K11</f>
        <v>3</v>
      </c>
      <c r="G16" s="210">
        <f>DADOS2!L11</f>
        <v>76</v>
      </c>
      <c r="H16" s="210">
        <f>DADOS2!O11</f>
        <v>10</v>
      </c>
      <c r="I16" s="210">
        <f>DADOS2!R11</f>
        <v>0</v>
      </c>
      <c r="J16" s="210">
        <f>DADOS2!U11</f>
        <v>15</v>
      </c>
      <c r="K16" s="76">
        <f>DADOS2!X11</f>
        <v>1.75</v>
      </c>
      <c r="L16" s="210">
        <f>DADOS2!Y11</f>
        <v>123</v>
      </c>
      <c r="M16" s="210">
        <f>DADOS2!AB11</f>
        <v>37</v>
      </c>
      <c r="N16" s="210">
        <f>DADOS2!AE11</f>
        <v>45</v>
      </c>
      <c r="O16" s="210">
        <f>DADOS2!AH11</f>
        <v>33</v>
      </c>
      <c r="P16" s="76">
        <f>DADOS2!AK11</f>
        <v>3.5</v>
      </c>
      <c r="Q16" s="76">
        <f>DADOS2!AM11</f>
        <v>2.75</v>
      </c>
      <c r="R16" s="40"/>
      <c r="S16" s="40"/>
      <c r="T16" s="40"/>
      <c r="U16" s="40"/>
      <c r="Y16" s="67"/>
    </row>
    <row r="17" spans="1:25" ht="15.75" hidden="1" x14ac:dyDescent="0.25">
      <c r="A17" s="130" t="str">
        <f>DADOS2!AN12</f>
        <v>NASF SC 2</v>
      </c>
      <c r="B17" s="130">
        <f>DADOS2!A12</f>
        <v>4</v>
      </c>
      <c r="C17" s="210">
        <f>DADOS2!B12</f>
        <v>60</v>
      </c>
      <c r="D17" s="210">
        <f>DADOS2!E12</f>
        <v>40</v>
      </c>
      <c r="E17" s="222">
        <f>DADOS2!H12</f>
        <v>14</v>
      </c>
      <c r="F17" s="76">
        <f>DADOS2!K12</f>
        <v>3.6666666666666665</v>
      </c>
      <c r="G17" s="210">
        <f>DADOS2!L12</f>
        <v>89</v>
      </c>
      <c r="H17" s="210">
        <f>DADOS2!O12</f>
        <v>15</v>
      </c>
      <c r="I17" s="210">
        <f>DADOS2!R12</f>
        <v>14</v>
      </c>
      <c r="J17" s="210">
        <f>DADOS2!U12</f>
        <v>26</v>
      </c>
      <c r="K17" s="76">
        <f>DADOS2!X12</f>
        <v>2.5</v>
      </c>
      <c r="L17" s="210">
        <f>DADOS2!Y12</f>
        <v>132</v>
      </c>
      <c r="M17" s="210">
        <f>DADOS2!AB12</f>
        <v>15</v>
      </c>
      <c r="N17" s="210">
        <f>DADOS2!AE12</f>
        <v>15</v>
      </c>
      <c r="O17" s="210">
        <f>DADOS2!AH12</f>
        <v>3</v>
      </c>
      <c r="P17" s="76">
        <f>DADOS2!AK12</f>
        <v>1.75</v>
      </c>
      <c r="Q17" s="76">
        <f>DADOS2!AM12</f>
        <v>2.6388888888888888</v>
      </c>
      <c r="R17" s="40"/>
      <c r="S17" s="40"/>
      <c r="T17" s="40"/>
      <c r="U17" s="40"/>
      <c r="Y17" s="67"/>
    </row>
    <row r="18" spans="1:25" ht="15.75" hidden="1" x14ac:dyDescent="0.25">
      <c r="A18" s="130" t="str">
        <f>DADOS2!AN13</f>
        <v>NASF SC 2</v>
      </c>
      <c r="B18" s="130">
        <f>DADOS2!A13</f>
        <v>5</v>
      </c>
      <c r="C18" s="210">
        <f>DADOS2!B13</f>
        <v>98</v>
      </c>
      <c r="D18" s="210">
        <f>DADOS2!E13</f>
        <v>41</v>
      </c>
      <c r="E18" s="222">
        <f>DADOS2!H13</f>
        <v>25</v>
      </c>
      <c r="F18" s="76">
        <f>DADOS2!K13</f>
        <v>5</v>
      </c>
      <c r="G18" s="210">
        <f>DADOS2!L13</f>
        <v>110</v>
      </c>
      <c r="H18" s="210">
        <f>DADOS2!O13</f>
        <v>33</v>
      </c>
      <c r="I18" s="210">
        <f>DADOS2!R13</f>
        <v>32</v>
      </c>
      <c r="J18" s="210">
        <f>DADOS2!U13</f>
        <v>66</v>
      </c>
      <c r="K18" s="76">
        <f>DADOS2!X13</f>
        <v>5</v>
      </c>
      <c r="L18" s="210">
        <f>DADOS2!Y13</f>
        <v>180</v>
      </c>
      <c r="M18" s="210">
        <f>DADOS2!AB13</f>
        <v>68</v>
      </c>
      <c r="N18" s="210">
        <f>DADOS2!AE13</f>
        <v>72</v>
      </c>
      <c r="O18" s="210">
        <f>DADOS2!AH13</f>
        <v>37</v>
      </c>
      <c r="P18" s="76">
        <f>DADOS2!AK13</f>
        <v>5</v>
      </c>
      <c r="Q18" s="76">
        <f>DADOS2!AM13</f>
        <v>5</v>
      </c>
      <c r="R18" s="40"/>
      <c r="S18" s="40"/>
      <c r="T18" s="40"/>
      <c r="U18" s="40"/>
      <c r="Y18" s="67"/>
    </row>
    <row r="19" spans="1:25" ht="15.75" x14ac:dyDescent="0.25">
      <c r="A19" s="130" t="str">
        <f>DADOS2!AN14</f>
        <v>NASF SC 1</v>
      </c>
      <c r="B19" s="130">
        <f>DADOS2!A14</f>
        <v>6</v>
      </c>
      <c r="C19" s="210" t="str">
        <f>DADOS2!B14</f>
        <v>Não Respondeu</v>
      </c>
      <c r="D19" s="210" t="str">
        <f>DADOS2!E14</f>
        <v>Não Respondeu</v>
      </c>
      <c r="E19" s="222" t="str">
        <f>DADOS2!H14</f>
        <v>Não Respondeu</v>
      </c>
      <c r="F19" s="76" t="str">
        <f>DADOS2!K14</f>
        <v>Não Respondeu</v>
      </c>
      <c r="G19" s="210" t="str">
        <f>DADOS2!L14</f>
        <v>Não Respondeu</v>
      </c>
      <c r="H19" s="210" t="str">
        <f>DADOS2!O14</f>
        <v>Não Respondeu</v>
      </c>
      <c r="I19" s="210" t="str">
        <f>DADOS2!R14</f>
        <v>Não Respondeu</v>
      </c>
      <c r="J19" s="210" t="str">
        <f>DADOS2!U14</f>
        <v>Não Respondeu</v>
      </c>
      <c r="K19" s="76" t="str">
        <f>DADOS2!X14</f>
        <v>Não Respondeu</v>
      </c>
      <c r="L19" s="210" t="str">
        <f>DADOS2!Y14</f>
        <v>Não Respondeu</v>
      </c>
      <c r="M19" s="210" t="str">
        <f>DADOS2!AB14</f>
        <v>Não Respondeu</v>
      </c>
      <c r="N19" s="210" t="str">
        <f>DADOS2!AE14</f>
        <v>Não Respondeu</v>
      </c>
      <c r="O19" s="210" t="str">
        <f>DADOS2!AH14</f>
        <v>Não Respondeu</v>
      </c>
      <c r="P19" s="76" t="str">
        <f>DADOS2!AK14</f>
        <v>Não Respondeu</v>
      </c>
      <c r="Q19" s="76" t="str">
        <f>DADOS2!AM14</f>
        <v>Não Respondeu</v>
      </c>
      <c r="R19" s="40"/>
      <c r="S19" s="40"/>
      <c r="T19" s="40"/>
      <c r="U19" s="40"/>
      <c r="Y19" s="67"/>
    </row>
    <row r="20" spans="1:25" ht="15.75" hidden="1" x14ac:dyDescent="0.25">
      <c r="A20" s="130" t="str">
        <f>DADOS2!AN15</f>
        <v>NASF SC 2</v>
      </c>
      <c r="B20" s="130">
        <f>DADOS2!A15</f>
        <v>7</v>
      </c>
      <c r="C20" s="210">
        <f>DADOS2!B15</f>
        <v>106</v>
      </c>
      <c r="D20" s="210">
        <f>DADOS2!E15</f>
        <v>37</v>
      </c>
      <c r="E20" s="222">
        <f>DADOS2!H15</f>
        <v>22</v>
      </c>
      <c r="F20" s="76">
        <f>DADOS2!K15</f>
        <v>4.333333333333333</v>
      </c>
      <c r="G20" s="210">
        <f>DADOS2!L15</f>
        <v>100</v>
      </c>
      <c r="H20" s="210">
        <f>DADOS2!O15</f>
        <v>29</v>
      </c>
      <c r="I20" s="210">
        <f>DADOS2!R15</f>
        <v>27</v>
      </c>
      <c r="J20" s="210">
        <f>DADOS2!U15</f>
        <v>56</v>
      </c>
      <c r="K20" s="76">
        <f>DADOS2!X15</f>
        <v>4</v>
      </c>
      <c r="L20" s="210">
        <f>DADOS2!Y15</f>
        <v>143</v>
      </c>
      <c r="M20" s="210">
        <f>DADOS2!AB15</f>
        <v>51</v>
      </c>
      <c r="N20" s="210">
        <f>DADOS2!AE15</f>
        <v>58</v>
      </c>
      <c r="O20" s="210">
        <f>DADOS2!AH15</f>
        <v>31</v>
      </c>
      <c r="P20" s="76">
        <f>DADOS2!AK15</f>
        <v>4</v>
      </c>
      <c r="Q20" s="76">
        <f>DADOS2!AM15</f>
        <v>4.1111111111111107</v>
      </c>
      <c r="R20" s="40"/>
      <c r="S20" s="40"/>
      <c r="T20" s="40"/>
      <c r="U20" s="40"/>
      <c r="Y20" s="67"/>
    </row>
    <row r="21" spans="1:25" ht="15.75" hidden="1" x14ac:dyDescent="0.25">
      <c r="A21" s="130" t="str">
        <f>DADOS2!AN16</f>
        <v>NASF SC 2</v>
      </c>
      <c r="B21" s="130">
        <f>DADOS2!A16</f>
        <v>8</v>
      </c>
      <c r="C21" s="210">
        <f>DADOS2!B16</f>
        <v>54</v>
      </c>
      <c r="D21" s="210">
        <f>DADOS2!E16</f>
        <v>6</v>
      </c>
      <c r="E21" s="222">
        <f>DADOS2!H16</f>
        <v>5</v>
      </c>
      <c r="F21" s="76">
        <f>DADOS2!K16</f>
        <v>1.6666666666666667</v>
      </c>
      <c r="G21" s="210">
        <f>DADOS2!L16</f>
        <v>81</v>
      </c>
      <c r="H21" s="210">
        <f>DADOS2!O16</f>
        <v>24</v>
      </c>
      <c r="I21" s="210">
        <f>DADOS2!R16</f>
        <v>17</v>
      </c>
      <c r="J21" s="210">
        <f>DADOS2!U16</f>
        <v>47</v>
      </c>
      <c r="K21" s="76">
        <f>DADOS2!X16</f>
        <v>3.5</v>
      </c>
      <c r="L21" s="210">
        <f>DADOS2!Y16</f>
        <v>87</v>
      </c>
      <c r="M21" s="210">
        <f>DADOS2!AB16</f>
        <v>53</v>
      </c>
      <c r="N21" s="210">
        <f>DADOS2!AE16</f>
        <v>49</v>
      </c>
      <c r="O21" s="210">
        <f>DADOS2!AH16</f>
        <v>20</v>
      </c>
      <c r="P21" s="76">
        <f>DADOS2!AK16</f>
        <v>3.5</v>
      </c>
      <c r="Q21" s="76">
        <f>DADOS2!AM16</f>
        <v>2.8888888888888893</v>
      </c>
      <c r="R21" s="40"/>
      <c r="S21" s="40"/>
      <c r="T21" s="40"/>
      <c r="U21" s="40"/>
      <c r="Y21" s="67"/>
    </row>
    <row r="22" spans="1:25" ht="15.75" hidden="1" x14ac:dyDescent="0.25">
      <c r="A22" s="130" t="str">
        <f>DADOS2!AN17</f>
        <v>NASF Fed 1</v>
      </c>
      <c r="B22" s="130">
        <f>DADOS2!A17</f>
        <v>9</v>
      </c>
      <c r="C22" s="210">
        <f>DADOS2!B17</f>
        <v>95</v>
      </c>
      <c r="D22" s="210">
        <f>DADOS2!E17</f>
        <v>31</v>
      </c>
      <c r="E22" s="222">
        <f>DADOS2!H17</f>
        <v>23</v>
      </c>
      <c r="F22" s="76">
        <f>DADOS2!K17</f>
        <v>4</v>
      </c>
      <c r="G22" s="210">
        <f>DADOS2!L17</f>
        <v>90</v>
      </c>
      <c r="H22" s="210">
        <f>DADOS2!O17</f>
        <v>29</v>
      </c>
      <c r="I22" s="210">
        <f>DADOS2!R17</f>
        <v>25</v>
      </c>
      <c r="J22" s="210">
        <f>DADOS2!U17</f>
        <v>50</v>
      </c>
      <c r="K22" s="76">
        <f>DADOS2!X17</f>
        <v>4</v>
      </c>
      <c r="L22" s="210">
        <f>DADOS2!Y17</f>
        <v>129</v>
      </c>
      <c r="M22" s="210">
        <f>DADOS2!AB17</f>
        <v>33</v>
      </c>
      <c r="N22" s="210">
        <f>DADOS2!AE17</f>
        <v>56</v>
      </c>
      <c r="O22" s="210">
        <f>DADOS2!AH17</f>
        <v>38</v>
      </c>
      <c r="P22" s="76">
        <f>DADOS2!AK17</f>
        <v>4</v>
      </c>
      <c r="Q22" s="76">
        <f>DADOS2!AM17</f>
        <v>4</v>
      </c>
      <c r="R22" s="40"/>
      <c r="S22" s="40"/>
      <c r="T22" s="40"/>
      <c r="U22" s="40"/>
      <c r="Y22" s="67"/>
    </row>
    <row r="23" spans="1:25" ht="15.75" hidden="1" x14ac:dyDescent="0.25">
      <c r="A23" s="130" t="str">
        <f>DADOS2!AN18</f>
        <v>NASF SC 2</v>
      </c>
      <c r="B23" s="130">
        <f>DADOS2!A18</f>
        <v>10</v>
      </c>
      <c r="C23" s="210">
        <f>DADOS2!B18</f>
        <v>103</v>
      </c>
      <c r="D23" s="210">
        <f>DADOS2!E18</f>
        <v>27</v>
      </c>
      <c r="E23" s="222">
        <f>DADOS2!H18</f>
        <v>16</v>
      </c>
      <c r="F23" s="76">
        <f>DADOS2!K18</f>
        <v>3.6666666666666665</v>
      </c>
      <c r="G23" s="210">
        <f>DADOS2!L18</f>
        <v>95</v>
      </c>
      <c r="H23" s="210">
        <f>DADOS2!O18</f>
        <v>24</v>
      </c>
      <c r="I23" s="210">
        <f>DADOS2!R18</f>
        <v>25</v>
      </c>
      <c r="J23" s="210">
        <f>DADOS2!U18</f>
        <v>53</v>
      </c>
      <c r="K23" s="76">
        <f>DADOS2!X18</f>
        <v>4</v>
      </c>
      <c r="L23" s="210">
        <f>DADOS2!Y18</f>
        <v>151</v>
      </c>
      <c r="M23" s="210">
        <f>DADOS2!AB18</f>
        <v>56</v>
      </c>
      <c r="N23" s="210">
        <f>DADOS2!AE18</f>
        <v>68</v>
      </c>
      <c r="O23" s="210">
        <f>DADOS2!AH18</f>
        <v>32</v>
      </c>
      <c r="P23" s="76">
        <f>DADOS2!AK18</f>
        <v>4.5</v>
      </c>
      <c r="Q23" s="76">
        <f>DADOS2!AM18</f>
        <v>4.0555555555555554</v>
      </c>
      <c r="R23" s="40"/>
      <c r="S23" s="40"/>
      <c r="T23" s="40"/>
      <c r="U23" s="40"/>
      <c r="Y23" s="67"/>
    </row>
    <row r="24" spans="1:25" ht="15.75" hidden="1" x14ac:dyDescent="0.25">
      <c r="A24" s="130" t="str">
        <f>DADOS2!AN19</f>
        <v>NASF SC 2</v>
      </c>
      <c r="B24" s="130">
        <f>DADOS2!A19</f>
        <v>11</v>
      </c>
      <c r="C24" s="210">
        <f>DADOS2!B19</f>
        <v>74</v>
      </c>
      <c r="D24" s="210">
        <f>DADOS2!E19</f>
        <v>28</v>
      </c>
      <c r="E24" s="222">
        <f>DADOS2!H19</f>
        <v>18</v>
      </c>
      <c r="F24" s="76">
        <f>DADOS2!K19</f>
        <v>3.6666666666666665</v>
      </c>
      <c r="G24" s="210">
        <f>DADOS2!L19</f>
        <v>81</v>
      </c>
      <c r="H24" s="210">
        <f>DADOS2!O19</f>
        <v>26</v>
      </c>
      <c r="I24" s="210">
        <f>DADOS2!R19</f>
        <v>23</v>
      </c>
      <c r="J24" s="210">
        <f>DADOS2!U19</f>
        <v>47</v>
      </c>
      <c r="K24" s="76">
        <f>DADOS2!X19</f>
        <v>3.5</v>
      </c>
      <c r="L24" s="210">
        <f>DADOS2!Y19</f>
        <v>138</v>
      </c>
      <c r="M24" s="210">
        <f>DADOS2!AB19</f>
        <v>45</v>
      </c>
      <c r="N24" s="210">
        <f>DADOS2!AE19</f>
        <v>39</v>
      </c>
      <c r="O24" s="210">
        <f>DADOS2!AH19</f>
        <v>25</v>
      </c>
      <c r="P24" s="76">
        <f>DADOS2!AK19</f>
        <v>3.5</v>
      </c>
      <c r="Q24" s="76">
        <f>DADOS2!AM19</f>
        <v>3.5555555555555554</v>
      </c>
      <c r="R24" s="40"/>
      <c r="S24" s="40"/>
      <c r="T24" s="40"/>
      <c r="U24" s="40"/>
      <c r="Y24" s="67"/>
    </row>
    <row r="25" spans="1:25" ht="15.75" hidden="1" x14ac:dyDescent="0.25">
      <c r="A25" s="130" t="str">
        <f>DADOS2!AN20</f>
        <v>NASF SC 2</v>
      </c>
      <c r="B25" s="130">
        <f>DADOS2!A20</f>
        <v>12</v>
      </c>
      <c r="C25" s="210">
        <f>DADOS2!B20</f>
        <v>93</v>
      </c>
      <c r="D25" s="210">
        <f>DADOS2!E20</f>
        <v>25</v>
      </c>
      <c r="E25" s="222">
        <f>DADOS2!H20</f>
        <v>16</v>
      </c>
      <c r="F25" s="76">
        <f>DADOS2!K20</f>
        <v>3.3333333333333335</v>
      </c>
      <c r="G25" s="210">
        <f>DADOS2!L20</f>
        <v>108</v>
      </c>
      <c r="H25" s="210">
        <f>DADOS2!O20</f>
        <v>31</v>
      </c>
      <c r="I25" s="210">
        <f>DADOS2!R20</f>
        <v>35</v>
      </c>
      <c r="J25" s="210">
        <f>DADOS2!U20</f>
        <v>72</v>
      </c>
      <c r="K25" s="76">
        <f>DADOS2!X20</f>
        <v>4.75</v>
      </c>
      <c r="L25" s="210">
        <f>DADOS2!Y20</f>
        <v>165</v>
      </c>
      <c r="M25" s="210">
        <f>DADOS2!AB20</f>
        <v>62</v>
      </c>
      <c r="N25" s="210">
        <f>DADOS2!AE20</f>
        <v>63</v>
      </c>
      <c r="O25" s="210">
        <f>DADOS2!AH20</f>
        <v>33</v>
      </c>
      <c r="P25" s="76">
        <f>DADOS2!AK20</f>
        <v>4.25</v>
      </c>
      <c r="Q25" s="76">
        <f>DADOS2!AM20</f>
        <v>4.1111111111111116</v>
      </c>
      <c r="R25" s="40"/>
      <c r="S25" s="40"/>
      <c r="T25" s="40"/>
      <c r="U25" s="40"/>
      <c r="Y25" s="67"/>
    </row>
    <row r="26" spans="1:25" ht="15.75" hidden="1" x14ac:dyDescent="0.25">
      <c r="A26" s="130" t="str">
        <f>DADOS2!AN21</f>
        <v>NASF SC 2</v>
      </c>
      <c r="B26" s="130">
        <f>DADOS2!A21</f>
        <v>13</v>
      </c>
      <c r="C26" s="210">
        <f>DADOS2!B21</f>
        <v>108</v>
      </c>
      <c r="D26" s="210">
        <f>DADOS2!E21</f>
        <v>33</v>
      </c>
      <c r="E26" s="222">
        <f>DADOS2!H21</f>
        <v>14</v>
      </c>
      <c r="F26" s="76">
        <f>DADOS2!K21</f>
        <v>4</v>
      </c>
      <c r="G26" s="210">
        <f>DADOS2!L21</f>
        <v>104</v>
      </c>
      <c r="H26" s="210">
        <f>DADOS2!O21</f>
        <v>26</v>
      </c>
      <c r="I26" s="210">
        <f>DADOS2!R21</f>
        <v>17</v>
      </c>
      <c r="J26" s="210">
        <f>DADOS2!U21</f>
        <v>65</v>
      </c>
      <c r="K26" s="76">
        <f>DADOS2!X21</f>
        <v>4.25</v>
      </c>
      <c r="L26" s="210">
        <f>DADOS2!Y21</f>
        <v>185</v>
      </c>
      <c r="M26" s="210">
        <f>DADOS2!AB21</f>
        <v>60</v>
      </c>
      <c r="N26" s="210">
        <f>DADOS2!AE21</f>
        <v>67</v>
      </c>
      <c r="O26" s="210">
        <f>DADOS2!AH21</f>
        <v>37</v>
      </c>
      <c r="P26" s="76">
        <f>DADOS2!AK21</f>
        <v>4.75</v>
      </c>
      <c r="Q26" s="76">
        <f>DADOS2!AM21</f>
        <v>4.333333333333333</v>
      </c>
      <c r="R26" s="40"/>
      <c r="S26" s="40"/>
      <c r="T26" s="40"/>
      <c r="U26" s="40"/>
      <c r="Y26" s="67"/>
    </row>
    <row r="27" spans="1:25" ht="15.75" hidden="1" x14ac:dyDescent="0.25">
      <c r="A27" s="130" t="str">
        <f>DADOS2!AN22</f>
        <v>NASF SC 2</v>
      </c>
      <c r="B27" s="130">
        <f>DADOS2!A22</f>
        <v>14</v>
      </c>
      <c r="C27" s="210">
        <f>DADOS2!B22</f>
        <v>89</v>
      </c>
      <c r="D27" s="210">
        <f>DADOS2!E22</f>
        <v>18</v>
      </c>
      <c r="E27" s="222">
        <f>DADOS2!H22</f>
        <v>12</v>
      </c>
      <c r="F27" s="76">
        <f>DADOS2!K22</f>
        <v>3</v>
      </c>
      <c r="G27" s="210">
        <f>DADOS2!L22</f>
        <v>105</v>
      </c>
      <c r="H27" s="210">
        <f>DADOS2!O22</f>
        <v>32</v>
      </c>
      <c r="I27" s="210">
        <f>DADOS2!R22</f>
        <v>32</v>
      </c>
      <c r="J27" s="210">
        <f>DADOS2!U22</f>
        <v>64</v>
      </c>
      <c r="K27" s="76">
        <f>DADOS2!X22</f>
        <v>5</v>
      </c>
      <c r="L27" s="210">
        <f>DADOS2!Y22</f>
        <v>167</v>
      </c>
      <c r="M27" s="210">
        <f>DADOS2!AB22</f>
        <v>59</v>
      </c>
      <c r="N27" s="210">
        <f>DADOS2!AE22</f>
        <v>73</v>
      </c>
      <c r="O27" s="210">
        <f>DADOS2!AH22</f>
        <v>33</v>
      </c>
      <c r="P27" s="76">
        <f>DADOS2!AK22</f>
        <v>4.5</v>
      </c>
      <c r="Q27" s="76">
        <f>DADOS2!AM22</f>
        <v>4.166666666666667</v>
      </c>
      <c r="R27" s="40"/>
      <c r="S27" s="40"/>
      <c r="T27" s="40"/>
      <c r="U27" s="40"/>
      <c r="Y27" s="67"/>
    </row>
    <row r="28" spans="1:25" ht="15.75" hidden="1" x14ac:dyDescent="0.25">
      <c r="A28" s="130" t="str">
        <f>DADOS2!AN23</f>
        <v>NASF SC 2</v>
      </c>
      <c r="B28" s="130">
        <f>DADOS2!A23</f>
        <v>15</v>
      </c>
      <c r="C28" s="210">
        <f>DADOS2!B23</f>
        <v>99</v>
      </c>
      <c r="D28" s="210">
        <f>DADOS2!E23</f>
        <v>21</v>
      </c>
      <c r="E28" s="222">
        <f>DADOS2!H23</f>
        <v>14</v>
      </c>
      <c r="F28" s="76">
        <f>DADOS2!K23</f>
        <v>3.6666666666666665</v>
      </c>
      <c r="G28" s="210">
        <f>DADOS2!L23</f>
        <v>100</v>
      </c>
      <c r="H28" s="210">
        <f>DADOS2!O23</f>
        <v>28</v>
      </c>
      <c r="I28" s="210">
        <f>DADOS2!R23</f>
        <v>34</v>
      </c>
      <c r="J28" s="210">
        <f>DADOS2!U23</f>
        <v>56</v>
      </c>
      <c r="K28" s="76">
        <f>DADOS2!X23</f>
        <v>4.25</v>
      </c>
      <c r="L28" s="210">
        <f>DADOS2!Y23</f>
        <v>137</v>
      </c>
      <c r="M28" s="210">
        <f>DADOS2!AB23</f>
        <v>61</v>
      </c>
      <c r="N28" s="210">
        <f>DADOS2!AE23</f>
        <v>66</v>
      </c>
      <c r="O28" s="210">
        <f>DADOS2!AH23</f>
        <v>31</v>
      </c>
      <c r="P28" s="76">
        <f>DADOS2!AK23</f>
        <v>4.25</v>
      </c>
      <c r="Q28" s="76">
        <f>DADOS2!AM23</f>
        <v>4.0555555555555554</v>
      </c>
      <c r="R28" s="40"/>
      <c r="S28" s="40"/>
      <c r="T28" s="40"/>
      <c r="U28" s="40"/>
      <c r="Y28" s="67"/>
    </row>
    <row r="29" spans="1:25" ht="15.75" hidden="1" x14ac:dyDescent="0.25">
      <c r="A29" s="130" t="str">
        <f>DADOS2!AN24</f>
        <v>NASF Fed 2</v>
      </c>
      <c r="B29" s="130">
        <f>DADOS2!A24</f>
        <v>16</v>
      </c>
      <c r="C29" s="210" t="str">
        <f>DADOS2!B24</f>
        <v>Não Respondeu</v>
      </c>
      <c r="D29" s="210" t="str">
        <f>DADOS2!E24</f>
        <v>Não Respondeu</v>
      </c>
      <c r="E29" s="222" t="str">
        <f>DADOS2!H24</f>
        <v>Não respondeu</v>
      </c>
      <c r="F29" s="76" t="str">
        <f>DADOS2!K24</f>
        <v>Não Respondeu</v>
      </c>
      <c r="G29" s="210">
        <f>DADOS2!L24</f>
        <v>83</v>
      </c>
      <c r="H29" s="210">
        <f>DADOS2!O24</f>
        <v>26</v>
      </c>
      <c r="I29" s="210">
        <f>DADOS2!R24</f>
        <v>23</v>
      </c>
      <c r="J29" s="210">
        <f>DADOS2!U24</f>
        <v>44</v>
      </c>
      <c r="K29" s="76">
        <f>DADOS2!X24</f>
        <v>3.5</v>
      </c>
      <c r="L29" s="210">
        <f>DADOS2!Y24</f>
        <v>101</v>
      </c>
      <c r="M29" s="210">
        <f>DADOS2!AB24</f>
        <v>34</v>
      </c>
      <c r="N29" s="210">
        <f>DADOS2!AE24</f>
        <v>41</v>
      </c>
      <c r="O29" s="210">
        <f>DADOS2!AH24</f>
        <v>19</v>
      </c>
      <c r="P29" s="76">
        <f>DADOS2!AK24</f>
        <v>3</v>
      </c>
      <c r="Q29" s="76">
        <f>DADOS2!AM24</f>
        <v>3.25</v>
      </c>
      <c r="R29" s="40"/>
      <c r="S29" s="40"/>
      <c r="T29" s="40"/>
      <c r="U29" s="40"/>
      <c r="Y29" s="67"/>
    </row>
    <row r="30" spans="1:25" ht="15.75" hidden="1" x14ac:dyDescent="0.25">
      <c r="A30" s="130" t="str">
        <f>DADOS2!AN25</f>
        <v>NASF Fed 2</v>
      </c>
      <c r="B30" s="130">
        <f>DADOS2!A25</f>
        <v>17</v>
      </c>
      <c r="C30" s="210">
        <f>DADOS2!B25</f>
        <v>31</v>
      </c>
      <c r="D30" s="210">
        <f>DADOS2!E25</f>
        <v>10</v>
      </c>
      <c r="E30" s="222">
        <f>DADOS2!H25</f>
        <v>3</v>
      </c>
      <c r="F30" s="76">
        <f>DADOS2!K25</f>
        <v>1.6666666666666667</v>
      </c>
      <c r="G30" s="210" t="str">
        <f>DADOS2!L25</f>
        <v>Não Respondeu</v>
      </c>
      <c r="H30" s="210" t="str">
        <f>DADOS2!O25</f>
        <v>Não Respondeu</v>
      </c>
      <c r="I30" s="210" t="str">
        <f>DADOS2!R25</f>
        <v>Não Respondeu</v>
      </c>
      <c r="J30" s="210" t="str">
        <f>DADOS2!U25</f>
        <v>Não Respondeu</v>
      </c>
      <c r="K30" s="76" t="str">
        <f>DADOS2!X25</f>
        <v>Não Respondeu</v>
      </c>
      <c r="L30" s="210">
        <f>DADOS2!Y25</f>
        <v>21</v>
      </c>
      <c r="M30" s="210">
        <f>DADOS2!AB25</f>
        <v>8</v>
      </c>
      <c r="N30" s="210">
        <f>DADOS2!AE25</f>
        <v>8</v>
      </c>
      <c r="O30" s="210">
        <f>DADOS2!AH25</f>
        <v>4</v>
      </c>
      <c r="P30" s="76">
        <f>DADOS2!AK25</f>
        <v>1</v>
      </c>
      <c r="Q30" s="76">
        <f>DADOS2!AM25</f>
        <v>1.3333333333333335</v>
      </c>
      <c r="R30" s="40"/>
      <c r="S30" s="40"/>
      <c r="T30" s="40"/>
      <c r="U30" s="40"/>
      <c r="Y30" s="67"/>
    </row>
    <row r="31" spans="1:25" ht="15.75" hidden="1" x14ac:dyDescent="0.25">
      <c r="A31" s="130" t="str">
        <f>DADOS2!AN26</f>
        <v>NASF SC 2</v>
      </c>
      <c r="B31" s="130">
        <f>DADOS2!A26</f>
        <v>18</v>
      </c>
      <c r="C31" s="210">
        <f>DADOS2!B26</f>
        <v>100</v>
      </c>
      <c r="D31" s="210">
        <f>DADOS2!E26</f>
        <v>32</v>
      </c>
      <c r="E31" s="222">
        <f>DADOS2!H26</f>
        <v>27</v>
      </c>
      <c r="F31" s="76">
        <f>DADOS2!K26</f>
        <v>4.666666666666667</v>
      </c>
      <c r="G31" s="210">
        <f>DADOS2!L26</f>
        <v>105</v>
      </c>
      <c r="H31" s="210">
        <f>DADOS2!O26</f>
        <v>32</v>
      </c>
      <c r="I31" s="210">
        <f>DADOS2!R26</f>
        <v>30</v>
      </c>
      <c r="J31" s="210">
        <f>DADOS2!U26</f>
        <v>63</v>
      </c>
      <c r="K31" s="76">
        <f>DADOS2!X26</f>
        <v>4.5</v>
      </c>
      <c r="L31" s="210">
        <f>DADOS2!Y26</f>
        <v>183</v>
      </c>
      <c r="M31" s="210">
        <f>DADOS2!AB26</f>
        <v>65</v>
      </c>
      <c r="N31" s="210">
        <f>DADOS2!AE26</f>
        <v>71</v>
      </c>
      <c r="O31" s="210">
        <f>DADOS2!AH26</f>
        <v>34</v>
      </c>
      <c r="P31" s="76">
        <f>DADOS2!AK26</f>
        <v>5</v>
      </c>
      <c r="Q31" s="76">
        <f>DADOS2!AM26</f>
        <v>4.7222222222222223</v>
      </c>
      <c r="R31" s="40"/>
      <c r="S31" s="40"/>
      <c r="T31" s="40"/>
      <c r="U31" s="40"/>
      <c r="Y31" s="67"/>
    </row>
    <row r="32" spans="1:25" ht="15.75" hidden="1" x14ac:dyDescent="0.25">
      <c r="A32" s="130" t="str">
        <f>DADOS2!AN27</f>
        <v>NASF SC 2</v>
      </c>
      <c r="B32" s="130">
        <f>DADOS2!A27</f>
        <v>19</v>
      </c>
      <c r="C32" s="210">
        <f>DADOS2!B27</f>
        <v>94</v>
      </c>
      <c r="D32" s="210">
        <f>DADOS2!E27</f>
        <v>15</v>
      </c>
      <c r="E32" s="222">
        <f>DADOS2!H27</f>
        <v>10</v>
      </c>
      <c r="F32" s="76">
        <f>DADOS2!K27</f>
        <v>2.6666666666666665</v>
      </c>
      <c r="G32" s="210">
        <f>DADOS2!L27</f>
        <v>105</v>
      </c>
      <c r="H32" s="210">
        <f>DADOS2!O27</f>
        <v>20</v>
      </c>
      <c r="I32" s="210">
        <f>DADOS2!R27</f>
        <v>25</v>
      </c>
      <c r="J32" s="210">
        <f>DADOS2!U27</f>
        <v>15</v>
      </c>
      <c r="K32" s="76">
        <f>DADOS2!X27</f>
        <v>3.25</v>
      </c>
      <c r="L32" s="210">
        <f>DADOS2!Y27</f>
        <v>137</v>
      </c>
      <c r="M32" s="210">
        <f>DADOS2!AB27</f>
        <v>46</v>
      </c>
      <c r="N32" s="210">
        <f>DADOS2!AE27</f>
        <v>43</v>
      </c>
      <c r="O32" s="210">
        <f>DADOS2!AH27</f>
        <v>29</v>
      </c>
      <c r="P32" s="76">
        <f>DADOS2!AK27</f>
        <v>3.5</v>
      </c>
      <c r="Q32" s="76">
        <f>DADOS2!AM27</f>
        <v>3.1388888888888888</v>
      </c>
      <c r="R32" s="40"/>
      <c r="S32" s="40"/>
      <c r="T32" s="40"/>
      <c r="U32" s="40"/>
      <c r="Y32" s="67"/>
    </row>
    <row r="33" spans="1:25" ht="15.75" hidden="1" x14ac:dyDescent="0.25">
      <c r="A33" s="130" t="str">
        <f>DADOS2!AN28</f>
        <v>NASF SC 2</v>
      </c>
      <c r="B33" s="130">
        <f>DADOS2!A28</f>
        <v>20</v>
      </c>
      <c r="C33" s="210">
        <f>DADOS2!B28</f>
        <v>42</v>
      </c>
      <c r="D33" s="210">
        <f>DADOS2!E28</f>
        <v>21</v>
      </c>
      <c r="E33" s="222">
        <f>DADOS2!H28</f>
        <v>11</v>
      </c>
      <c r="F33" s="76">
        <f>DADOS2!K28</f>
        <v>2.3333333333333335</v>
      </c>
      <c r="G33" s="210">
        <f>DADOS2!L28</f>
        <v>0</v>
      </c>
      <c r="H33" s="210">
        <f>DADOS2!O28</f>
        <v>0</v>
      </c>
      <c r="I33" s="210">
        <f>DADOS2!R28</f>
        <v>0</v>
      </c>
      <c r="J33" s="210">
        <f>DADOS2!U28</f>
        <v>0</v>
      </c>
      <c r="K33" s="76">
        <f>DADOS2!X28</f>
        <v>1</v>
      </c>
      <c r="L33" s="210">
        <f>DADOS2!Y28</f>
        <v>41</v>
      </c>
      <c r="M33" s="210">
        <f>DADOS2!AB28</f>
        <v>3</v>
      </c>
      <c r="N33" s="210">
        <f>DADOS2!AE28</f>
        <v>5</v>
      </c>
      <c r="O33" s="210">
        <f>DADOS2!AH28</f>
        <v>10</v>
      </c>
      <c r="P33" s="76">
        <f>DADOS2!AK28</f>
        <v>1.25</v>
      </c>
      <c r="Q33" s="76">
        <f>DADOS2!AM28</f>
        <v>1.5277777777777779</v>
      </c>
      <c r="R33" s="40"/>
      <c r="S33" s="40"/>
      <c r="T33" s="40"/>
      <c r="U33" s="40"/>
      <c r="Y33" s="67"/>
    </row>
    <row r="34" spans="1:25" ht="15.75" hidden="1" x14ac:dyDescent="0.25">
      <c r="A34" s="130" t="str">
        <f>DADOS2!AN29</f>
        <v>NASF Fed 1</v>
      </c>
      <c r="B34" s="130">
        <f>DADOS2!A29</f>
        <v>21</v>
      </c>
      <c r="C34" s="210">
        <f>DADOS2!B29</f>
        <v>98</v>
      </c>
      <c r="D34" s="210">
        <f>DADOS2!E29</f>
        <v>25</v>
      </c>
      <c r="E34" s="222">
        <f>DADOS2!H29</f>
        <v>27</v>
      </c>
      <c r="F34" s="76">
        <f>DADOS2!K29</f>
        <v>4.333333333333333</v>
      </c>
      <c r="G34" s="210">
        <f>DADOS2!L29</f>
        <v>111</v>
      </c>
      <c r="H34" s="210">
        <f>DADOS2!O29</f>
        <v>35</v>
      </c>
      <c r="I34" s="210">
        <f>DADOS2!R29</f>
        <v>31</v>
      </c>
      <c r="J34" s="210">
        <f>DADOS2!U29</f>
        <v>59</v>
      </c>
      <c r="K34" s="76">
        <f>DADOS2!X29</f>
        <v>4.5</v>
      </c>
      <c r="L34" s="210">
        <f>DADOS2!Y29</f>
        <v>185</v>
      </c>
      <c r="M34" s="210">
        <f>DADOS2!AB29</f>
        <v>67</v>
      </c>
      <c r="N34" s="210">
        <f>DADOS2!AE29</f>
        <v>69</v>
      </c>
      <c r="O34" s="210">
        <f>DADOS2!AH29</f>
        <v>37</v>
      </c>
      <c r="P34" s="76">
        <f>DADOS2!AK29</f>
        <v>5</v>
      </c>
      <c r="Q34" s="76">
        <f>DADOS2!AM29</f>
        <v>4.6111111111111107</v>
      </c>
      <c r="R34" s="40"/>
      <c r="S34" s="40"/>
      <c r="T34" s="40"/>
      <c r="U34" s="40"/>
      <c r="Y34" s="67"/>
    </row>
    <row r="35" spans="1:25" ht="15.75" hidden="1" x14ac:dyDescent="0.25">
      <c r="A35" s="130" t="str">
        <f>DADOS2!AN30</f>
        <v>NASF SC 2</v>
      </c>
      <c r="B35" s="130">
        <f>DADOS2!A30</f>
        <v>22</v>
      </c>
      <c r="C35" s="210">
        <f>DADOS2!B30</f>
        <v>97</v>
      </c>
      <c r="D35" s="210">
        <f>DADOS2!E30</f>
        <v>38</v>
      </c>
      <c r="E35" s="222">
        <f>DADOS2!H30</f>
        <v>23</v>
      </c>
      <c r="F35" s="76">
        <f>DADOS2!K30</f>
        <v>4.333333333333333</v>
      </c>
      <c r="G35" s="210">
        <f>DADOS2!L30</f>
        <v>91</v>
      </c>
      <c r="H35" s="210">
        <f>DADOS2!O30</f>
        <v>28</v>
      </c>
      <c r="I35" s="210">
        <f>DADOS2!R30</f>
        <v>31</v>
      </c>
      <c r="J35" s="210">
        <f>DADOS2!U30</f>
        <v>60</v>
      </c>
      <c r="K35" s="76">
        <f>DADOS2!X30</f>
        <v>4</v>
      </c>
      <c r="L35" s="210">
        <f>DADOS2!Y30</f>
        <v>144</v>
      </c>
      <c r="M35" s="210">
        <f>DADOS2!AB30</f>
        <v>50</v>
      </c>
      <c r="N35" s="210">
        <f>DADOS2!AE30</f>
        <v>56</v>
      </c>
      <c r="O35" s="210">
        <f>DADOS2!AH30</f>
        <v>25</v>
      </c>
      <c r="P35" s="76">
        <f>DADOS2!AK30</f>
        <v>4</v>
      </c>
      <c r="Q35" s="76">
        <f>DADOS2!AM30</f>
        <v>4.1111111111111107</v>
      </c>
      <c r="R35" s="40"/>
      <c r="S35" s="40"/>
      <c r="T35" s="40"/>
      <c r="U35" s="40"/>
      <c r="Y35" s="67"/>
    </row>
    <row r="36" spans="1:25" ht="15.75" hidden="1" x14ac:dyDescent="0.25">
      <c r="A36" s="130" t="str">
        <f>DADOS2!AN31</f>
        <v>NASF Fed 2</v>
      </c>
      <c r="B36" s="130">
        <f>DADOS2!A31</f>
        <v>23</v>
      </c>
      <c r="C36" s="210">
        <f>DADOS2!B31</f>
        <v>94</v>
      </c>
      <c r="D36" s="210">
        <f>DADOS2!E31</f>
        <v>48</v>
      </c>
      <c r="E36" s="222">
        <f>DADOS2!H31</f>
        <v>29</v>
      </c>
      <c r="F36" s="76">
        <f>DADOS2!K31</f>
        <v>4.666666666666667</v>
      </c>
      <c r="G36" s="210">
        <f>DADOS2!L31</f>
        <v>95</v>
      </c>
      <c r="H36" s="210">
        <f>DADOS2!O31</f>
        <v>25</v>
      </c>
      <c r="I36" s="210">
        <f>DADOS2!R31</f>
        <v>24</v>
      </c>
      <c r="J36" s="210">
        <f>DADOS2!U31</f>
        <v>42</v>
      </c>
      <c r="K36" s="76">
        <f>DADOS2!X31</f>
        <v>3.75</v>
      </c>
      <c r="L36" s="210">
        <f>DADOS2!Y31</f>
        <v>98</v>
      </c>
      <c r="M36" s="210">
        <f>DADOS2!AB31</f>
        <v>34</v>
      </c>
      <c r="N36" s="210">
        <f>DADOS2!AE31</f>
        <v>46</v>
      </c>
      <c r="O36" s="210">
        <f>DADOS2!AH31</f>
        <v>23</v>
      </c>
      <c r="P36" s="76">
        <f>DADOS2!AK31</f>
        <v>3</v>
      </c>
      <c r="Q36" s="76">
        <f>DADOS2!AM31</f>
        <v>3.8055555555555558</v>
      </c>
      <c r="R36" s="40"/>
      <c r="S36" s="40"/>
      <c r="T36" s="40"/>
      <c r="U36" s="40"/>
      <c r="Y36" s="67"/>
    </row>
    <row r="37" spans="1:25" ht="15.75" hidden="1" x14ac:dyDescent="0.25">
      <c r="A37" s="130" t="str">
        <f>DADOS2!AN32</f>
        <v>NASF SC 2</v>
      </c>
      <c r="B37" s="130">
        <f>DADOS2!A32</f>
        <v>24</v>
      </c>
      <c r="C37" s="210">
        <f>DADOS2!B32</f>
        <v>70</v>
      </c>
      <c r="D37" s="210">
        <f>DADOS2!E32</f>
        <v>6</v>
      </c>
      <c r="E37" s="222">
        <f>DADOS2!H32</f>
        <v>9</v>
      </c>
      <c r="F37" s="76">
        <f>DADOS2!K32</f>
        <v>2</v>
      </c>
      <c r="G37" s="210">
        <f>DADOS2!L32</f>
        <v>76</v>
      </c>
      <c r="H37" s="210">
        <f>DADOS2!O32</f>
        <v>14</v>
      </c>
      <c r="I37" s="210">
        <f>DADOS2!R32</f>
        <v>14</v>
      </c>
      <c r="J37" s="210">
        <f>DADOS2!U32</f>
        <v>41</v>
      </c>
      <c r="K37" s="76">
        <f>DADOS2!X32</f>
        <v>2.5</v>
      </c>
      <c r="L37" s="210">
        <f>DADOS2!Y32</f>
        <v>148</v>
      </c>
      <c r="M37" s="210">
        <f>DADOS2!AB32</f>
        <v>31</v>
      </c>
      <c r="N37" s="210">
        <f>DADOS2!AE32</f>
        <v>42</v>
      </c>
      <c r="O37" s="210">
        <f>DADOS2!AH32</f>
        <v>37</v>
      </c>
      <c r="P37" s="76">
        <f>DADOS2!AK32</f>
        <v>3.5</v>
      </c>
      <c r="Q37" s="76">
        <f>DADOS2!AM32</f>
        <v>2.6666666666666665</v>
      </c>
      <c r="R37" s="40"/>
      <c r="S37" s="40"/>
      <c r="T37" s="40"/>
      <c r="U37" s="40"/>
      <c r="Y37" s="67"/>
    </row>
    <row r="38" spans="1:25" ht="15.75" hidden="1" x14ac:dyDescent="0.25">
      <c r="A38" s="130" t="str">
        <f>DADOS2!AN33</f>
        <v>NASF Fed 1</v>
      </c>
      <c r="B38" s="130">
        <f>DADOS2!A33</f>
        <v>25</v>
      </c>
      <c r="C38" s="210">
        <f>DADOS2!B33</f>
        <v>68</v>
      </c>
      <c r="D38" s="210">
        <f>DADOS2!E33</f>
        <v>36</v>
      </c>
      <c r="E38" s="222">
        <f>DADOS2!H33</f>
        <v>14</v>
      </c>
      <c r="F38" s="76">
        <f>DADOS2!K33</f>
        <v>3.3333333333333335</v>
      </c>
      <c r="G38" s="210">
        <f>DADOS2!L33</f>
        <v>71</v>
      </c>
      <c r="H38" s="210">
        <f>DADOS2!O33</f>
        <v>27</v>
      </c>
      <c r="I38" s="210">
        <f>DADOS2!R33</f>
        <v>19</v>
      </c>
      <c r="J38" s="210">
        <f>DADOS2!U33</f>
        <v>46</v>
      </c>
      <c r="K38" s="76">
        <f>DADOS2!X33</f>
        <v>3.25</v>
      </c>
      <c r="L38" s="210">
        <f>DADOS2!Y33</f>
        <v>122</v>
      </c>
      <c r="M38" s="210">
        <f>DADOS2!AB33</f>
        <v>30</v>
      </c>
      <c r="N38" s="210">
        <f>DADOS2!AE33</f>
        <v>41</v>
      </c>
      <c r="O38" s="210">
        <f>DADOS2!AH33</f>
        <v>29</v>
      </c>
      <c r="P38" s="76">
        <f>DADOS2!AK33</f>
        <v>3</v>
      </c>
      <c r="Q38" s="76">
        <f>DADOS2!AM33</f>
        <v>3.1944444444444446</v>
      </c>
      <c r="R38" s="40"/>
      <c r="S38" s="40"/>
      <c r="T38" s="40"/>
      <c r="U38" s="40"/>
      <c r="Y38" s="67"/>
    </row>
    <row r="39" spans="1:25" ht="15.75" hidden="1" x14ac:dyDescent="0.25">
      <c r="A39" s="130" t="str">
        <f>DADOS2!AN34</f>
        <v>NASF SC 2</v>
      </c>
      <c r="B39" s="130">
        <f>DADOS2!A34</f>
        <v>26</v>
      </c>
      <c r="C39" s="210">
        <f>DADOS2!B34</f>
        <v>111</v>
      </c>
      <c r="D39" s="210">
        <f>DADOS2!E34</f>
        <v>37</v>
      </c>
      <c r="E39" s="222">
        <f>DADOS2!H34</f>
        <v>25</v>
      </c>
      <c r="F39" s="76">
        <f>DADOS2!K34</f>
        <v>4.666666666666667</v>
      </c>
      <c r="G39" s="210">
        <f>DADOS2!L34</f>
        <v>111</v>
      </c>
      <c r="H39" s="210">
        <f>DADOS2!O34</f>
        <v>33</v>
      </c>
      <c r="I39" s="210">
        <f>DADOS2!R34</f>
        <v>31</v>
      </c>
      <c r="J39" s="210">
        <f>DADOS2!U34</f>
        <v>69</v>
      </c>
      <c r="K39" s="76">
        <f>DADOS2!X34</f>
        <v>4.5</v>
      </c>
      <c r="L39" s="210">
        <f>DADOS2!Y34</f>
        <v>128</v>
      </c>
      <c r="M39" s="210">
        <f>DADOS2!AB34</f>
        <v>49</v>
      </c>
      <c r="N39" s="210">
        <f>DADOS2!AE34</f>
        <v>59</v>
      </c>
      <c r="O39" s="210">
        <f>DADOS2!AH34</f>
        <v>32</v>
      </c>
      <c r="P39" s="76">
        <f>DADOS2!AK34</f>
        <v>4.25</v>
      </c>
      <c r="Q39" s="76">
        <f>DADOS2!AM34</f>
        <v>4.4722222222222223</v>
      </c>
      <c r="R39" s="40"/>
      <c r="S39" s="40"/>
      <c r="T39" s="40"/>
      <c r="U39" s="40"/>
      <c r="Y39" s="67"/>
    </row>
    <row r="40" spans="1:25" ht="15.75" hidden="1" x14ac:dyDescent="0.25">
      <c r="A40" s="130" t="str">
        <f>DADOS2!AN35</f>
        <v>NASF Fed 2</v>
      </c>
      <c r="B40" s="130">
        <f>DADOS2!A35</f>
        <v>27</v>
      </c>
      <c r="C40" s="210">
        <f>DADOS2!B35</f>
        <v>102</v>
      </c>
      <c r="D40" s="210">
        <f>DADOS2!E35</f>
        <v>45</v>
      </c>
      <c r="E40" s="222">
        <f>DADOS2!H35</f>
        <v>28</v>
      </c>
      <c r="F40" s="76">
        <f>DADOS2!K35</f>
        <v>5</v>
      </c>
      <c r="G40" s="210">
        <f>DADOS2!L35</f>
        <v>88</v>
      </c>
      <c r="H40" s="210">
        <f>DADOS2!O35</f>
        <v>30</v>
      </c>
      <c r="I40" s="210">
        <f>DADOS2!R35</f>
        <v>35</v>
      </c>
      <c r="J40" s="210">
        <f>DADOS2!U35</f>
        <v>35</v>
      </c>
      <c r="K40" s="76">
        <f>DADOS2!X35</f>
        <v>4</v>
      </c>
      <c r="L40" s="210">
        <f>DADOS2!Y35</f>
        <v>126</v>
      </c>
      <c r="M40" s="210">
        <f>DADOS2!AB35</f>
        <v>50</v>
      </c>
      <c r="N40" s="210">
        <f>DADOS2!AE35</f>
        <v>49</v>
      </c>
      <c r="O40" s="210">
        <f>DADOS2!AH35</f>
        <v>25</v>
      </c>
      <c r="P40" s="76">
        <f>DADOS2!AK35</f>
        <v>4</v>
      </c>
      <c r="Q40" s="76">
        <f>DADOS2!AM35</f>
        <v>4.333333333333333</v>
      </c>
      <c r="R40" s="40"/>
      <c r="S40" s="40"/>
      <c r="T40" s="40"/>
      <c r="U40" s="40"/>
      <c r="Y40" s="67"/>
    </row>
    <row r="41" spans="1:25" ht="15.75" hidden="1" x14ac:dyDescent="0.25">
      <c r="A41" s="130" t="str">
        <f>DADOS2!AN36</f>
        <v>NASF Fed 2</v>
      </c>
      <c r="B41" s="130">
        <f>DADOS2!A36</f>
        <v>28</v>
      </c>
      <c r="C41" s="210">
        <f>DADOS2!B36</f>
        <v>63</v>
      </c>
      <c r="D41" s="210">
        <f>DADOS2!E36</f>
        <v>27</v>
      </c>
      <c r="E41" s="222">
        <f>DADOS2!H36</f>
        <v>5</v>
      </c>
      <c r="F41" s="76">
        <f>DADOS2!K36</f>
        <v>2.3333333333333335</v>
      </c>
      <c r="G41" s="210">
        <f>DADOS2!L36</f>
        <v>67</v>
      </c>
      <c r="H41" s="210">
        <f>DADOS2!O36</f>
        <v>29</v>
      </c>
      <c r="I41" s="210">
        <f>DADOS2!R36</f>
        <v>27</v>
      </c>
      <c r="J41" s="210">
        <f>DADOS2!U36</f>
        <v>44</v>
      </c>
      <c r="K41" s="76">
        <f>DADOS2!X36</f>
        <v>3.5</v>
      </c>
      <c r="L41" s="210">
        <f>DADOS2!Y36</f>
        <v>97</v>
      </c>
      <c r="M41" s="210">
        <f>DADOS2!AB36</f>
        <v>35</v>
      </c>
      <c r="N41" s="210">
        <f>DADOS2!AE36</f>
        <v>48</v>
      </c>
      <c r="O41" s="210">
        <f>DADOS2!AH36</f>
        <v>32</v>
      </c>
      <c r="P41" s="76">
        <f>DADOS2!AK36</f>
        <v>3.75</v>
      </c>
      <c r="Q41" s="76">
        <f>DADOS2!AM36</f>
        <v>3.1944444444444446</v>
      </c>
      <c r="R41" s="40"/>
      <c r="S41" s="40"/>
      <c r="T41" s="40"/>
      <c r="U41" s="40"/>
      <c r="Y41" s="67"/>
    </row>
    <row r="42" spans="1:25" ht="15.75" x14ac:dyDescent="0.25">
      <c r="A42" s="130" t="str">
        <f>DADOS2!AN37</f>
        <v>NASF SC 1</v>
      </c>
      <c r="B42" s="130">
        <f>DADOS2!A37</f>
        <v>29</v>
      </c>
      <c r="C42" s="210">
        <f>DADOS2!B37</f>
        <v>57</v>
      </c>
      <c r="D42" s="210">
        <f>DADOS2!E37</f>
        <v>37</v>
      </c>
      <c r="E42" s="222">
        <f>DADOS2!H37</f>
        <v>13</v>
      </c>
      <c r="F42" s="76">
        <f>DADOS2!K37</f>
        <v>3.3333333333333335</v>
      </c>
      <c r="G42" s="210">
        <f>DADOS2!L37</f>
        <v>53</v>
      </c>
      <c r="H42" s="210">
        <f>DADOS2!O37</f>
        <v>13</v>
      </c>
      <c r="I42" s="210">
        <f>DADOS2!R37</f>
        <v>9</v>
      </c>
      <c r="J42" s="210">
        <f>DADOS2!U37</f>
        <v>35</v>
      </c>
      <c r="K42" s="76">
        <f>DADOS2!X37</f>
        <v>2.5</v>
      </c>
      <c r="L42" s="210">
        <f>DADOS2!Y37</f>
        <v>92</v>
      </c>
      <c r="M42" s="210">
        <f>DADOS2!AB37</f>
        <v>4</v>
      </c>
      <c r="N42" s="210">
        <f>DADOS2!AE37</f>
        <v>22</v>
      </c>
      <c r="O42" s="210">
        <f>DADOS2!AH37</f>
        <v>12</v>
      </c>
      <c r="P42" s="76">
        <f>DADOS2!AK37</f>
        <v>2</v>
      </c>
      <c r="Q42" s="76">
        <f>DADOS2!AM37</f>
        <v>2.6111111111111112</v>
      </c>
      <c r="R42" s="40"/>
      <c r="S42" s="40"/>
      <c r="T42" s="40"/>
      <c r="U42" s="40"/>
      <c r="Y42" s="67"/>
    </row>
    <row r="43" spans="1:25" ht="15.75" hidden="1" x14ac:dyDescent="0.25">
      <c r="A43" s="130" t="str">
        <f>DADOS2!AN38</f>
        <v>NASF SC 2</v>
      </c>
      <c r="B43" s="130">
        <f>DADOS2!A38</f>
        <v>30</v>
      </c>
      <c r="C43" s="210">
        <f>DADOS2!B38</f>
        <v>89</v>
      </c>
      <c r="D43" s="210">
        <f>DADOS2!E38</f>
        <v>33</v>
      </c>
      <c r="E43" s="222">
        <f>DADOS2!H38</f>
        <v>4</v>
      </c>
      <c r="F43" s="76">
        <f>DADOS2!K38</f>
        <v>3</v>
      </c>
      <c r="G43" s="210">
        <f>DADOS2!L38</f>
        <v>71</v>
      </c>
      <c r="H43" s="210">
        <f>DADOS2!O38</f>
        <v>26</v>
      </c>
      <c r="I43" s="210">
        <f>DADOS2!R38</f>
        <v>24</v>
      </c>
      <c r="J43" s="210">
        <f>DADOS2!U38</f>
        <v>50</v>
      </c>
      <c r="K43" s="76">
        <f>DADOS2!X38</f>
        <v>3.75</v>
      </c>
      <c r="L43" s="210">
        <f>DADOS2!Y38</f>
        <v>102</v>
      </c>
      <c r="M43" s="210">
        <f>DADOS2!AB38</f>
        <v>20</v>
      </c>
      <c r="N43" s="210">
        <f>DADOS2!AE38</f>
        <v>36</v>
      </c>
      <c r="O43" s="210">
        <f>DADOS2!AH38</f>
        <v>29</v>
      </c>
      <c r="P43" s="76">
        <f>DADOS2!AK38</f>
        <v>3</v>
      </c>
      <c r="Q43" s="76">
        <f>DADOS2!AM38</f>
        <v>3.25</v>
      </c>
      <c r="R43" s="36"/>
      <c r="S43" s="36"/>
      <c r="T43" s="36"/>
      <c r="U43" s="47"/>
      <c r="Y43" s="67"/>
    </row>
    <row r="44" spans="1:25" ht="15.75" hidden="1" x14ac:dyDescent="0.25">
      <c r="A44" s="130" t="str">
        <f>DADOS2!AN39</f>
        <v>NASF SC 2</v>
      </c>
      <c r="B44" s="130">
        <f>DADOS2!A39</f>
        <v>31</v>
      </c>
      <c r="C44" s="210">
        <f>DADOS2!B39</f>
        <v>78</v>
      </c>
      <c r="D44" s="210">
        <f>DADOS2!E39</f>
        <v>35</v>
      </c>
      <c r="E44" s="222">
        <f>DADOS2!H39</f>
        <v>18</v>
      </c>
      <c r="F44" s="76">
        <f>DADOS2!K39</f>
        <v>4</v>
      </c>
      <c r="G44" s="210">
        <f>DADOS2!L39</f>
        <v>80</v>
      </c>
      <c r="H44" s="210">
        <f>DADOS2!O39</f>
        <v>24</v>
      </c>
      <c r="I44" s="210">
        <f>DADOS2!R39</f>
        <v>24</v>
      </c>
      <c r="J44" s="210">
        <f>DADOS2!U39</f>
        <v>51</v>
      </c>
      <c r="K44" s="76">
        <f>DADOS2!X39</f>
        <v>4</v>
      </c>
      <c r="L44" s="210">
        <f>DADOS2!Y39</f>
        <v>148</v>
      </c>
      <c r="M44" s="210">
        <f>DADOS2!AB39</f>
        <v>56</v>
      </c>
      <c r="N44" s="210">
        <f>DADOS2!AE39</f>
        <v>56</v>
      </c>
      <c r="O44" s="210">
        <f>DADOS2!AH39</f>
        <v>28</v>
      </c>
      <c r="P44" s="76">
        <f>DADOS2!AK39</f>
        <v>4</v>
      </c>
      <c r="Q44" s="76">
        <f>DADOS2!AM39</f>
        <v>4</v>
      </c>
      <c r="R44" s="36"/>
      <c r="S44" s="36"/>
      <c r="T44" s="36"/>
      <c r="U44" s="47"/>
      <c r="Y44" s="67"/>
    </row>
    <row r="45" spans="1:25" ht="15.75" hidden="1" x14ac:dyDescent="0.25">
      <c r="A45" s="130" t="str">
        <f>DADOS2!AN40</f>
        <v>NASF SC 2</v>
      </c>
      <c r="B45" s="130">
        <f>DADOS2!A40</f>
        <v>32</v>
      </c>
      <c r="C45" s="210">
        <f>DADOS2!B40</f>
        <v>90</v>
      </c>
      <c r="D45" s="210">
        <f>DADOS2!E40</f>
        <v>28</v>
      </c>
      <c r="E45" s="222">
        <f>DADOS2!H40</f>
        <v>14</v>
      </c>
      <c r="F45" s="76">
        <f>DADOS2!K40</f>
        <v>3.3333333333333335</v>
      </c>
      <c r="G45" s="210">
        <f>DADOS2!L40</f>
        <v>85</v>
      </c>
      <c r="H45" s="210">
        <f>DADOS2!O40</f>
        <v>26</v>
      </c>
      <c r="I45" s="210">
        <f>DADOS2!R40</f>
        <v>26</v>
      </c>
      <c r="J45" s="210">
        <f>DADOS2!U40</f>
        <v>57</v>
      </c>
      <c r="K45" s="76">
        <f>DADOS2!X40</f>
        <v>4</v>
      </c>
      <c r="L45" s="210">
        <f>DADOS2!Y40</f>
        <v>129</v>
      </c>
      <c r="M45" s="210">
        <f>DADOS2!AB40</f>
        <v>30</v>
      </c>
      <c r="N45" s="210">
        <f>DADOS2!AE40</f>
        <v>61</v>
      </c>
      <c r="O45" s="210">
        <f>DADOS2!AH40</f>
        <v>34</v>
      </c>
      <c r="P45" s="76">
        <f>DADOS2!AK40</f>
        <v>3.75</v>
      </c>
      <c r="Q45" s="76">
        <f>DADOS2!AM40</f>
        <v>3.6944444444444446</v>
      </c>
      <c r="R45" s="36"/>
      <c r="S45" s="36"/>
      <c r="T45" s="36"/>
      <c r="U45" s="47"/>
      <c r="Y45" s="67"/>
    </row>
    <row r="46" spans="1:25" ht="15.75" hidden="1" x14ac:dyDescent="0.25">
      <c r="A46" s="130" t="str">
        <f>DADOS2!AN41</f>
        <v>NASF Fed 1</v>
      </c>
      <c r="B46" s="130">
        <f>DADOS2!A41</f>
        <v>33</v>
      </c>
      <c r="C46" s="210">
        <f>DADOS2!B41</f>
        <v>78</v>
      </c>
      <c r="D46" s="210">
        <f>DADOS2!E41</f>
        <v>20</v>
      </c>
      <c r="E46" s="222">
        <f>DADOS2!H41</f>
        <v>18</v>
      </c>
      <c r="F46" s="76">
        <f>DADOS2!K41</f>
        <v>3.6666666666666665</v>
      </c>
      <c r="G46" s="210">
        <f>DADOS2!L41</f>
        <v>91</v>
      </c>
      <c r="H46" s="210">
        <f>DADOS2!O41</f>
        <v>32</v>
      </c>
      <c r="I46" s="210">
        <f>DADOS2!R41</f>
        <v>32</v>
      </c>
      <c r="J46" s="210">
        <f>DADOS2!U41</f>
        <v>51</v>
      </c>
      <c r="K46" s="76">
        <f>DADOS2!X41</f>
        <v>4.5</v>
      </c>
      <c r="L46" s="210">
        <f>DADOS2!Y41</f>
        <v>130</v>
      </c>
      <c r="M46" s="210">
        <f>DADOS2!AB41</f>
        <v>42.25</v>
      </c>
      <c r="N46" s="210">
        <f>DADOS2!AE41</f>
        <v>48.75</v>
      </c>
      <c r="O46" s="210">
        <f>DADOS2!AH41</f>
        <v>24.25</v>
      </c>
      <c r="P46" s="76">
        <f>DADOS2!AK41</f>
        <v>3.75</v>
      </c>
      <c r="Q46" s="76">
        <f>DADOS2!AM41</f>
        <v>3.9722222222222219</v>
      </c>
      <c r="R46" s="47"/>
      <c r="S46" s="36"/>
      <c r="T46" s="47"/>
      <c r="U46" s="36"/>
      <c r="V46" s="70"/>
      <c r="Y46" s="67"/>
    </row>
    <row r="47" spans="1:25" ht="15.75" hidden="1" x14ac:dyDescent="0.25">
      <c r="A47" s="130" t="str">
        <f>DADOS2!AN42</f>
        <v>NASF SC 2</v>
      </c>
      <c r="B47" s="130">
        <f>DADOS2!A42</f>
        <v>34</v>
      </c>
      <c r="C47" s="210">
        <f>DADOS2!B42</f>
        <v>53</v>
      </c>
      <c r="D47" s="210">
        <f>DADOS2!E42</f>
        <v>17</v>
      </c>
      <c r="E47" s="222">
        <f>DADOS2!H42</f>
        <v>0</v>
      </c>
      <c r="F47" s="76">
        <f>DADOS2!K42</f>
        <v>2</v>
      </c>
      <c r="G47" s="210">
        <f>DADOS2!L42</f>
        <v>0</v>
      </c>
      <c r="H47" s="210">
        <f>DADOS2!O42</f>
        <v>0</v>
      </c>
      <c r="I47" s="210">
        <f>DADOS2!R42</f>
        <v>0</v>
      </c>
      <c r="J47" s="210">
        <f>DADOS2!U42</f>
        <v>0</v>
      </c>
      <c r="K47" s="76">
        <f>DADOS2!X42</f>
        <v>1</v>
      </c>
      <c r="L47" s="210">
        <f>DADOS2!Y42</f>
        <v>62</v>
      </c>
      <c r="M47" s="210">
        <f>DADOS2!AB42</f>
        <v>23</v>
      </c>
      <c r="N47" s="210">
        <f>DADOS2!AE42</f>
        <v>21</v>
      </c>
      <c r="O47" s="210">
        <f>DADOS2!AH42</f>
        <v>19</v>
      </c>
      <c r="P47" s="76">
        <f>DADOS2!AK42</f>
        <v>2.25</v>
      </c>
      <c r="Q47" s="76">
        <f>DADOS2!AM42</f>
        <v>1.75</v>
      </c>
      <c r="R47" s="47"/>
      <c r="S47" s="36"/>
      <c r="T47" s="47"/>
      <c r="U47" s="36"/>
      <c r="V47" s="70"/>
      <c r="Y47" s="67"/>
    </row>
    <row r="48" spans="1:25" ht="15.75" x14ac:dyDescent="0.25">
      <c r="A48" s="130" t="str">
        <f>DADOS2!AN43</f>
        <v>NASF SC 1</v>
      </c>
      <c r="B48" s="130">
        <f>DADOS2!A43</f>
        <v>35</v>
      </c>
      <c r="C48" s="210">
        <f>DADOS2!B43</f>
        <v>117</v>
      </c>
      <c r="D48" s="210">
        <f>DADOS2!E43</f>
        <v>44</v>
      </c>
      <c r="E48" s="222">
        <f>DADOS2!H43</f>
        <v>16</v>
      </c>
      <c r="F48" s="76">
        <f>DADOS2!K43</f>
        <v>4.333333333333333</v>
      </c>
      <c r="G48" s="210">
        <f>DADOS2!L43</f>
        <v>100</v>
      </c>
      <c r="H48" s="210">
        <f>DADOS2!O43</f>
        <v>27</v>
      </c>
      <c r="I48" s="210">
        <f>DADOS2!R43</f>
        <v>28</v>
      </c>
      <c r="J48" s="210">
        <f>DADOS2!U43</f>
        <v>53</v>
      </c>
      <c r="K48" s="76">
        <f>DADOS2!X43</f>
        <v>4</v>
      </c>
      <c r="L48" s="210">
        <f>DADOS2!Y43</f>
        <v>155</v>
      </c>
      <c r="M48" s="210">
        <f>DADOS2!AB43</f>
        <v>31</v>
      </c>
      <c r="N48" s="210">
        <f>DADOS2!AE43</f>
        <v>58</v>
      </c>
      <c r="O48" s="210">
        <f>DADOS2!AH43</f>
        <v>30</v>
      </c>
      <c r="P48" s="76">
        <f>DADOS2!AK43</f>
        <v>3.5</v>
      </c>
      <c r="Q48" s="76">
        <f>DADOS2!AM43</f>
        <v>3.9444444444444442</v>
      </c>
      <c r="R48" s="47"/>
      <c r="S48" s="36"/>
      <c r="T48" s="47"/>
      <c r="U48" s="36"/>
      <c r="V48" s="70"/>
      <c r="Y48" s="67"/>
    </row>
    <row r="49" spans="1:25" ht="15.75" hidden="1" x14ac:dyDescent="0.25">
      <c r="A49" s="130" t="str">
        <f>DADOS2!AN44</f>
        <v>NASF SC 2</v>
      </c>
      <c r="B49" s="130">
        <f>DADOS2!A44</f>
        <v>36</v>
      </c>
      <c r="C49" s="210">
        <f>DADOS2!B44</f>
        <v>88</v>
      </c>
      <c r="D49" s="210">
        <f>DADOS2!E44</f>
        <v>22</v>
      </c>
      <c r="E49" s="222">
        <f>DADOS2!H44</f>
        <v>18</v>
      </c>
      <c r="F49" s="76">
        <f>DADOS2!K44</f>
        <v>3.6666666666666665</v>
      </c>
      <c r="G49" s="210">
        <f>DADOS2!L44</f>
        <v>85</v>
      </c>
      <c r="H49" s="210">
        <f>DADOS2!O44</f>
        <v>22</v>
      </c>
      <c r="I49" s="210">
        <f>DADOS2!R44</f>
        <v>21</v>
      </c>
      <c r="J49" s="210">
        <f>DADOS2!U44</f>
        <v>53</v>
      </c>
      <c r="K49" s="76">
        <f>DADOS2!X44</f>
        <v>3.5</v>
      </c>
      <c r="L49" s="210">
        <f>DADOS2!Y44</f>
        <v>127</v>
      </c>
      <c r="M49" s="210">
        <f>DADOS2!AB44</f>
        <v>28</v>
      </c>
      <c r="N49" s="210">
        <f>DADOS2!AE44</f>
        <v>51</v>
      </c>
      <c r="O49" s="210">
        <f>DADOS2!AH44</f>
        <v>29</v>
      </c>
      <c r="P49" s="76">
        <f>DADOS2!AK44</f>
        <v>3.5</v>
      </c>
      <c r="Q49" s="76">
        <f>DADOS2!AM44</f>
        <v>3.5555555555555554</v>
      </c>
      <c r="R49" s="47"/>
      <c r="S49" s="36"/>
      <c r="T49" s="47"/>
      <c r="U49" s="36"/>
      <c r="V49" s="70"/>
      <c r="Y49" s="67"/>
    </row>
    <row r="50" spans="1:25" ht="15.75" hidden="1" x14ac:dyDescent="0.25">
      <c r="A50" s="130" t="str">
        <f>DADOS2!AN45</f>
        <v>NASF Fed 1</v>
      </c>
      <c r="B50" s="130">
        <f>DADOS2!A45</f>
        <v>37</v>
      </c>
      <c r="C50" s="210">
        <f>DADOS2!B45</f>
        <v>96</v>
      </c>
      <c r="D50" s="210">
        <f>DADOS2!E45</f>
        <v>26</v>
      </c>
      <c r="E50" s="222">
        <f>DADOS2!H45</f>
        <v>18</v>
      </c>
      <c r="F50" s="76">
        <f>DADOS2!K45</f>
        <v>4</v>
      </c>
      <c r="G50" s="210">
        <f>DADOS2!L45</f>
        <v>115</v>
      </c>
      <c r="H50" s="210">
        <f>DADOS2!O45</f>
        <v>25</v>
      </c>
      <c r="I50" s="210">
        <f>DADOS2!R45</f>
        <v>36</v>
      </c>
      <c r="J50" s="210">
        <f>DADOS2!U45</f>
        <v>53</v>
      </c>
      <c r="K50" s="76">
        <f>DADOS2!X45</f>
        <v>4.5</v>
      </c>
      <c r="L50" s="210">
        <f>DADOS2!Y45</f>
        <v>146.33000000000001</v>
      </c>
      <c r="M50" s="210">
        <f>DADOS2!AB45</f>
        <v>17</v>
      </c>
      <c r="N50" s="210">
        <f>DADOS2!AE45</f>
        <v>64</v>
      </c>
      <c r="O50" s="210">
        <f>DADOS2!AH45</f>
        <v>39</v>
      </c>
      <c r="P50" s="76">
        <f>DADOS2!AK45</f>
        <v>4</v>
      </c>
      <c r="Q50" s="76">
        <f>DADOS2!AM45</f>
        <v>4.166666666666667</v>
      </c>
      <c r="R50" s="47"/>
      <c r="S50" s="36"/>
      <c r="T50" s="47"/>
      <c r="U50" s="36"/>
      <c r="V50" s="70"/>
      <c r="Y50" s="67"/>
    </row>
    <row r="51" spans="1:25" ht="15.75" hidden="1" x14ac:dyDescent="0.25">
      <c r="A51" s="130" t="str">
        <f>DADOS2!AN46</f>
        <v>NASF SC 2</v>
      </c>
      <c r="B51" s="130">
        <f>DADOS2!A46</f>
        <v>38</v>
      </c>
      <c r="C51" s="210">
        <f>DADOS2!B46</f>
        <v>84</v>
      </c>
      <c r="D51" s="210">
        <f>DADOS2!E46</f>
        <v>24</v>
      </c>
      <c r="E51" s="222">
        <f>DADOS2!H46</f>
        <v>7</v>
      </c>
      <c r="F51" s="76">
        <f>DADOS2!K46</f>
        <v>3</v>
      </c>
      <c r="G51" s="210">
        <f>DADOS2!L46</f>
        <v>45</v>
      </c>
      <c r="H51" s="210">
        <f>DADOS2!O46</f>
        <v>16</v>
      </c>
      <c r="I51" s="210">
        <f>DADOS2!R46</f>
        <v>15</v>
      </c>
      <c r="J51" s="210">
        <f>DADOS2!U46</f>
        <v>31</v>
      </c>
      <c r="K51" s="76">
        <f>DADOS2!X46</f>
        <v>2.25</v>
      </c>
      <c r="L51" s="210" t="str">
        <f>DADOS2!Y46</f>
        <v>Não Respondeu</v>
      </c>
      <c r="M51" s="210" t="str">
        <f>DADOS2!AB46</f>
        <v>Não Respondeu</v>
      </c>
      <c r="N51" s="210" t="str">
        <f>DADOS2!AE46</f>
        <v>Não Respondeu</v>
      </c>
      <c r="O51" s="210" t="str">
        <f>DADOS2!AH46</f>
        <v>Não Respondeu</v>
      </c>
      <c r="P51" s="76" t="str">
        <f>DADOS2!AK46</f>
        <v>Não Respondeu</v>
      </c>
      <c r="Q51" s="76">
        <f>DADOS2!AM46</f>
        <v>2.625</v>
      </c>
      <c r="R51" s="36"/>
      <c r="S51" s="36"/>
      <c r="T51" s="36"/>
      <c r="U51" s="36"/>
      <c r="Y51" s="67"/>
    </row>
    <row r="52" spans="1:25" ht="15.75" hidden="1" x14ac:dyDescent="0.25">
      <c r="A52" s="130" t="str">
        <f>DADOS2!AN47</f>
        <v>NASF SC 2</v>
      </c>
      <c r="B52" s="130">
        <f>DADOS2!A47</f>
        <v>39</v>
      </c>
      <c r="C52" s="210" t="str">
        <f>DADOS2!B47</f>
        <v>Não Respondeu</v>
      </c>
      <c r="D52" s="210" t="str">
        <f>DADOS2!E47</f>
        <v>Não Respondeu</v>
      </c>
      <c r="E52" s="222" t="str">
        <f>DADOS2!H47</f>
        <v>Não Respondeu</v>
      </c>
      <c r="F52" s="76" t="str">
        <f>DADOS2!K47</f>
        <v>Não Respondeu</v>
      </c>
      <c r="G52" s="210" t="str">
        <f>DADOS2!L47</f>
        <v>Não Respondeu</v>
      </c>
      <c r="H52" s="210" t="str">
        <f>DADOS2!O47</f>
        <v>Não Respondeu</v>
      </c>
      <c r="I52" s="210" t="str">
        <f>DADOS2!R47</f>
        <v>Não Respondeu</v>
      </c>
      <c r="J52" s="210" t="str">
        <f>DADOS2!U47</f>
        <v>Não Respondeu</v>
      </c>
      <c r="K52" s="76" t="str">
        <f>DADOS2!X47</f>
        <v>Não Respondeu</v>
      </c>
      <c r="L52" s="210" t="str">
        <f>DADOS2!Y47</f>
        <v>Não Respondeu</v>
      </c>
      <c r="M52" s="210" t="str">
        <f>DADOS2!AB47</f>
        <v>Não Respondeu</v>
      </c>
      <c r="N52" s="210" t="str">
        <f>DADOS2!AE47</f>
        <v>Não Respondeu</v>
      </c>
      <c r="O52" s="210" t="str">
        <f>DADOS2!AH47</f>
        <v>Não Respondeu</v>
      </c>
      <c r="P52" s="76" t="str">
        <f>DADOS2!AK47</f>
        <v>Não Respondeu</v>
      </c>
      <c r="Q52" s="76" t="str">
        <f>DADOS2!AM47</f>
        <v>Não Respondeu</v>
      </c>
      <c r="R52" s="36"/>
      <c r="S52" s="36"/>
      <c r="T52" s="36"/>
      <c r="U52" s="36"/>
      <c r="Y52" s="67"/>
    </row>
    <row r="53" spans="1:25" ht="15.75" hidden="1" x14ac:dyDescent="0.25">
      <c r="A53" s="130" t="str">
        <f>DADOS2!AN48</f>
        <v>NASF SC 2</v>
      </c>
      <c r="B53" s="130">
        <f>DADOS2!A48</f>
        <v>40</v>
      </c>
      <c r="C53" s="210">
        <f>DADOS2!B48</f>
        <v>84</v>
      </c>
      <c r="D53" s="210">
        <f>DADOS2!E48</f>
        <v>32</v>
      </c>
      <c r="E53" s="222">
        <f>DADOS2!H48</f>
        <v>27</v>
      </c>
      <c r="F53" s="76">
        <f>DADOS2!K48</f>
        <v>4.333333333333333</v>
      </c>
      <c r="G53" s="210">
        <f>DADOS2!L48</f>
        <v>108</v>
      </c>
      <c r="H53" s="210">
        <f>DADOS2!O48</f>
        <v>28</v>
      </c>
      <c r="I53" s="210">
        <f>DADOS2!R48</f>
        <v>23</v>
      </c>
      <c r="J53" s="210">
        <f>DADOS2!U48</f>
        <v>30</v>
      </c>
      <c r="K53" s="76">
        <f>DADOS2!X48</f>
        <v>3.5</v>
      </c>
      <c r="L53" s="210">
        <f>DADOS2!Y48</f>
        <v>100</v>
      </c>
      <c r="M53" s="210">
        <f>DADOS2!AB48</f>
        <v>38</v>
      </c>
      <c r="N53" s="210">
        <f>DADOS2!AE48</f>
        <v>40</v>
      </c>
      <c r="O53" s="210">
        <f>DADOS2!AH48</f>
        <v>18</v>
      </c>
      <c r="P53" s="76">
        <f>DADOS2!AK48</f>
        <v>3</v>
      </c>
      <c r="Q53" s="76">
        <f>DADOS2!AM48</f>
        <v>3.6111111111111107</v>
      </c>
      <c r="R53" s="36"/>
      <c r="S53" s="36"/>
      <c r="T53" s="36"/>
      <c r="U53" s="36"/>
      <c r="Y53" s="67"/>
    </row>
    <row r="54" spans="1:25" ht="15.75" hidden="1" x14ac:dyDescent="0.25">
      <c r="A54" s="130" t="str">
        <f>DADOS2!AN49</f>
        <v>NASF SC 2</v>
      </c>
      <c r="B54" s="130">
        <f>DADOS2!A49</f>
        <v>41</v>
      </c>
      <c r="C54" s="210">
        <f>DADOS2!B49</f>
        <v>86</v>
      </c>
      <c r="D54" s="210">
        <f>DADOS2!E49</f>
        <v>29</v>
      </c>
      <c r="E54" s="222">
        <f>DADOS2!H49</f>
        <v>22</v>
      </c>
      <c r="F54" s="76">
        <f>DADOS2!K49</f>
        <v>3.6666666666666665</v>
      </c>
      <c r="G54" s="210">
        <f>DADOS2!L49</f>
        <v>107</v>
      </c>
      <c r="H54" s="210">
        <f>DADOS2!O49</f>
        <v>29</v>
      </c>
      <c r="I54" s="210">
        <f>DADOS2!R49</f>
        <v>27</v>
      </c>
      <c r="J54" s="210">
        <f>DADOS2!U49</f>
        <v>61</v>
      </c>
      <c r="K54" s="76">
        <f>DADOS2!X49</f>
        <v>4.25</v>
      </c>
      <c r="L54" s="210">
        <f>DADOS2!Y49</f>
        <v>160</v>
      </c>
      <c r="M54" s="210">
        <f>DADOS2!AB49</f>
        <v>55</v>
      </c>
      <c r="N54" s="210">
        <f>DADOS2!AE49</f>
        <v>63</v>
      </c>
      <c r="O54" s="210">
        <f>DADOS2!AH49</f>
        <v>32</v>
      </c>
      <c r="P54" s="76">
        <f>DADOS2!AK49</f>
        <v>4.25</v>
      </c>
      <c r="Q54" s="76">
        <f>DADOS2!AM49</f>
        <v>4.0555555555555554</v>
      </c>
      <c r="R54" s="47"/>
      <c r="S54" s="36"/>
      <c r="T54" s="47"/>
      <c r="U54" s="36"/>
      <c r="V54" s="70"/>
      <c r="Y54" s="67"/>
    </row>
    <row r="55" spans="1:25" ht="15.75" hidden="1" x14ac:dyDescent="0.25">
      <c r="A55" s="130" t="str">
        <f>DADOS2!AN50</f>
        <v>NASF Fed 2</v>
      </c>
      <c r="B55" s="130">
        <f>DADOS2!A50</f>
        <v>42</v>
      </c>
      <c r="C55" s="210">
        <f>DADOS2!B50</f>
        <v>70</v>
      </c>
      <c r="D55" s="210">
        <f>DADOS2!E50</f>
        <v>19</v>
      </c>
      <c r="E55" s="222">
        <f>DADOS2!H50</f>
        <v>7</v>
      </c>
      <c r="F55" s="76">
        <f>DADOS2!K50</f>
        <v>2.3333333333333335</v>
      </c>
      <c r="G55" s="210">
        <f>DADOS2!L50</f>
        <v>44</v>
      </c>
      <c r="H55" s="210">
        <f>DADOS2!O50</f>
        <v>20</v>
      </c>
      <c r="I55" s="210">
        <f>DADOS2!R50</f>
        <v>25</v>
      </c>
      <c r="J55" s="210">
        <f>DADOS2!U50</f>
        <v>25</v>
      </c>
      <c r="K55" s="76">
        <f>DADOS2!X50</f>
        <v>2.75</v>
      </c>
      <c r="L55" s="210">
        <f>DADOS2!Y50</f>
        <v>102</v>
      </c>
      <c r="M55" s="210">
        <f>DADOS2!AB50</f>
        <v>31</v>
      </c>
      <c r="N55" s="210">
        <f>DADOS2!AE50</f>
        <v>42</v>
      </c>
      <c r="O55" s="210">
        <f>DADOS2!AH50</f>
        <v>34</v>
      </c>
      <c r="P55" s="76">
        <f>DADOS2!AK50</f>
        <v>3.25</v>
      </c>
      <c r="Q55" s="76">
        <f>DADOS2!AM50</f>
        <v>2.7777777777777781</v>
      </c>
      <c r="R55" s="47"/>
      <c r="S55" s="36"/>
      <c r="T55" s="47"/>
      <c r="U55" s="36"/>
      <c r="V55" s="70"/>
      <c r="Y55" s="67"/>
    </row>
    <row r="56" spans="1:25" ht="15.75" hidden="1" x14ac:dyDescent="0.25">
      <c r="A56" s="130" t="str">
        <f>DADOS2!AN51</f>
        <v>NASF SC 2</v>
      </c>
      <c r="B56" s="130">
        <f>DADOS2!A51</f>
        <v>43</v>
      </c>
      <c r="C56" s="210">
        <f>DADOS2!B51</f>
        <v>118</v>
      </c>
      <c r="D56" s="210">
        <f>DADOS2!E51</f>
        <v>44</v>
      </c>
      <c r="E56" s="222">
        <f>DADOS2!H51</f>
        <v>30</v>
      </c>
      <c r="F56" s="76">
        <f>DADOS2!K51</f>
        <v>5</v>
      </c>
      <c r="G56" s="210">
        <f>DADOS2!L51</f>
        <v>130</v>
      </c>
      <c r="H56" s="210">
        <f>DADOS2!O51</f>
        <v>39</v>
      </c>
      <c r="I56" s="210">
        <f>DADOS2!R51</f>
        <v>40</v>
      </c>
      <c r="J56" s="210">
        <f>DADOS2!U51</f>
        <v>79</v>
      </c>
      <c r="K56" s="76">
        <f>DADOS2!X51</f>
        <v>5</v>
      </c>
      <c r="L56" s="210">
        <f>DADOS2!Y51</f>
        <v>203</v>
      </c>
      <c r="M56" s="210">
        <f>DADOS2!AB51</f>
        <v>78</v>
      </c>
      <c r="N56" s="210">
        <f>DADOS2!AE51</f>
        <v>76</v>
      </c>
      <c r="O56" s="210">
        <f>DADOS2!AH51</f>
        <v>38</v>
      </c>
      <c r="P56" s="76">
        <f>DADOS2!AK51</f>
        <v>5</v>
      </c>
      <c r="Q56" s="76">
        <f>DADOS2!AM51</f>
        <v>5</v>
      </c>
      <c r="R56" s="47"/>
      <c r="S56" s="36"/>
      <c r="T56" s="47"/>
      <c r="U56" s="36"/>
      <c r="V56" s="70"/>
      <c r="Y56" s="67"/>
    </row>
    <row r="57" spans="1:25" ht="15.75" hidden="1" x14ac:dyDescent="0.25">
      <c r="A57" s="130" t="str">
        <f>DADOS2!AN52</f>
        <v>NASF Fed 1</v>
      </c>
      <c r="B57" s="130">
        <f>DADOS2!A52</f>
        <v>44</v>
      </c>
      <c r="C57" s="210">
        <f>DADOS2!B52</f>
        <v>98</v>
      </c>
      <c r="D57" s="210">
        <f>DADOS2!E52</f>
        <v>29</v>
      </c>
      <c r="E57" s="222">
        <f>DADOS2!H52</f>
        <v>27</v>
      </c>
      <c r="F57" s="76">
        <f>DADOS2!K52</f>
        <v>4.333333333333333</v>
      </c>
      <c r="G57" s="210">
        <f>DADOS2!L52</f>
        <v>82</v>
      </c>
      <c r="H57" s="210">
        <f>DADOS2!O52</f>
        <v>25</v>
      </c>
      <c r="I57" s="210">
        <f>DADOS2!R52</f>
        <v>34</v>
      </c>
      <c r="J57" s="210">
        <f>DADOS2!U52</f>
        <v>34</v>
      </c>
      <c r="K57" s="76">
        <f>DADOS2!X52</f>
        <v>4</v>
      </c>
      <c r="L57" s="210">
        <f>DADOS2!Y52</f>
        <v>118.66</v>
      </c>
      <c r="M57" s="210">
        <f>DADOS2!AB52</f>
        <v>23.25</v>
      </c>
      <c r="N57" s="210">
        <f>DADOS2!AE52</f>
        <v>37.25</v>
      </c>
      <c r="O57" s="210">
        <f>DADOS2!AH52</f>
        <v>21.75</v>
      </c>
      <c r="P57" s="76">
        <f>DADOS2!AK52</f>
        <v>2.75</v>
      </c>
      <c r="Q57" s="76">
        <f>DADOS2!AM52</f>
        <v>3.6944444444444442</v>
      </c>
      <c r="R57" s="47"/>
      <c r="S57" s="36"/>
      <c r="T57" s="47"/>
      <c r="U57" s="36"/>
      <c r="V57" s="70"/>
      <c r="Y57" s="67"/>
    </row>
    <row r="58" spans="1:25" ht="15.75" hidden="1" x14ac:dyDescent="0.25">
      <c r="A58" s="130" t="str">
        <f>DADOS2!AN53</f>
        <v>NASF SC 2</v>
      </c>
      <c r="B58" s="130">
        <f>DADOS2!A53</f>
        <v>45</v>
      </c>
      <c r="C58" s="210">
        <f>DADOS2!B53</f>
        <v>104</v>
      </c>
      <c r="D58" s="210">
        <f>DADOS2!E53</f>
        <v>34</v>
      </c>
      <c r="E58" s="222">
        <f>DADOS2!H53</f>
        <v>22</v>
      </c>
      <c r="F58" s="76">
        <f>DADOS2!K53</f>
        <v>4.333333333333333</v>
      </c>
      <c r="G58" s="210">
        <f>DADOS2!L53</f>
        <v>109</v>
      </c>
      <c r="H58" s="210">
        <f>DADOS2!O53</f>
        <v>33</v>
      </c>
      <c r="I58" s="210">
        <f>DADOS2!R53</f>
        <v>29</v>
      </c>
      <c r="J58" s="210">
        <f>DADOS2!U53</f>
        <v>63</v>
      </c>
      <c r="K58" s="76">
        <f>DADOS2!X53</f>
        <v>4.5</v>
      </c>
      <c r="L58" s="210">
        <f>DADOS2!Y53</f>
        <v>150</v>
      </c>
      <c r="M58" s="210">
        <f>DADOS2!AB53</f>
        <v>64</v>
      </c>
      <c r="N58" s="210">
        <f>DADOS2!AE53</f>
        <v>64</v>
      </c>
      <c r="O58" s="210">
        <f>DADOS2!AH53</f>
        <v>33</v>
      </c>
      <c r="P58" s="76">
        <f>DADOS2!AK53</f>
        <v>4.75</v>
      </c>
      <c r="Q58" s="76">
        <f>DADOS2!AM53</f>
        <v>4.5277777777777777</v>
      </c>
      <c r="R58" s="47"/>
      <c r="S58" s="36"/>
      <c r="T58" s="47"/>
      <c r="U58" s="36"/>
      <c r="V58" s="70"/>
      <c r="Y58" s="67"/>
    </row>
    <row r="59" spans="1:25" ht="15.75" hidden="1" x14ac:dyDescent="0.25">
      <c r="A59" s="130" t="str">
        <f>DADOS2!AN54</f>
        <v>NASF Fed 1</v>
      </c>
      <c r="B59" s="130">
        <f>DADOS2!A54</f>
        <v>46</v>
      </c>
      <c r="C59" s="210">
        <f>DADOS2!B54</f>
        <v>104</v>
      </c>
      <c r="D59" s="210">
        <f>DADOS2!E54</f>
        <v>31</v>
      </c>
      <c r="E59" s="222">
        <f>DADOS2!H54</f>
        <v>22</v>
      </c>
      <c r="F59" s="76">
        <f>DADOS2!K54</f>
        <v>4.333333333333333</v>
      </c>
      <c r="G59" s="210">
        <f>DADOS2!L54</f>
        <v>102</v>
      </c>
      <c r="H59" s="210">
        <f>DADOS2!O54</f>
        <v>28</v>
      </c>
      <c r="I59" s="210">
        <f>DADOS2!R54</f>
        <v>30</v>
      </c>
      <c r="J59" s="210">
        <f>DADOS2!U54</f>
        <v>53</v>
      </c>
      <c r="K59" s="76">
        <f>DADOS2!X54</f>
        <v>4</v>
      </c>
      <c r="L59" s="210">
        <f>DADOS2!Y54</f>
        <v>143</v>
      </c>
      <c r="M59" s="210">
        <f>DADOS2!AB54</f>
        <v>39</v>
      </c>
      <c r="N59" s="210">
        <f>DADOS2!AE54</f>
        <v>53</v>
      </c>
      <c r="O59" s="210">
        <f>DADOS2!AH54</f>
        <v>33</v>
      </c>
      <c r="P59" s="76">
        <f>DADOS2!AK54</f>
        <v>4</v>
      </c>
      <c r="Q59" s="76">
        <f>DADOS2!AM54</f>
        <v>4.1111111111111107</v>
      </c>
      <c r="R59" s="47"/>
      <c r="S59" s="36"/>
      <c r="T59" s="47"/>
      <c r="U59" s="36"/>
      <c r="V59" s="70"/>
      <c r="Y59" s="67"/>
    </row>
    <row r="60" spans="1:25" ht="15.75" hidden="1" x14ac:dyDescent="0.25">
      <c r="A60" s="130" t="str">
        <f>DADOS2!AN55</f>
        <v>NASF SC 2</v>
      </c>
      <c r="B60" s="130">
        <f>DADOS2!A55</f>
        <v>47</v>
      </c>
      <c r="C60" s="210" t="str">
        <f>DADOS2!B55</f>
        <v>Não Respondeu</v>
      </c>
      <c r="D60" s="210" t="str">
        <f>DADOS2!E55</f>
        <v>Não Respondeu</v>
      </c>
      <c r="E60" s="222" t="str">
        <f>DADOS2!H55</f>
        <v>Não Respondeu</v>
      </c>
      <c r="F60" s="76" t="str">
        <f>DADOS2!K55</f>
        <v>Não Respondeu</v>
      </c>
      <c r="G60" s="210" t="str">
        <f>DADOS2!L55</f>
        <v>Não Respondeu</v>
      </c>
      <c r="H60" s="210" t="str">
        <f>DADOS2!O55</f>
        <v>Não Respondeu</v>
      </c>
      <c r="I60" s="210" t="str">
        <f>DADOS2!R55</f>
        <v>Não Respondeu</v>
      </c>
      <c r="J60" s="210" t="str">
        <f>DADOS2!U55</f>
        <v>Não Respondeu</v>
      </c>
      <c r="K60" s="76" t="str">
        <f>DADOS2!X55</f>
        <v>Não Respondeu</v>
      </c>
      <c r="L60" s="210" t="str">
        <f>DADOS2!Y55</f>
        <v>Não Respondeu</v>
      </c>
      <c r="M60" s="210" t="str">
        <f>DADOS2!AB55</f>
        <v>Não Respondeu</v>
      </c>
      <c r="N60" s="210" t="str">
        <f>DADOS2!AE55</f>
        <v>Não Respondeu</v>
      </c>
      <c r="O60" s="210" t="str">
        <f>DADOS2!AH55</f>
        <v>Não Respondeu</v>
      </c>
      <c r="P60" s="76" t="str">
        <f>DADOS2!AK55</f>
        <v>Não Respondeu</v>
      </c>
      <c r="Q60" s="76" t="str">
        <f>DADOS2!AM55</f>
        <v>Não Respondeu</v>
      </c>
      <c r="R60" s="47"/>
      <c r="S60" s="36"/>
      <c r="T60" s="47"/>
      <c r="U60" s="36"/>
      <c r="V60" s="70"/>
      <c r="Y60" s="67"/>
    </row>
    <row r="61" spans="1:25" ht="15.75" x14ac:dyDescent="0.25">
      <c r="A61" s="130" t="str">
        <f>DADOS2!AN56</f>
        <v>NASF SC 1</v>
      </c>
      <c r="B61" s="130">
        <f>DADOS2!A56</f>
        <v>48</v>
      </c>
      <c r="C61" s="210">
        <f>DADOS2!B56</f>
        <v>91</v>
      </c>
      <c r="D61" s="210">
        <f>DADOS2!E56</f>
        <v>27</v>
      </c>
      <c r="E61" s="222">
        <f>DADOS2!H56</f>
        <v>30</v>
      </c>
      <c r="F61" s="76">
        <f>DADOS2!K56</f>
        <v>4</v>
      </c>
      <c r="G61" s="210">
        <f>DADOS2!L56</f>
        <v>114</v>
      </c>
      <c r="H61" s="210">
        <f>DADOS2!O56</f>
        <v>33</v>
      </c>
      <c r="I61" s="210">
        <f>DADOS2!R56</f>
        <v>25</v>
      </c>
      <c r="J61" s="210">
        <f>DADOS2!U56</f>
        <v>35</v>
      </c>
      <c r="K61" s="76">
        <f>DADOS2!X56</f>
        <v>4.25</v>
      </c>
      <c r="L61" s="210">
        <f>DADOS2!Y56</f>
        <v>176</v>
      </c>
      <c r="M61" s="210">
        <f>DADOS2!AB56</f>
        <v>63</v>
      </c>
      <c r="N61" s="210">
        <f>DADOS2!AE56</f>
        <v>76</v>
      </c>
      <c r="O61" s="210">
        <f>DADOS2!AH56</f>
        <v>39</v>
      </c>
      <c r="P61" s="76">
        <f>DADOS2!AK56</f>
        <v>4.75</v>
      </c>
      <c r="Q61" s="76">
        <f>DADOS2!AM56</f>
        <v>4.333333333333333</v>
      </c>
      <c r="R61" s="47"/>
      <c r="S61" s="36"/>
      <c r="T61" s="47"/>
      <c r="U61" s="36"/>
      <c r="V61" s="70"/>
      <c r="Y61" s="67"/>
    </row>
    <row r="62" spans="1:25" ht="15.75" x14ac:dyDescent="0.25">
      <c r="A62" s="130" t="str">
        <f>DADOS2!AN57</f>
        <v>NASF SC 1</v>
      </c>
      <c r="B62" s="130">
        <f>DADOS2!A57</f>
        <v>49</v>
      </c>
      <c r="C62" s="210">
        <f>DADOS2!B57</f>
        <v>82</v>
      </c>
      <c r="D62" s="210">
        <f>DADOS2!E57</f>
        <v>40</v>
      </c>
      <c r="E62" s="222">
        <f>DADOS2!H57</f>
        <v>19</v>
      </c>
      <c r="F62" s="76">
        <f>DADOS2!K57</f>
        <v>4.333333333333333</v>
      </c>
      <c r="G62" s="210">
        <f>DADOS2!L57</f>
        <v>97</v>
      </c>
      <c r="H62" s="210">
        <f>DADOS2!O57</f>
        <v>30</v>
      </c>
      <c r="I62" s="210">
        <f>DADOS2!R57</f>
        <v>21</v>
      </c>
      <c r="J62" s="210">
        <f>DADOS2!U57</f>
        <v>42</v>
      </c>
      <c r="K62" s="76">
        <f>DADOS2!X57</f>
        <v>3.5</v>
      </c>
      <c r="L62" s="210">
        <f>DADOS2!Y57</f>
        <v>153</v>
      </c>
      <c r="M62" s="210">
        <f>DADOS2!AB57</f>
        <v>37</v>
      </c>
      <c r="N62" s="210">
        <f>DADOS2!AE57</f>
        <v>28</v>
      </c>
      <c r="O62" s="210">
        <f>DADOS2!AH57</f>
        <v>24</v>
      </c>
      <c r="P62" s="76">
        <f>DADOS2!AK57</f>
        <v>3.25</v>
      </c>
      <c r="Q62" s="76">
        <f>DADOS2!AM57</f>
        <v>3.6944444444444442</v>
      </c>
      <c r="R62" s="47"/>
      <c r="S62" s="36"/>
      <c r="T62" s="47"/>
      <c r="U62" s="36"/>
      <c r="V62" s="70"/>
      <c r="Y62" s="67"/>
    </row>
    <row r="63" spans="1:25" ht="15.75" hidden="1" x14ac:dyDescent="0.25">
      <c r="A63" s="130" t="str">
        <f>DADOS2!AN58</f>
        <v>NASF Fed 1</v>
      </c>
      <c r="B63" s="130">
        <f>DADOS2!A58</f>
        <v>50</v>
      </c>
      <c r="C63" s="210">
        <f>DADOS2!B58</f>
        <v>76</v>
      </c>
      <c r="D63" s="210">
        <f>DADOS2!E58</f>
        <v>33</v>
      </c>
      <c r="E63" s="222">
        <f>DADOS2!H58</f>
        <v>22</v>
      </c>
      <c r="F63" s="76">
        <f>DADOS2!K58</f>
        <v>4</v>
      </c>
      <c r="G63" s="210">
        <f>DADOS2!L58</f>
        <v>95</v>
      </c>
      <c r="H63" s="210">
        <f>DADOS2!O58</f>
        <v>24</v>
      </c>
      <c r="I63" s="210">
        <f>DADOS2!R58</f>
        <v>24</v>
      </c>
      <c r="J63" s="210">
        <f>DADOS2!U58</f>
        <v>36</v>
      </c>
      <c r="K63" s="76">
        <f>DADOS2!X58</f>
        <v>3.5</v>
      </c>
      <c r="L63" s="210">
        <f>DADOS2!Y58</f>
        <v>101</v>
      </c>
      <c r="M63" s="210">
        <f>DADOS2!AB58</f>
        <v>31</v>
      </c>
      <c r="N63" s="210">
        <f>DADOS2!AE58</f>
        <v>29</v>
      </c>
      <c r="O63" s="210">
        <f>DADOS2!AH58</f>
        <v>26</v>
      </c>
      <c r="P63" s="76">
        <f>DADOS2!AK58</f>
        <v>2.75</v>
      </c>
      <c r="Q63" s="76">
        <f>DADOS2!AM58</f>
        <v>3.4166666666666665</v>
      </c>
      <c r="R63" s="47"/>
      <c r="S63" s="36"/>
      <c r="T63" s="47"/>
      <c r="U63" s="36"/>
      <c r="V63" s="70"/>
      <c r="Y63" s="67"/>
    </row>
    <row r="64" spans="1:25" ht="15.75" hidden="1" x14ac:dyDescent="0.25">
      <c r="A64" s="130" t="str">
        <f>DADOS2!AN59</f>
        <v>NASF Fed 2</v>
      </c>
      <c r="B64" s="130">
        <f>DADOS2!A59</f>
        <v>51</v>
      </c>
      <c r="C64" s="210">
        <f>DADOS2!B59</f>
        <v>60</v>
      </c>
      <c r="D64" s="210">
        <f>DADOS2!E59</f>
        <v>16</v>
      </c>
      <c r="E64" s="222">
        <f>DADOS2!H59</f>
        <v>0</v>
      </c>
      <c r="F64" s="76">
        <f>DADOS2!K59</f>
        <v>2</v>
      </c>
      <c r="G64" s="210">
        <f>DADOS2!L59</f>
        <v>87</v>
      </c>
      <c r="H64" s="210">
        <f>DADOS2!O59</f>
        <v>21</v>
      </c>
      <c r="I64" s="210">
        <f>DADOS2!R59</f>
        <v>21</v>
      </c>
      <c r="J64" s="210">
        <f>DADOS2!U59</f>
        <v>40</v>
      </c>
      <c r="K64" s="76">
        <f>DADOS2!X59</f>
        <v>3.25</v>
      </c>
      <c r="L64" s="210">
        <f>DADOS2!Y59</f>
        <v>132</v>
      </c>
      <c r="M64" s="210">
        <f>DADOS2!AB59</f>
        <v>29</v>
      </c>
      <c r="N64" s="210">
        <f>DADOS2!AE59</f>
        <v>28</v>
      </c>
      <c r="O64" s="210">
        <f>DADOS2!AH59</f>
        <v>27</v>
      </c>
      <c r="P64" s="76">
        <f>DADOS2!AK59</f>
        <v>3</v>
      </c>
      <c r="Q64" s="76">
        <f>DADOS2!AM59</f>
        <v>2.75</v>
      </c>
      <c r="R64" s="47"/>
      <c r="S64" s="36"/>
      <c r="T64" s="47"/>
      <c r="U64" s="36"/>
      <c r="V64" s="70"/>
      <c r="Y64" s="67"/>
    </row>
    <row r="65" spans="1:25" ht="15.75" hidden="1" x14ac:dyDescent="0.25">
      <c r="A65" s="130" t="str">
        <f>DADOS2!AN60</f>
        <v>NASF SC 2</v>
      </c>
      <c r="B65" s="130">
        <f>DADOS2!A60</f>
        <v>52</v>
      </c>
      <c r="C65" s="210">
        <f>DADOS2!B60</f>
        <v>98</v>
      </c>
      <c r="D65" s="210">
        <f>DADOS2!E60</f>
        <v>34</v>
      </c>
      <c r="E65" s="222">
        <f>DADOS2!H60</f>
        <v>21</v>
      </c>
      <c r="F65" s="76">
        <f>DADOS2!K60</f>
        <v>4.333333333333333</v>
      </c>
      <c r="G65" s="210">
        <f>DADOS2!L60</f>
        <v>103</v>
      </c>
      <c r="H65" s="210">
        <f>DADOS2!O60</f>
        <v>30</v>
      </c>
      <c r="I65" s="210">
        <f>DADOS2!R60</f>
        <v>28</v>
      </c>
      <c r="J65" s="210">
        <f>DADOS2!U60</f>
        <v>61</v>
      </c>
      <c r="K65" s="76">
        <f>DADOS2!X60</f>
        <v>4</v>
      </c>
      <c r="L65" s="210">
        <f>DADOS2!Y60</f>
        <v>140</v>
      </c>
      <c r="M65" s="210">
        <f>DADOS2!AB60</f>
        <v>38</v>
      </c>
      <c r="N65" s="210">
        <f>DADOS2!AE60</f>
        <v>52</v>
      </c>
      <c r="O65" s="210">
        <f>DADOS2!AH60</f>
        <v>31</v>
      </c>
      <c r="P65" s="76">
        <f>DADOS2!AK60</f>
        <v>3.75</v>
      </c>
      <c r="Q65" s="76">
        <f>DADOS2!AM60</f>
        <v>4.0277777777777777</v>
      </c>
      <c r="R65" s="47"/>
      <c r="S65" s="36"/>
      <c r="T65" s="47"/>
      <c r="U65" s="36"/>
      <c r="V65" s="70"/>
      <c r="Y65" s="67"/>
    </row>
    <row r="66" spans="1:25" ht="15.75" hidden="1" x14ac:dyDescent="0.25">
      <c r="A66" s="130" t="str">
        <f>DADOS2!AN61</f>
        <v>NASF Fed 2</v>
      </c>
      <c r="B66" s="130">
        <f>DADOS2!A61</f>
        <v>53</v>
      </c>
      <c r="C66" s="210">
        <f>DADOS2!B61</f>
        <v>116</v>
      </c>
      <c r="D66" s="210">
        <f>DADOS2!E61</f>
        <v>47</v>
      </c>
      <c r="E66" s="222">
        <f>DADOS2!H61</f>
        <v>27</v>
      </c>
      <c r="F66" s="76">
        <f>DADOS2!K61</f>
        <v>5</v>
      </c>
      <c r="G66" s="210" t="str">
        <f>DADOS2!L61</f>
        <v>Não Respondeu</v>
      </c>
      <c r="H66" s="210" t="str">
        <f>DADOS2!O61</f>
        <v>Não Respondeu</v>
      </c>
      <c r="I66" s="210" t="str">
        <f>DADOS2!R61</f>
        <v>Não Respondeu</v>
      </c>
      <c r="J66" s="210" t="str">
        <f>DADOS2!U61</f>
        <v>Não Respondeu</v>
      </c>
      <c r="K66" s="76" t="str">
        <f>DADOS2!X61</f>
        <v>Não Respondeu</v>
      </c>
      <c r="L66" s="210" t="str">
        <f>DADOS2!Y61</f>
        <v>Não Respondeu</v>
      </c>
      <c r="M66" s="210" t="str">
        <f>DADOS2!AB61</f>
        <v>Não Respondeu</v>
      </c>
      <c r="N66" s="210" t="str">
        <f>DADOS2!AE61</f>
        <v>Não Respondeu</v>
      </c>
      <c r="O66" s="210" t="str">
        <f>DADOS2!AH61</f>
        <v>Não Respondeu</v>
      </c>
      <c r="P66" s="76" t="str">
        <f>DADOS2!AK61</f>
        <v>Não Respondeu</v>
      </c>
      <c r="Q66" s="76">
        <f>DADOS2!AM61</f>
        <v>5</v>
      </c>
      <c r="R66" s="47"/>
      <c r="S66" s="36"/>
      <c r="T66" s="47"/>
      <c r="U66" s="36"/>
      <c r="V66" s="70"/>
      <c r="Y66" s="67"/>
    </row>
    <row r="67" spans="1:25" ht="15.75" x14ac:dyDescent="0.25">
      <c r="A67" s="130" t="str">
        <f>DADOS2!AN62</f>
        <v>NASF SC 1</v>
      </c>
      <c r="B67" s="130">
        <f>DADOS2!A62</f>
        <v>54</v>
      </c>
      <c r="C67" s="210">
        <f>DADOS2!B62</f>
        <v>47</v>
      </c>
      <c r="D67" s="210">
        <f>DADOS2!E62</f>
        <v>22</v>
      </c>
      <c r="E67" s="222">
        <f>DADOS2!H62</f>
        <v>9</v>
      </c>
      <c r="F67" s="76">
        <f>DADOS2!K62</f>
        <v>2.3333333333333335</v>
      </c>
      <c r="G67" s="210">
        <f>DADOS2!L62</f>
        <v>66</v>
      </c>
      <c r="H67" s="210">
        <f>DADOS2!O62</f>
        <v>18</v>
      </c>
      <c r="I67" s="210">
        <f>DADOS2!R62</f>
        <v>22</v>
      </c>
      <c r="J67" s="210">
        <f>DADOS2!U62</f>
        <v>48</v>
      </c>
      <c r="K67" s="76">
        <f>DADOS2!X62</f>
        <v>3.25</v>
      </c>
      <c r="L67" s="210">
        <f>DADOS2!Y62</f>
        <v>41</v>
      </c>
      <c r="M67" s="210">
        <f>DADOS2!AB62</f>
        <v>7</v>
      </c>
      <c r="N67" s="210">
        <f>DADOS2!AE62</f>
        <v>0</v>
      </c>
      <c r="O67" s="210">
        <f>DADOS2!AH62</f>
        <v>1</v>
      </c>
      <c r="P67" s="76">
        <f>DADOS2!AK62</f>
        <v>1.5</v>
      </c>
      <c r="Q67" s="76">
        <f>DADOS2!AM62</f>
        <v>2.3611111111111112</v>
      </c>
      <c r="R67" s="47"/>
      <c r="S67" s="36"/>
      <c r="T67" s="47"/>
      <c r="U67" s="36"/>
      <c r="V67" s="70"/>
      <c r="Y67" s="67"/>
    </row>
    <row r="68" spans="1:25" ht="15.75" hidden="1" x14ac:dyDescent="0.25">
      <c r="A68" s="130" t="str">
        <f>DADOS2!AN63</f>
        <v>NASF Fed 1</v>
      </c>
      <c r="B68" s="130">
        <f>DADOS2!A63</f>
        <v>55</v>
      </c>
      <c r="C68" s="210">
        <f>DADOS2!B63</f>
        <v>46</v>
      </c>
      <c r="D68" s="210">
        <f>DADOS2!E63</f>
        <v>18</v>
      </c>
      <c r="E68" s="222">
        <f>DADOS2!H63</f>
        <v>9</v>
      </c>
      <c r="F68" s="76">
        <f>DADOS2!K63</f>
        <v>2</v>
      </c>
      <c r="G68" s="210">
        <f>DADOS2!L63</f>
        <v>66</v>
      </c>
      <c r="H68" s="210">
        <f>DADOS2!O63</f>
        <v>8</v>
      </c>
      <c r="I68" s="210">
        <f>DADOS2!R63</f>
        <v>7</v>
      </c>
      <c r="J68" s="210">
        <f>DADOS2!U63</f>
        <v>9</v>
      </c>
      <c r="K68" s="76">
        <f>DADOS2!X63</f>
        <v>1.75</v>
      </c>
      <c r="L68" s="210">
        <f>DADOS2!Y63</f>
        <v>93</v>
      </c>
      <c r="M68" s="210">
        <f>DADOS2!AB63</f>
        <v>26</v>
      </c>
      <c r="N68" s="210">
        <f>DADOS2!AE63</f>
        <v>28</v>
      </c>
      <c r="O68" s="210">
        <f>DADOS2!AH63</f>
        <v>39</v>
      </c>
      <c r="P68" s="76">
        <f>DADOS2!AK63</f>
        <v>3</v>
      </c>
      <c r="Q68" s="76">
        <f>DADOS2!AM63</f>
        <v>2.25</v>
      </c>
      <c r="R68" s="47"/>
      <c r="S68" s="36"/>
      <c r="T68" s="47"/>
      <c r="U68" s="36"/>
      <c r="V68" s="70"/>
      <c r="Y68" s="67"/>
    </row>
    <row r="69" spans="1:25" ht="15.75" x14ac:dyDescent="0.25">
      <c r="A69" s="130" t="str">
        <f>DADOS2!AN64</f>
        <v>NASF SC 1</v>
      </c>
      <c r="B69" s="130">
        <f>DADOS2!A64</f>
        <v>56</v>
      </c>
      <c r="C69" s="210" t="str">
        <f>DADOS2!B64</f>
        <v>Não Respondeu</v>
      </c>
      <c r="D69" s="210" t="str">
        <f>DADOS2!E64</f>
        <v>Não Respondeu</v>
      </c>
      <c r="E69" s="222" t="str">
        <f>DADOS2!H64</f>
        <v>Não Respondeu</v>
      </c>
      <c r="F69" s="76" t="str">
        <f>DADOS2!K64</f>
        <v>Não Respondeu</v>
      </c>
      <c r="G69" s="210" t="str">
        <f>DADOS2!L64</f>
        <v>Não Respondeu</v>
      </c>
      <c r="H69" s="210" t="str">
        <f>DADOS2!O64</f>
        <v>Não Respondeu</v>
      </c>
      <c r="I69" s="210" t="str">
        <f>DADOS2!R64</f>
        <v>Não Respondeu</v>
      </c>
      <c r="J69" s="210" t="str">
        <f>DADOS2!U64</f>
        <v>Não Respondeu</v>
      </c>
      <c r="K69" s="76" t="str">
        <f>DADOS2!X64</f>
        <v>Não Respondeu</v>
      </c>
      <c r="L69" s="210" t="str">
        <f>DADOS2!Y64</f>
        <v>Não Respondeu</v>
      </c>
      <c r="M69" s="210" t="str">
        <f>DADOS2!AB64</f>
        <v>Não Respondeu</v>
      </c>
      <c r="N69" s="210" t="str">
        <f>DADOS2!AE64</f>
        <v>Não Respondeu</v>
      </c>
      <c r="O69" s="210" t="str">
        <f>DADOS2!AH64</f>
        <v>Não Respondeu</v>
      </c>
      <c r="P69" s="76" t="str">
        <f>DADOS2!AK64</f>
        <v>Não Respondeu</v>
      </c>
      <c r="Q69" s="76" t="str">
        <f>DADOS2!AM64</f>
        <v>Não Respondeu</v>
      </c>
      <c r="R69" s="47"/>
      <c r="S69" s="36"/>
      <c r="T69" s="47"/>
      <c r="U69" s="36"/>
      <c r="V69" s="70"/>
      <c r="Y69" s="67"/>
    </row>
    <row r="70" spans="1:25" ht="15.75" hidden="1" x14ac:dyDescent="0.25">
      <c r="A70" s="130" t="str">
        <f>DADOS2!AN65</f>
        <v>NASF Fed 2</v>
      </c>
      <c r="B70" s="130">
        <f>DADOS2!A65</f>
        <v>57</v>
      </c>
      <c r="C70" s="210">
        <f>DADOS2!B65</f>
        <v>113</v>
      </c>
      <c r="D70" s="210">
        <f>DADOS2!E65</f>
        <v>47</v>
      </c>
      <c r="E70" s="222">
        <f>DADOS2!H65</f>
        <v>28</v>
      </c>
      <c r="F70" s="76">
        <f>DADOS2!K65</f>
        <v>5</v>
      </c>
      <c r="G70" s="210">
        <f>DADOS2!L65</f>
        <v>122</v>
      </c>
      <c r="H70" s="210">
        <f>DADOS2!O65</f>
        <v>38</v>
      </c>
      <c r="I70" s="210">
        <f>DADOS2!R65</f>
        <v>38</v>
      </c>
      <c r="J70" s="210">
        <f>DADOS2!U65</f>
        <v>74</v>
      </c>
      <c r="K70" s="76">
        <f>DADOS2!X65</f>
        <v>4</v>
      </c>
      <c r="L70" s="210">
        <f>DADOS2!Y65</f>
        <v>191</v>
      </c>
      <c r="M70" s="210">
        <f>DADOS2!AB65</f>
        <v>72</v>
      </c>
      <c r="N70" s="210">
        <f>DADOS2!AE65</f>
        <v>73</v>
      </c>
      <c r="O70" s="210">
        <f>DADOS2!AH65</f>
        <v>37</v>
      </c>
      <c r="P70" s="76">
        <f>DADOS2!AK65</f>
        <v>5</v>
      </c>
      <c r="Q70" s="76">
        <f>DADOS2!AM65</f>
        <v>4.666666666666667</v>
      </c>
      <c r="R70" s="47"/>
      <c r="S70" s="36"/>
      <c r="T70" s="47"/>
      <c r="U70" s="36"/>
      <c r="V70" s="70"/>
      <c r="Y70" s="67"/>
    </row>
    <row r="71" spans="1:25" ht="15.75" hidden="1" x14ac:dyDescent="0.25">
      <c r="A71" s="130" t="str">
        <f>DADOS2!AN66</f>
        <v>NASF Fed 1</v>
      </c>
      <c r="B71" s="130">
        <f>DADOS2!A66</f>
        <v>58</v>
      </c>
      <c r="C71" s="210">
        <f>DADOS2!B66</f>
        <v>35</v>
      </c>
      <c r="D71" s="210">
        <f>DADOS2!E66</f>
        <v>10</v>
      </c>
      <c r="E71" s="222">
        <f>DADOS2!H66</f>
        <v>16</v>
      </c>
      <c r="F71" s="76">
        <f>DADOS2!K66</f>
        <v>2.3333333333333335</v>
      </c>
      <c r="G71" s="210">
        <f>DADOS2!L66</f>
        <v>96</v>
      </c>
      <c r="H71" s="210">
        <f>DADOS2!O66</f>
        <v>24</v>
      </c>
      <c r="I71" s="210">
        <f>DADOS2!R66</f>
        <v>6</v>
      </c>
      <c r="J71" s="210">
        <f>DADOS2!U66</f>
        <v>33</v>
      </c>
      <c r="K71" s="76">
        <f>DADOS2!X66</f>
        <v>3</v>
      </c>
      <c r="L71" s="210">
        <f>DADOS2!Y66</f>
        <v>137</v>
      </c>
      <c r="M71" s="210">
        <f>DADOS2!AB66</f>
        <v>20</v>
      </c>
      <c r="N71" s="210">
        <f>DADOS2!AE66</f>
        <v>27</v>
      </c>
      <c r="O71" s="210">
        <f>DADOS2!AH66</f>
        <v>25</v>
      </c>
      <c r="P71" s="76">
        <f>DADOS2!AK66</f>
        <v>3</v>
      </c>
      <c r="Q71" s="76">
        <f>DADOS2!AM66</f>
        <v>2.7777777777777781</v>
      </c>
      <c r="R71" s="47"/>
      <c r="S71" s="36"/>
      <c r="T71" s="47"/>
      <c r="U71" s="36"/>
      <c r="V71" s="70"/>
      <c r="Y71" s="67"/>
    </row>
    <row r="72" spans="1:25" ht="15.75" hidden="1" x14ac:dyDescent="0.25">
      <c r="A72" s="130" t="str">
        <f>DADOS2!AN67</f>
        <v>NASF SC 2</v>
      </c>
      <c r="B72" s="130">
        <f>DADOS2!A67</f>
        <v>59</v>
      </c>
      <c r="C72" s="210">
        <f>DADOS2!B67</f>
        <v>51</v>
      </c>
      <c r="D72" s="210">
        <f>DADOS2!E67</f>
        <v>32</v>
      </c>
      <c r="E72" s="222">
        <f>DADOS2!H67</f>
        <v>5</v>
      </c>
      <c r="F72" s="76">
        <f>DADOS2!K67</f>
        <v>2.6666666666666665</v>
      </c>
      <c r="G72" s="210">
        <f>DADOS2!L67</f>
        <v>56</v>
      </c>
      <c r="H72" s="210">
        <f>DADOS2!O67</f>
        <v>28</v>
      </c>
      <c r="I72" s="210">
        <f>DADOS2!R67</f>
        <v>22</v>
      </c>
      <c r="J72" s="210">
        <f>DADOS2!U67</f>
        <v>45</v>
      </c>
      <c r="K72" s="76">
        <f>DADOS2!X67</f>
        <v>3.25</v>
      </c>
      <c r="L72" s="210" t="str">
        <f>DADOS2!Y67</f>
        <v>Não Respondeu</v>
      </c>
      <c r="M72" s="210" t="str">
        <f>DADOS2!AB67</f>
        <v>Não Respondeu</v>
      </c>
      <c r="N72" s="210" t="str">
        <f>DADOS2!AE67</f>
        <v>Não Respondeu</v>
      </c>
      <c r="O72" s="210" t="str">
        <f>DADOS2!AH67</f>
        <v>Não Respondeu</v>
      </c>
      <c r="P72" s="76" t="str">
        <f>DADOS2!AK67</f>
        <v>Não Respondeu</v>
      </c>
      <c r="Q72" s="76">
        <f>DADOS2!AM67</f>
        <v>2.958333333333333</v>
      </c>
      <c r="R72" s="47"/>
      <c r="S72" s="36"/>
      <c r="T72" s="47"/>
      <c r="U72" s="36"/>
      <c r="V72" s="70"/>
      <c r="Y72" s="67"/>
    </row>
    <row r="73" spans="1:25" ht="15.75" hidden="1" x14ac:dyDescent="0.25">
      <c r="A73" s="130" t="str">
        <f>DADOS2!AN68</f>
        <v>NASF SC 2</v>
      </c>
      <c r="B73" s="130">
        <f>DADOS2!A68</f>
        <v>60</v>
      </c>
      <c r="C73" s="210">
        <f>DADOS2!B68</f>
        <v>108</v>
      </c>
      <c r="D73" s="210">
        <f>DADOS2!E68</f>
        <v>44</v>
      </c>
      <c r="E73" s="222">
        <f>DADOS2!H68</f>
        <v>23</v>
      </c>
      <c r="F73" s="76">
        <f>DADOS2!K68</f>
        <v>4.666666666666667</v>
      </c>
      <c r="G73" s="210">
        <f>DADOS2!L68</f>
        <v>107</v>
      </c>
      <c r="H73" s="210">
        <f>DADOS2!O68</f>
        <v>35</v>
      </c>
      <c r="I73" s="210">
        <f>DADOS2!R68</f>
        <v>30</v>
      </c>
      <c r="J73" s="210">
        <f>DADOS2!U68</f>
        <v>67</v>
      </c>
      <c r="K73" s="76">
        <f>DADOS2!X68</f>
        <v>3.75</v>
      </c>
      <c r="L73" s="210">
        <f>DADOS2!Y68</f>
        <v>182</v>
      </c>
      <c r="M73" s="210">
        <f>DADOS2!AB68</f>
        <v>72</v>
      </c>
      <c r="N73" s="210">
        <f>DADOS2!AE68</f>
        <v>73</v>
      </c>
      <c r="O73" s="210">
        <f>DADOS2!AH68</f>
        <v>36</v>
      </c>
      <c r="P73" s="76">
        <f>DADOS2!AK68</f>
        <v>5</v>
      </c>
      <c r="Q73" s="76">
        <f>DADOS2!AM68</f>
        <v>4.4722222222222223</v>
      </c>
      <c r="R73" s="47"/>
      <c r="S73" s="36"/>
      <c r="T73" s="47"/>
      <c r="U73" s="36"/>
      <c r="V73" s="70"/>
      <c r="Y73" s="67"/>
    </row>
    <row r="74" spans="1:25" ht="15.75" hidden="1" x14ac:dyDescent="0.25">
      <c r="A74" s="130" t="str">
        <f>DADOS2!AN69</f>
        <v>NASF SC 2</v>
      </c>
      <c r="B74" s="130">
        <f>DADOS2!A69</f>
        <v>61</v>
      </c>
      <c r="C74" s="210">
        <f>DADOS2!B69</f>
        <v>88</v>
      </c>
      <c r="D74" s="210">
        <f>DADOS2!E69</f>
        <v>41</v>
      </c>
      <c r="E74" s="222">
        <f>DADOS2!H69</f>
        <v>23</v>
      </c>
      <c r="F74" s="76">
        <f>DADOS2!K69</f>
        <v>4.333333333333333</v>
      </c>
      <c r="G74" s="210">
        <f>DADOS2!L69</f>
        <v>71</v>
      </c>
      <c r="H74" s="210">
        <f>DADOS2!O69</f>
        <v>21</v>
      </c>
      <c r="I74" s="210">
        <f>DADOS2!R69</f>
        <v>23</v>
      </c>
      <c r="J74" s="210">
        <f>DADOS2!U69</f>
        <v>52</v>
      </c>
      <c r="K74" s="76">
        <f>DADOS2!X69</f>
        <v>3.25</v>
      </c>
      <c r="L74" s="210">
        <f>DADOS2!Y69</f>
        <v>97</v>
      </c>
      <c r="M74" s="210">
        <f>DADOS2!AB69</f>
        <v>28</v>
      </c>
      <c r="N74" s="210">
        <f>DADOS2!AE69</f>
        <v>37</v>
      </c>
      <c r="O74" s="210">
        <f>DADOS2!AH69</f>
        <v>22</v>
      </c>
      <c r="P74" s="76">
        <f>DADOS2!AK69</f>
        <v>2.75</v>
      </c>
      <c r="Q74" s="76">
        <f>DADOS2!AM69</f>
        <v>3.4444444444444442</v>
      </c>
      <c r="R74" s="47"/>
      <c r="S74" s="36"/>
      <c r="T74" s="47"/>
      <c r="U74" s="36"/>
      <c r="V74" s="70"/>
      <c r="Y74" s="67"/>
    </row>
    <row r="75" spans="1:25" ht="15.75" hidden="1" x14ac:dyDescent="0.25">
      <c r="A75" s="130" t="str">
        <f>DADOS2!AN70</f>
        <v>NASF SC 2</v>
      </c>
      <c r="B75" s="130">
        <f>DADOS2!A70</f>
        <v>62</v>
      </c>
      <c r="C75" s="210">
        <f>DADOS2!B70</f>
        <v>90</v>
      </c>
      <c r="D75" s="210">
        <f>DADOS2!E70</f>
        <v>30</v>
      </c>
      <c r="E75" s="222">
        <f>DADOS2!H70</f>
        <v>15</v>
      </c>
      <c r="F75" s="76">
        <f>DADOS2!K70</f>
        <v>3.6666666666666665</v>
      </c>
      <c r="G75" s="210">
        <f>DADOS2!L70</f>
        <v>57</v>
      </c>
      <c r="H75" s="210">
        <f>DADOS2!O70</f>
        <v>9</v>
      </c>
      <c r="I75" s="210">
        <f>DADOS2!R70</f>
        <v>9</v>
      </c>
      <c r="J75" s="210">
        <f>DADOS2!U70</f>
        <v>50</v>
      </c>
      <c r="K75" s="76">
        <f>DADOS2!X70</f>
        <v>2.75</v>
      </c>
      <c r="L75" s="210">
        <f>DADOS2!Y70</f>
        <v>131</v>
      </c>
      <c r="M75" s="210">
        <f>DADOS2!AB70</f>
        <v>15</v>
      </c>
      <c r="N75" s="210">
        <f>DADOS2!AE70</f>
        <v>39</v>
      </c>
      <c r="O75" s="210">
        <f>DADOS2!AH70</f>
        <v>25</v>
      </c>
      <c r="P75" s="76">
        <f>DADOS2!AK70</f>
        <v>3</v>
      </c>
      <c r="Q75" s="76">
        <f>DADOS2!AM70</f>
        <v>3.1388888888888888</v>
      </c>
      <c r="R75" s="47"/>
      <c r="S75" s="36"/>
      <c r="T75" s="47"/>
      <c r="U75" s="36"/>
      <c r="V75" s="70"/>
      <c r="Y75" s="67"/>
    </row>
    <row r="76" spans="1:25" ht="15.75" hidden="1" x14ac:dyDescent="0.25">
      <c r="A76" s="130" t="str">
        <f>DADOS2!AN71</f>
        <v>NASF SC 2</v>
      </c>
      <c r="B76" s="130">
        <f>DADOS2!A71</f>
        <v>63</v>
      </c>
      <c r="C76" s="210">
        <f>DADOS2!B71</f>
        <v>88</v>
      </c>
      <c r="D76" s="210">
        <f>DADOS2!E71</f>
        <v>38</v>
      </c>
      <c r="E76" s="222">
        <f>DADOS2!H71</f>
        <v>22</v>
      </c>
      <c r="F76" s="76">
        <f>DADOS2!K71</f>
        <v>4</v>
      </c>
      <c r="G76" s="210">
        <f>DADOS2!L71</f>
        <v>101</v>
      </c>
      <c r="H76" s="210">
        <f>DADOS2!O71</f>
        <v>31</v>
      </c>
      <c r="I76" s="210">
        <f>DADOS2!R71</f>
        <v>30</v>
      </c>
      <c r="J76" s="210">
        <f>DADOS2!U71</f>
        <v>63</v>
      </c>
      <c r="K76" s="76">
        <f>DADOS2!X71</f>
        <v>4</v>
      </c>
      <c r="L76" s="210">
        <f>DADOS2!Y71</f>
        <v>126</v>
      </c>
      <c r="M76" s="210">
        <f>DADOS2!AB71</f>
        <v>45</v>
      </c>
      <c r="N76" s="210">
        <f>DADOS2!AE71</f>
        <v>44</v>
      </c>
      <c r="O76" s="210">
        <f>DADOS2!AH71</f>
        <v>24</v>
      </c>
      <c r="P76" s="76">
        <f>DADOS2!AK71</f>
        <v>3.5</v>
      </c>
      <c r="Q76" s="76">
        <f>DADOS2!AM71</f>
        <v>3.8333333333333335</v>
      </c>
      <c r="R76" s="47"/>
      <c r="S76" s="36"/>
      <c r="T76" s="47"/>
      <c r="U76" s="36"/>
      <c r="V76" s="70"/>
      <c r="Y76" s="67"/>
    </row>
    <row r="77" spans="1:25" ht="15.75" hidden="1" x14ac:dyDescent="0.25">
      <c r="A77" s="130" t="str">
        <f>DADOS2!AN72</f>
        <v>NASF SC 2</v>
      </c>
      <c r="B77" s="130">
        <f>DADOS2!A72</f>
        <v>64</v>
      </c>
      <c r="C77" s="210">
        <f>DADOS2!B72</f>
        <v>41</v>
      </c>
      <c r="D77" s="210">
        <f>DADOS2!E72</f>
        <v>24</v>
      </c>
      <c r="E77" s="222">
        <f>DADOS2!H72</f>
        <v>0</v>
      </c>
      <c r="F77" s="76">
        <f>DADOS2!K72</f>
        <v>2</v>
      </c>
      <c r="G77" s="210">
        <f>DADOS2!L72</f>
        <v>8</v>
      </c>
      <c r="H77" s="210">
        <f>DADOS2!O72</f>
        <v>5</v>
      </c>
      <c r="I77" s="210">
        <f>DADOS2!R72</f>
        <v>0</v>
      </c>
      <c r="J77" s="210">
        <f>DADOS2!U72</f>
        <v>5</v>
      </c>
      <c r="K77" s="76">
        <f>DADOS2!X72</f>
        <v>1</v>
      </c>
      <c r="L77" s="210">
        <f>DADOS2!Y72</f>
        <v>27</v>
      </c>
      <c r="M77" s="210">
        <f>DADOS2!AB72</f>
        <v>2</v>
      </c>
      <c r="N77" s="210">
        <f>DADOS2!AE72</f>
        <v>9</v>
      </c>
      <c r="O77" s="210">
        <f>DADOS2!AH72</f>
        <v>13</v>
      </c>
      <c r="P77" s="76">
        <f>DADOS2!AK72</f>
        <v>1.25</v>
      </c>
      <c r="Q77" s="76">
        <f>DADOS2!AM72</f>
        <v>1.4166666666666667</v>
      </c>
      <c r="R77" s="47"/>
      <c r="S77" s="36"/>
      <c r="T77" s="47"/>
      <c r="U77" s="36"/>
      <c r="V77" s="70"/>
      <c r="Y77" s="67"/>
    </row>
    <row r="78" spans="1:25" ht="15.75" hidden="1" x14ac:dyDescent="0.25">
      <c r="A78" s="130" t="str">
        <f>DADOS2!AN73</f>
        <v>NASF SC 2</v>
      </c>
      <c r="B78" s="130">
        <f>DADOS2!A73</f>
        <v>65</v>
      </c>
      <c r="C78" s="210">
        <f>DADOS2!B73</f>
        <v>87</v>
      </c>
      <c r="D78" s="210">
        <f>DADOS2!E73</f>
        <v>27</v>
      </c>
      <c r="E78" s="222">
        <f>DADOS2!H73</f>
        <v>24</v>
      </c>
      <c r="F78" s="76">
        <f>DADOS2!K73</f>
        <v>4</v>
      </c>
      <c r="G78" s="210">
        <f>DADOS2!L73</f>
        <v>97</v>
      </c>
      <c r="H78" s="210">
        <f>DADOS2!O73</f>
        <v>27</v>
      </c>
      <c r="I78" s="210">
        <f>DADOS2!R73</f>
        <v>22</v>
      </c>
      <c r="J78" s="210">
        <f>DADOS2!U73</f>
        <v>56</v>
      </c>
      <c r="K78" s="76">
        <f>DADOS2!X73</f>
        <v>3.75</v>
      </c>
      <c r="L78" s="210">
        <f>DADOS2!Y73</f>
        <v>137</v>
      </c>
      <c r="M78" s="210">
        <f>DADOS2!AB73</f>
        <v>46</v>
      </c>
      <c r="N78" s="210">
        <f>DADOS2!AE73</f>
        <v>65</v>
      </c>
      <c r="O78" s="210">
        <f>DADOS2!AH73</f>
        <v>30</v>
      </c>
      <c r="P78" s="76">
        <f>DADOS2!AK73</f>
        <v>4</v>
      </c>
      <c r="Q78" s="76">
        <f>DADOS2!AM73</f>
        <v>3.9166666666666665</v>
      </c>
      <c r="R78" s="47"/>
      <c r="S78" s="36"/>
      <c r="T78" s="47"/>
      <c r="U78" s="36"/>
      <c r="V78" s="70"/>
      <c r="Y78" s="67"/>
    </row>
    <row r="79" spans="1:25" ht="15.75" x14ac:dyDescent="0.25">
      <c r="A79" s="130" t="str">
        <f>DADOS2!AN74</f>
        <v>NASF SC 1</v>
      </c>
      <c r="B79" s="130">
        <f>DADOS2!A74</f>
        <v>66</v>
      </c>
      <c r="C79" s="210">
        <f>DADOS2!B74</f>
        <v>95</v>
      </c>
      <c r="D79" s="210">
        <f>DADOS2!E74</f>
        <v>38</v>
      </c>
      <c r="E79" s="222">
        <f>DADOS2!H74</f>
        <v>22</v>
      </c>
      <c r="F79" s="76">
        <f>DADOS2!K74</f>
        <v>4</v>
      </c>
      <c r="G79" s="210">
        <f>DADOS2!L74</f>
        <v>92</v>
      </c>
      <c r="H79" s="210">
        <f>DADOS2!O74</f>
        <v>30</v>
      </c>
      <c r="I79" s="210">
        <f>DADOS2!R74</f>
        <v>21</v>
      </c>
      <c r="J79" s="210">
        <f>DADOS2!U74</f>
        <v>39</v>
      </c>
      <c r="K79" s="76">
        <f>DADOS2!X74</f>
        <v>3.5</v>
      </c>
      <c r="L79" s="210">
        <f>DADOS2!Y74</f>
        <v>101</v>
      </c>
      <c r="M79" s="210">
        <f>DADOS2!AB74</f>
        <v>19</v>
      </c>
      <c r="N79" s="210">
        <f>DADOS2!AE74</f>
        <v>27</v>
      </c>
      <c r="O79" s="210">
        <f>DADOS2!AH74</f>
        <v>20</v>
      </c>
      <c r="P79" s="76">
        <f>DADOS2!AK74</f>
        <v>2.5</v>
      </c>
      <c r="Q79" s="76">
        <f>DADOS2!AM74</f>
        <v>3.3333333333333335</v>
      </c>
      <c r="R79" s="47"/>
      <c r="S79" s="36"/>
      <c r="T79" s="47"/>
      <c r="U79" s="36"/>
      <c r="V79" s="70"/>
      <c r="Y79" s="67"/>
    </row>
    <row r="80" spans="1:25" ht="15.75" hidden="1" x14ac:dyDescent="0.25">
      <c r="A80" s="130" t="str">
        <f>DADOS2!AN75</f>
        <v>NASF SC 2</v>
      </c>
      <c r="B80" s="130">
        <f>DADOS2!A75</f>
        <v>67</v>
      </c>
      <c r="C80" s="210">
        <f>DADOS2!B75</f>
        <v>81</v>
      </c>
      <c r="D80" s="210">
        <f>DADOS2!E75</f>
        <v>35</v>
      </c>
      <c r="E80" s="222">
        <f>DADOS2!H75</f>
        <v>20</v>
      </c>
      <c r="F80" s="76">
        <f>DADOS2!K75</f>
        <v>4</v>
      </c>
      <c r="G80" s="210">
        <f>DADOS2!L75</f>
        <v>47</v>
      </c>
      <c r="H80" s="210">
        <f>DADOS2!O75</f>
        <v>31</v>
      </c>
      <c r="I80" s="210">
        <f>DADOS2!R75</f>
        <v>17</v>
      </c>
      <c r="J80" s="210">
        <f>DADOS2!U75</f>
        <v>30</v>
      </c>
      <c r="K80" s="76">
        <f>DADOS2!X75</f>
        <v>2.75</v>
      </c>
      <c r="L80" s="210">
        <f>DADOS2!Y75</f>
        <v>164</v>
      </c>
      <c r="M80" s="210">
        <f>DADOS2!AB75</f>
        <v>63</v>
      </c>
      <c r="N80" s="210">
        <f>DADOS2!AE75</f>
        <v>63</v>
      </c>
      <c r="O80" s="210">
        <f>DADOS2!AH75</f>
        <v>31</v>
      </c>
      <c r="P80" s="76">
        <f>DADOS2!AK75</f>
        <v>4</v>
      </c>
      <c r="Q80" s="76">
        <f>DADOS2!AM75</f>
        <v>3.5833333333333335</v>
      </c>
      <c r="R80" s="47"/>
      <c r="S80" s="36"/>
      <c r="T80" s="47"/>
      <c r="U80" s="36"/>
      <c r="V80" s="70"/>
      <c r="Y80" s="67"/>
    </row>
    <row r="81" spans="1:25" ht="15.75" hidden="1" x14ac:dyDescent="0.25">
      <c r="A81" s="130" t="str">
        <f>DADOS2!AN76</f>
        <v>NASF Fed 1</v>
      </c>
      <c r="B81" s="130">
        <f>DADOS2!A76</f>
        <v>68</v>
      </c>
      <c r="C81" s="210">
        <f>DADOS2!B76</f>
        <v>89</v>
      </c>
      <c r="D81" s="210">
        <f>DADOS2!E76</f>
        <v>24</v>
      </c>
      <c r="E81" s="222">
        <f>DADOS2!H76</f>
        <v>17</v>
      </c>
      <c r="F81" s="76">
        <f>DADOS2!K76</f>
        <v>3.3333333333333335</v>
      </c>
      <c r="G81" s="210">
        <f>DADOS2!L76</f>
        <v>44</v>
      </c>
      <c r="H81" s="210">
        <f>DADOS2!O76</f>
        <v>3</v>
      </c>
      <c r="I81" s="210">
        <f>DADOS2!R76</f>
        <v>11</v>
      </c>
      <c r="J81" s="210">
        <f>DADOS2!U76</f>
        <v>20</v>
      </c>
      <c r="K81" s="76">
        <f>DADOS2!X76</f>
        <v>1.75</v>
      </c>
      <c r="L81" s="210">
        <f>DADOS2!Y76</f>
        <v>85</v>
      </c>
      <c r="M81" s="210">
        <f>DADOS2!AB76</f>
        <v>5</v>
      </c>
      <c r="N81" s="210">
        <f>DADOS2!AE76</f>
        <v>44</v>
      </c>
      <c r="O81" s="210">
        <f>DADOS2!AH76</f>
        <v>21</v>
      </c>
      <c r="P81" s="76">
        <f>DADOS2!AK76</f>
        <v>2.5</v>
      </c>
      <c r="Q81" s="76">
        <f>DADOS2!AM76</f>
        <v>2.5277777777777781</v>
      </c>
      <c r="R81" s="47"/>
      <c r="S81" s="36"/>
      <c r="T81" s="47"/>
      <c r="U81" s="36"/>
      <c r="V81" s="70"/>
      <c r="Y81" s="67"/>
    </row>
    <row r="82" spans="1:25" ht="15.75" hidden="1" x14ac:dyDescent="0.25">
      <c r="A82" s="130" t="str">
        <f>DADOS2!AN77</f>
        <v>NASF Fed 1</v>
      </c>
      <c r="B82" s="130">
        <f>DADOS2!A77</f>
        <v>69</v>
      </c>
      <c r="C82" s="210">
        <f>DADOS2!B77</f>
        <v>68</v>
      </c>
      <c r="D82" s="210">
        <f>DADOS2!E77</f>
        <v>39</v>
      </c>
      <c r="E82" s="222">
        <f>DADOS2!H77</f>
        <v>24</v>
      </c>
      <c r="F82" s="76">
        <f>DADOS2!K77</f>
        <v>4</v>
      </c>
      <c r="G82" s="210">
        <f>DADOS2!L77</f>
        <v>103</v>
      </c>
      <c r="H82" s="210">
        <f>DADOS2!O77</f>
        <v>31</v>
      </c>
      <c r="I82" s="210">
        <f>DADOS2!R77</f>
        <v>31</v>
      </c>
      <c r="J82" s="210">
        <f>DADOS2!U77</f>
        <v>58</v>
      </c>
      <c r="K82" s="76">
        <f>DADOS2!X77</f>
        <v>4</v>
      </c>
      <c r="L82" s="210">
        <f>DADOS2!Y77</f>
        <v>141</v>
      </c>
      <c r="M82" s="210">
        <f>DADOS2!AB77</f>
        <v>47</v>
      </c>
      <c r="N82" s="210">
        <f>DADOS2!AE77</f>
        <v>63</v>
      </c>
      <c r="O82" s="210">
        <f>DADOS2!AH77</f>
        <v>30</v>
      </c>
      <c r="P82" s="76">
        <f>DADOS2!AK77</f>
        <v>3.75</v>
      </c>
      <c r="Q82" s="76">
        <f>DADOS2!AM77</f>
        <v>3.9166666666666665</v>
      </c>
      <c r="R82" s="47"/>
      <c r="S82" s="36"/>
      <c r="T82" s="47"/>
      <c r="U82" s="36"/>
      <c r="V82" s="70"/>
      <c r="Y82" s="67"/>
    </row>
    <row r="83" spans="1:25" ht="15.75" x14ac:dyDescent="0.25">
      <c r="A83" s="130" t="str">
        <f>DADOS2!AN78</f>
        <v>NASF SC 1</v>
      </c>
      <c r="B83" s="130">
        <f>DADOS2!A78</f>
        <v>70</v>
      </c>
      <c r="C83" s="210">
        <f>DADOS2!B78</f>
        <v>67</v>
      </c>
      <c r="D83" s="210">
        <f>DADOS2!E78</f>
        <v>43</v>
      </c>
      <c r="E83" s="222">
        <f>DADOS2!H78</f>
        <v>17</v>
      </c>
      <c r="F83" s="76">
        <f>DADOS2!K78</f>
        <v>3.6666666666666665</v>
      </c>
      <c r="G83" s="210">
        <f>DADOS2!L78</f>
        <v>80</v>
      </c>
      <c r="H83" s="210">
        <f>DADOS2!O78</f>
        <v>29</v>
      </c>
      <c r="I83" s="210">
        <f>DADOS2!R78</f>
        <v>16</v>
      </c>
      <c r="J83" s="210">
        <f>DADOS2!U78</f>
        <v>39</v>
      </c>
      <c r="K83" s="76">
        <f>DADOS2!X78</f>
        <v>3.5</v>
      </c>
      <c r="L83" s="210">
        <f>DADOS2!Y78</f>
        <v>105</v>
      </c>
      <c r="M83" s="210">
        <f>DADOS2!AB78</f>
        <v>37</v>
      </c>
      <c r="N83" s="210">
        <f>DADOS2!AE78</f>
        <v>53</v>
      </c>
      <c r="O83" s="210">
        <f>DADOS2!AH78</f>
        <v>34</v>
      </c>
      <c r="P83" s="76">
        <f>DADOS2!AK78</f>
        <v>3.5</v>
      </c>
      <c r="Q83" s="76">
        <f>DADOS2!AM78</f>
        <v>3.5555555555555554</v>
      </c>
      <c r="R83" s="47"/>
      <c r="S83" s="36"/>
      <c r="T83" s="47"/>
      <c r="U83" s="36"/>
      <c r="V83" s="70"/>
      <c r="Y83" s="67"/>
    </row>
    <row r="84" spans="1:25" ht="15.75" hidden="1" x14ac:dyDescent="0.25">
      <c r="A84" s="130" t="str">
        <f>DADOS2!AN79</f>
        <v>NASF SC 2</v>
      </c>
      <c r="B84" s="130">
        <f>DADOS2!A79</f>
        <v>71</v>
      </c>
      <c r="C84" s="210">
        <f>DADOS2!B79</f>
        <v>64</v>
      </c>
      <c r="D84" s="210">
        <f>DADOS2!E79</f>
        <v>19</v>
      </c>
      <c r="E84" s="222">
        <f>DADOS2!H79</f>
        <v>10</v>
      </c>
      <c r="F84" s="76">
        <f>DADOS2!K79</f>
        <v>2.3333333333333335</v>
      </c>
      <c r="G84" s="210">
        <f>DADOS2!L79</f>
        <v>44</v>
      </c>
      <c r="H84" s="210">
        <f>DADOS2!O79</f>
        <v>5</v>
      </c>
      <c r="I84" s="210">
        <f>DADOS2!R79</f>
        <v>0</v>
      </c>
      <c r="J84" s="210">
        <f>DADOS2!U79</f>
        <v>18</v>
      </c>
      <c r="K84" s="76">
        <f>DADOS2!X79</f>
        <v>1.5</v>
      </c>
      <c r="L84" s="210">
        <f>DADOS2!Y79</f>
        <v>90</v>
      </c>
      <c r="M84" s="210">
        <f>DADOS2!AB79</f>
        <v>23</v>
      </c>
      <c r="N84" s="210">
        <f>DADOS2!AE79</f>
        <v>15</v>
      </c>
      <c r="O84" s="210">
        <f>DADOS2!AH79</f>
        <v>26</v>
      </c>
      <c r="P84" s="76">
        <f>DADOS2!AK79</f>
        <v>2.5</v>
      </c>
      <c r="Q84" s="76">
        <f>DADOS2!AM79</f>
        <v>2.1111111111111112</v>
      </c>
      <c r="R84" s="47"/>
      <c r="S84" s="36"/>
      <c r="T84" s="47"/>
      <c r="U84" s="36"/>
      <c r="V84" s="70"/>
      <c r="Y84" s="67"/>
    </row>
    <row r="85" spans="1:25" ht="15.75" hidden="1" x14ac:dyDescent="0.25">
      <c r="A85" s="130" t="str">
        <f>DADOS2!AN80</f>
        <v>NASF SC 2</v>
      </c>
      <c r="B85" s="130">
        <f>DADOS2!A80</f>
        <v>72</v>
      </c>
      <c r="C85" s="210">
        <f>DADOS2!B80</f>
        <v>100</v>
      </c>
      <c r="D85" s="210">
        <f>DADOS2!E80</f>
        <v>21</v>
      </c>
      <c r="E85" s="222">
        <f>DADOS2!H80</f>
        <v>20</v>
      </c>
      <c r="F85" s="76">
        <f>DADOS2!K80</f>
        <v>4</v>
      </c>
      <c r="G85" s="210">
        <f>DADOS2!L80</f>
        <v>116</v>
      </c>
      <c r="H85" s="210">
        <f>DADOS2!O80</f>
        <v>37</v>
      </c>
      <c r="I85" s="210">
        <f>DADOS2!R80</f>
        <v>34</v>
      </c>
      <c r="J85" s="210">
        <f>DADOS2!U80</f>
        <v>75</v>
      </c>
      <c r="K85" s="76">
        <f>DADOS2!X80</f>
        <v>5</v>
      </c>
      <c r="L85" s="210">
        <f>DADOS2!Y80</f>
        <v>199</v>
      </c>
      <c r="M85" s="210">
        <f>DADOS2!AB80</f>
        <v>73</v>
      </c>
      <c r="N85" s="210">
        <f>DADOS2!AE80</f>
        <v>75</v>
      </c>
      <c r="O85" s="210">
        <f>DADOS2!AH80</f>
        <v>40</v>
      </c>
      <c r="P85" s="76">
        <f>DADOS2!AK80</f>
        <v>5</v>
      </c>
      <c r="Q85" s="76">
        <f>DADOS2!AM80</f>
        <v>4.666666666666667</v>
      </c>
      <c r="R85" s="47"/>
      <c r="S85" s="36"/>
      <c r="T85" s="47"/>
      <c r="U85" s="36"/>
      <c r="V85" s="70"/>
      <c r="Y85" s="67"/>
    </row>
    <row r="86" spans="1:25" ht="15.75" hidden="1" x14ac:dyDescent="0.25">
      <c r="A86" s="130" t="str">
        <f>DADOS2!AN81</f>
        <v>NASF SC 2</v>
      </c>
      <c r="B86" s="130">
        <f>DADOS2!A81</f>
        <v>73</v>
      </c>
      <c r="C86" s="210">
        <f>DADOS2!B81</f>
        <v>57</v>
      </c>
      <c r="D86" s="210">
        <f>DADOS2!E81</f>
        <v>43</v>
      </c>
      <c r="E86" s="222">
        <f>DADOS2!H81</f>
        <v>12</v>
      </c>
      <c r="F86" s="76">
        <f>DADOS2!K81</f>
        <v>3.6666666666666665</v>
      </c>
      <c r="G86" s="210">
        <f>DADOS2!L81</f>
        <v>63</v>
      </c>
      <c r="H86" s="210">
        <f>DADOS2!O81</f>
        <v>28</v>
      </c>
      <c r="I86" s="210">
        <f>DADOS2!R81</f>
        <v>26</v>
      </c>
      <c r="J86" s="210">
        <f>DADOS2!U81</f>
        <v>40</v>
      </c>
      <c r="K86" s="76">
        <f>DADOS2!X81</f>
        <v>3.5</v>
      </c>
      <c r="L86" s="210">
        <f>DADOS2!Y81</f>
        <v>121</v>
      </c>
      <c r="M86" s="210">
        <f>DADOS2!AB81</f>
        <v>46</v>
      </c>
      <c r="N86" s="210">
        <f>DADOS2!AE81</f>
        <v>43</v>
      </c>
      <c r="O86" s="210">
        <f>DADOS2!AH81</f>
        <v>33</v>
      </c>
      <c r="P86" s="76">
        <f>DADOS2!AK81</f>
        <v>3.5</v>
      </c>
      <c r="Q86" s="76">
        <f>DADOS2!AM81</f>
        <v>3.5555555555555554</v>
      </c>
      <c r="R86" s="47"/>
      <c r="S86" s="36"/>
      <c r="T86" s="47"/>
      <c r="U86" s="36"/>
      <c r="V86" s="70"/>
      <c r="Y86" s="67"/>
    </row>
    <row r="87" spans="1:25" ht="15.75" hidden="1" x14ac:dyDescent="0.25">
      <c r="A87" s="130" t="str">
        <f>DADOS2!AN82</f>
        <v>NASF SC 2</v>
      </c>
      <c r="B87" s="130">
        <f>DADOS2!A82</f>
        <v>74</v>
      </c>
      <c r="C87" s="210">
        <f>DADOS2!B82</f>
        <v>91</v>
      </c>
      <c r="D87" s="210">
        <f>DADOS2!E82</f>
        <v>40</v>
      </c>
      <c r="E87" s="222">
        <f>DADOS2!H82</f>
        <v>15</v>
      </c>
      <c r="F87" s="76">
        <f>DADOS2!K82</f>
        <v>4</v>
      </c>
      <c r="G87" s="210">
        <f>DADOS2!L82</f>
        <v>94</v>
      </c>
      <c r="H87" s="210">
        <f>DADOS2!O82</f>
        <v>30</v>
      </c>
      <c r="I87" s="210">
        <f>DADOS2!R82</f>
        <v>35</v>
      </c>
      <c r="J87" s="210">
        <f>DADOS2!U82</f>
        <v>47</v>
      </c>
      <c r="K87" s="76">
        <f>DADOS2!X82</f>
        <v>4</v>
      </c>
      <c r="L87" s="210">
        <f>DADOS2!Y82</f>
        <v>149</v>
      </c>
      <c r="M87" s="210">
        <f>DADOS2!AB82</f>
        <v>49</v>
      </c>
      <c r="N87" s="210">
        <f>DADOS2!AE82</f>
        <v>69</v>
      </c>
      <c r="O87" s="210">
        <f>DADOS2!AH82</f>
        <v>30</v>
      </c>
      <c r="P87" s="76">
        <f>DADOS2!AK82</f>
        <v>4.25</v>
      </c>
      <c r="Q87" s="76">
        <f>DADOS2!AM82</f>
        <v>4.083333333333333</v>
      </c>
      <c r="R87" s="47"/>
      <c r="S87" s="36"/>
      <c r="T87" s="47"/>
      <c r="U87" s="36"/>
      <c r="V87" s="70"/>
      <c r="Y87" s="67"/>
    </row>
    <row r="88" spans="1:25" ht="15.75" hidden="1" x14ac:dyDescent="0.25">
      <c r="A88" s="130" t="str">
        <f>DADOS2!AN83</f>
        <v>NASF Fed 1</v>
      </c>
      <c r="B88" s="130">
        <f>DADOS2!A83</f>
        <v>75</v>
      </c>
      <c r="C88" s="210">
        <f>DADOS2!B83</f>
        <v>85</v>
      </c>
      <c r="D88" s="210">
        <f>DADOS2!E83</f>
        <v>31</v>
      </c>
      <c r="E88" s="222">
        <f>DADOS2!H83</f>
        <v>17</v>
      </c>
      <c r="F88" s="76">
        <f>DADOS2!K83</f>
        <v>3.6666666666666665</v>
      </c>
      <c r="G88" s="210">
        <f>DADOS2!L83</f>
        <v>114</v>
      </c>
      <c r="H88" s="210">
        <f>DADOS2!O83</f>
        <v>29</v>
      </c>
      <c r="I88" s="210">
        <f>DADOS2!R83</f>
        <v>23</v>
      </c>
      <c r="J88" s="210">
        <f>DADOS2!U83</f>
        <v>54</v>
      </c>
      <c r="K88" s="76">
        <f>DADOS2!X83</f>
        <v>4</v>
      </c>
      <c r="L88" s="210">
        <f>DADOS2!Y83</f>
        <v>103</v>
      </c>
      <c r="M88" s="210">
        <f>DADOS2!AB83</f>
        <v>5</v>
      </c>
      <c r="N88" s="210">
        <f>DADOS2!AE83</f>
        <v>25</v>
      </c>
      <c r="O88" s="210">
        <f>DADOS2!AH83</f>
        <v>34</v>
      </c>
      <c r="P88" s="76">
        <f>DADOS2!AK83</f>
        <v>2.75</v>
      </c>
      <c r="Q88" s="76">
        <f>DADOS2!AM83</f>
        <v>3.4722222222222219</v>
      </c>
      <c r="R88" s="47"/>
      <c r="S88" s="36"/>
      <c r="T88" s="47"/>
      <c r="U88" s="36"/>
      <c r="V88" s="70"/>
      <c r="Y88" s="67"/>
    </row>
    <row r="89" spans="1:25" ht="15.75" hidden="1" x14ac:dyDescent="0.25">
      <c r="A89" s="130" t="str">
        <f>DADOS2!AN84</f>
        <v>NASF Fed 1</v>
      </c>
      <c r="B89" s="130">
        <f>DADOS2!A84</f>
        <v>76</v>
      </c>
      <c r="C89" s="210">
        <f>DADOS2!B84</f>
        <v>66</v>
      </c>
      <c r="D89" s="210">
        <f>DADOS2!E84</f>
        <v>33</v>
      </c>
      <c r="E89" s="222">
        <f>DADOS2!H84</f>
        <v>25</v>
      </c>
      <c r="F89" s="76">
        <f>DADOS2!K84</f>
        <v>4</v>
      </c>
      <c r="G89" s="210">
        <f>DADOS2!L84</f>
        <v>81</v>
      </c>
      <c r="H89" s="210">
        <f>DADOS2!O84</f>
        <v>12</v>
      </c>
      <c r="I89" s="210">
        <f>DADOS2!R84</f>
        <v>17</v>
      </c>
      <c r="J89" s="210">
        <f>DADOS2!U84</f>
        <v>26</v>
      </c>
      <c r="K89" s="76">
        <f>DADOS2!X84</f>
        <v>2.75</v>
      </c>
      <c r="L89" s="210">
        <f>DADOS2!Y84</f>
        <v>120</v>
      </c>
      <c r="M89" s="210">
        <f>DADOS2!AB84</f>
        <v>37</v>
      </c>
      <c r="N89" s="210">
        <f>DADOS2!AE84</f>
        <v>47</v>
      </c>
      <c r="O89" s="210">
        <f>DADOS2!AH84</f>
        <v>31</v>
      </c>
      <c r="P89" s="76">
        <f>DADOS2!AK84</f>
        <v>3.25</v>
      </c>
      <c r="Q89" s="76">
        <f>DADOS2!AM84</f>
        <v>3.3333333333333335</v>
      </c>
      <c r="R89" s="47"/>
      <c r="S89" s="36"/>
      <c r="T89" s="47"/>
      <c r="U89" s="36"/>
      <c r="V89" s="70"/>
      <c r="Y89" s="67"/>
    </row>
    <row r="90" spans="1:25" ht="15.75" hidden="1" x14ac:dyDescent="0.25">
      <c r="A90" s="130" t="str">
        <f>DADOS2!AN85</f>
        <v>NASF SC 2</v>
      </c>
      <c r="B90" s="130">
        <f>DADOS2!A85</f>
        <v>77</v>
      </c>
      <c r="C90" s="210">
        <f>DADOS2!B85</f>
        <v>67</v>
      </c>
      <c r="D90" s="210">
        <f>DADOS2!E85</f>
        <v>28</v>
      </c>
      <c r="E90" s="222">
        <f>DADOS2!H85</f>
        <v>8</v>
      </c>
      <c r="F90" s="76">
        <f>DADOS2!K85</f>
        <v>2.6666666666666665</v>
      </c>
      <c r="G90" s="210" t="str">
        <f>DADOS2!L85</f>
        <v>Não Respondeu</v>
      </c>
      <c r="H90" s="210" t="str">
        <f>DADOS2!O85</f>
        <v>Não Respondeu</v>
      </c>
      <c r="I90" s="210" t="str">
        <f>DADOS2!R85</f>
        <v>Não Respondeu</v>
      </c>
      <c r="J90" s="210" t="str">
        <f>DADOS2!U85</f>
        <v>Não Respondeu</v>
      </c>
      <c r="K90" s="76" t="str">
        <f>DADOS2!X85</f>
        <v>Não Respondeu</v>
      </c>
      <c r="L90" s="210">
        <f>DADOS2!Y85</f>
        <v>98</v>
      </c>
      <c r="M90" s="210">
        <f>DADOS2!AB85</f>
        <v>30</v>
      </c>
      <c r="N90" s="210">
        <f>DADOS2!AE85</f>
        <v>35</v>
      </c>
      <c r="O90" s="210">
        <f>DADOS2!AH85</f>
        <v>32</v>
      </c>
      <c r="P90" s="76">
        <f>DADOS2!AK85</f>
        <v>3.25</v>
      </c>
      <c r="Q90" s="76">
        <f>DADOS2!AM85</f>
        <v>2.958333333333333</v>
      </c>
      <c r="R90" s="47"/>
      <c r="S90" s="36"/>
      <c r="T90" s="47"/>
      <c r="U90" s="36"/>
      <c r="V90" s="70"/>
      <c r="Y90" s="67"/>
    </row>
    <row r="91" spans="1:25" ht="15.75" hidden="1" x14ac:dyDescent="0.25">
      <c r="A91" s="130" t="str">
        <f>DADOS2!AN86</f>
        <v>NASF SC 2</v>
      </c>
      <c r="B91" s="130">
        <f>DADOS2!A86</f>
        <v>78</v>
      </c>
      <c r="C91" s="210">
        <f>DADOS2!B86</f>
        <v>53</v>
      </c>
      <c r="D91" s="210">
        <f>DADOS2!E86</f>
        <v>17</v>
      </c>
      <c r="E91" s="222">
        <f>DADOS2!H86</f>
        <v>3</v>
      </c>
      <c r="F91" s="76">
        <f>DADOS2!K86</f>
        <v>2</v>
      </c>
      <c r="G91" s="210">
        <f>DADOS2!L86</f>
        <v>21</v>
      </c>
      <c r="H91" s="210">
        <f>DADOS2!O86</f>
        <v>9</v>
      </c>
      <c r="I91" s="210">
        <f>DADOS2!R86</f>
        <v>0</v>
      </c>
      <c r="J91" s="210">
        <f>DADOS2!U86</f>
        <v>6</v>
      </c>
      <c r="K91" s="76">
        <f>DADOS2!X86</f>
        <v>1.25</v>
      </c>
      <c r="L91" s="210">
        <f>DADOS2!Y86</f>
        <v>71</v>
      </c>
      <c r="M91" s="210">
        <f>DADOS2!AB86</f>
        <v>2</v>
      </c>
      <c r="N91" s="210">
        <f>DADOS2!AE86</f>
        <v>23</v>
      </c>
      <c r="O91" s="210">
        <f>DADOS2!AH86</f>
        <v>9</v>
      </c>
      <c r="P91" s="76">
        <f>DADOS2!AK86</f>
        <v>1.75</v>
      </c>
      <c r="Q91" s="76">
        <f>DADOS2!AM86</f>
        <v>1.6666666666666667</v>
      </c>
      <c r="R91" s="47"/>
      <c r="S91" s="36"/>
      <c r="T91" s="47"/>
      <c r="U91" s="36"/>
      <c r="V91" s="70"/>
      <c r="Y91" s="67"/>
    </row>
    <row r="92" spans="1:25" ht="15.75" x14ac:dyDescent="0.25">
      <c r="A92" s="130" t="str">
        <f>DADOS2!AN87</f>
        <v>NASF SC 1</v>
      </c>
      <c r="B92" s="130">
        <f>DADOS2!A87</f>
        <v>79</v>
      </c>
      <c r="C92" s="210">
        <f>DADOS2!B87</f>
        <v>89</v>
      </c>
      <c r="D92" s="210">
        <f>DADOS2!E87</f>
        <v>15</v>
      </c>
      <c r="E92" s="222">
        <f>DADOS2!H87</f>
        <v>7</v>
      </c>
      <c r="F92" s="76">
        <f>DADOS2!K87</f>
        <v>2.6666666666666665</v>
      </c>
      <c r="G92" s="210">
        <f>DADOS2!L87</f>
        <v>37</v>
      </c>
      <c r="H92" s="210">
        <f>DADOS2!O87</f>
        <v>12</v>
      </c>
      <c r="I92" s="210">
        <f>DADOS2!R87</f>
        <v>13</v>
      </c>
      <c r="J92" s="210">
        <f>DADOS2!U87</f>
        <v>18</v>
      </c>
      <c r="K92" s="76">
        <f>DADOS2!X87</f>
        <v>2</v>
      </c>
      <c r="L92" s="210">
        <f>DADOS2!Y87</f>
        <v>98</v>
      </c>
      <c r="M92" s="210">
        <f>DADOS2!AB87</f>
        <v>25</v>
      </c>
      <c r="N92" s="210">
        <f>DADOS2!AE87</f>
        <v>31</v>
      </c>
      <c r="O92" s="210">
        <f>DADOS2!AH87</f>
        <v>28</v>
      </c>
      <c r="P92" s="76">
        <f>DADOS2!AK87</f>
        <v>2.75</v>
      </c>
      <c r="Q92" s="76">
        <f>DADOS2!AM87</f>
        <v>2.4722222222222219</v>
      </c>
      <c r="R92" s="47"/>
      <c r="S92" s="36"/>
      <c r="T92" s="47"/>
      <c r="U92" s="36"/>
      <c r="V92" s="70"/>
      <c r="Y92" s="67"/>
    </row>
    <row r="93" spans="1:25" ht="15.75" hidden="1" x14ac:dyDescent="0.25">
      <c r="A93" s="130" t="str">
        <f>DADOS2!AN88</f>
        <v>NASF SC 2</v>
      </c>
      <c r="B93" s="130">
        <f>DADOS2!A88</f>
        <v>80</v>
      </c>
      <c r="C93" s="210" t="str">
        <f>DADOS2!B88</f>
        <v>Não Respondeu</v>
      </c>
      <c r="D93" s="210" t="str">
        <f>DADOS2!E88</f>
        <v>Não Respondeu</v>
      </c>
      <c r="E93" s="222" t="str">
        <f>DADOS2!H88</f>
        <v>Não Respondeu</v>
      </c>
      <c r="F93" s="76" t="str">
        <f>DADOS2!K88</f>
        <v>Não Respondeu</v>
      </c>
      <c r="G93" s="210" t="str">
        <f>DADOS2!L88</f>
        <v>Não Respondeu</v>
      </c>
      <c r="H93" s="210" t="str">
        <f>DADOS2!O88</f>
        <v>Não Respondeu</v>
      </c>
      <c r="I93" s="210" t="str">
        <f>DADOS2!R88</f>
        <v>Não Respondeu</v>
      </c>
      <c r="J93" s="210" t="str">
        <f>DADOS2!U88</f>
        <v>Não Respondeu</v>
      </c>
      <c r="K93" s="76" t="str">
        <f>DADOS2!X88</f>
        <v>Não Respondeu</v>
      </c>
      <c r="L93" s="210" t="str">
        <f>DADOS2!Y88</f>
        <v>Não Respondeu</v>
      </c>
      <c r="M93" s="210" t="str">
        <f>DADOS2!AB88</f>
        <v>Não Respondeu</v>
      </c>
      <c r="N93" s="210" t="str">
        <f>DADOS2!AE88</f>
        <v>Não Respondeu</v>
      </c>
      <c r="O93" s="210" t="str">
        <f>DADOS2!AH88</f>
        <v>Não Respondeu</v>
      </c>
      <c r="P93" s="76" t="str">
        <f>DADOS2!AK88</f>
        <v>Não Respondeu</v>
      </c>
      <c r="Q93" s="76" t="str">
        <f>DADOS2!AM88</f>
        <v>Não Respondeu</v>
      </c>
      <c r="R93" s="47"/>
      <c r="S93" s="36"/>
      <c r="T93" s="47"/>
      <c r="U93" s="36"/>
      <c r="V93" s="70"/>
      <c r="Y93" s="67"/>
    </row>
    <row r="94" spans="1:25" ht="15.75" hidden="1" x14ac:dyDescent="0.25">
      <c r="A94" s="130" t="str">
        <f>DADOS2!AN89</f>
        <v>NASF SC 2</v>
      </c>
      <c r="B94" s="130">
        <f>DADOS2!A89</f>
        <v>81</v>
      </c>
      <c r="C94" s="210">
        <f>DADOS2!B89</f>
        <v>101</v>
      </c>
      <c r="D94" s="210">
        <f>DADOS2!E89</f>
        <v>41</v>
      </c>
      <c r="E94" s="222">
        <f>DADOS2!H89</f>
        <v>27</v>
      </c>
      <c r="F94" s="76">
        <f>DADOS2!K89</f>
        <v>5</v>
      </c>
      <c r="G94" s="210">
        <f>DADOS2!L89</f>
        <v>91</v>
      </c>
      <c r="H94" s="210">
        <f>DADOS2!O89</f>
        <v>25</v>
      </c>
      <c r="I94" s="210">
        <f>DADOS2!R89</f>
        <v>28</v>
      </c>
      <c r="J94" s="210">
        <f>DADOS2!U89</f>
        <v>54</v>
      </c>
      <c r="K94" s="76">
        <f>DADOS2!X89</f>
        <v>4</v>
      </c>
      <c r="L94" s="210">
        <f>DADOS2!Y89</f>
        <v>25</v>
      </c>
      <c r="M94" s="210">
        <f>DADOS2!AB89</f>
        <v>5</v>
      </c>
      <c r="N94" s="210">
        <f>DADOS2!AE89</f>
        <v>25</v>
      </c>
      <c r="O94" s="210">
        <f>DADOS2!AH89</f>
        <v>13</v>
      </c>
      <c r="P94" s="76">
        <f>DADOS2!AK89</f>
        <v>1.5</v>
      </c>
      <c r="Q94" s="76">
        <f>DADOS2!AM89</f>
        <v>3.5</v>
      </c>
      <c r="R94" s="47"/>
      <c r="S94" s="36"/>
      <c r="T94" s="47"/>
      <c r="U94" s="36"/>
      <c r="V94" s="70"/>
      <c r="Y94" s="67"/>
    </row>
    <row r="95" spans="1:25" ht="15.75" hidden="1" x14ac:dyDescent="0.25">
      <c r="A95" s="130" t="str">
        <f>DADOS2!AN90</f>
        <v>NASF SC 2</v>
      </c>
      <c r="B95" s="130">
        <f>DADOS2!A90</f>
        <v>82</v>
      </c>
      <c r="C95" s="210">
        <f>DADOS2!B90</f>
        <v>89</v>
      </c>
      <c r="D95" s="210">
        <f>DADOS2!E90</f>
        <v>36</v>
      </c>
      <c r="E95" s="222">
        <f>DADOS2!H90</f>
        <v>16</v>
      </c>
      <c r="F95" s="76">
        <f>DADOS2!K90</f>
        <v>3.6666666666666665</v>
      </c>
      <c r="G95" s="210">
        <f>DADOS2!L90</f>
        <v>102</v>
      </c>
      <c r="H95" s="210">
        <f>DADOS2!O90</f>
        <v>34</v>
      </c>
      <c r="I95" s="210">
        <f>DADOS2!R90</f>
        <v>35</v>
      </c>
      <c r="J95" s="210">
        <f>DADOS2!U90</f>
        <v>67</v>
      </c>
      <c r="K95" s="76">
        <f>DADOS2!X90</f>
        <v>4.75</v>
      </c>
      <c r="L95" s="210">
        <f>DADOS2!Y90</f>
        <v>165</v>
      </c>
      <c r="M95" s="210">
        <f>DADOS2!AB90</f>
        <v>66</v>
      </c>
      <c r="N95" s="210">
        <f>DADOS2!AE90</f>
        <v>67</v>
      </c>
      <c r="O95" s="210">
        <f>DADOS2!AH90</f>
        <v>34</v>
      </c>
      <c r="P95" s="76">
        <f>DADOS2!AK90</f>
        <v>3.75</v>
      </c>
      <c r="Q95" s="76">
        <f>DADOS2!AM90</f>
        <v>4.0555555555555554</v>
      </c>
      <c r="R95" s="47"/>
      <c r="S95" s="36"/>
      <c r="T95" s="47"/>
      <c r="U95" s="36"/>
      <c r="V95" s="70"/>
      <c r="Y95" s="67"/>
    </row>
    <row r="96" spans="1:25" ht="15.75" hidden="1" x14ac:dyDescent="0.25">
      <c r="A96" s="130" t="str">
        <f>DADOS2!AN91</f>
        <v>NASF SC 2</v>
      </c>
      <c r="B96" s="130">
        <f>DADOS2!A91</f>
        <v>83</v>
      </c>
      <c r="C96" s="210">
        <f>DADOS2!B91</f>
        <v>104</v>
      </c>
      <c r="D96" s="210">
        <f>DADOS2!E91</f>
        <v>43</v>
      </c>
      <c r="E96" s="222">
        <f>DADOS2!H91</f>
        <v>25</v>
      </c>
      <c r="F96" s="76">
        <f>DADOS2!K91</f>
        <v>5</v>
      </c>
      <c r="G96" s="210">
        <f>DADOS2!L91</f>
        <v>107</v>
      </c>
      <c r="H96" s="210">
        <f>DADOS2!O91</f>
        <v>31</v>
      </c>
      <c r="I96" s="210">
        <f>DADOS2!R91</f>
        <v>32</v>
      </c>
      <c r="J96" s="210">
        <f>DADOS2!U91</f>
        <v>64</v>
      </c>
      <c r="K96" s="76">
        <f>DADOS2!X91</f>
        <v>4.75</v>
      </c>
      <c r="L96" s="210">
        <f>DADOS2!Y91</f>
        <v>171</v>
      </c>
      <c r="M96" s="210">
        <f>DADOS2!AB91</f>
        <v>60</v>
      </c>
      <c r="N96" s="210">
        <f>DADOS2!AE91</f>
        <v>67</v>
      </c>
      <c r="O96" s="210">
        <f>DADOS2!AH91</f>
        <v>30</v>
      </c>
      <c r="P96" s="76">
        <f>DADOS2!AK91</f>
        <v>4.5</v>
      </c>
      <c r="Q96" s="76">
        <f>DADOS2!AM91</f>
        <v>4.75</v>
      </c>
      <c r="R96" s="47"/>
      <c r="S96" s="36"/>
      <c r="T96" s="47"/>
      <c r="U96" s="36"/>
      <c r="V96" s="70"/>
      <c r="Y96" s="67"/>
    </row>
    <row r="97" spans="1:25" ht="15.75" hidden="1" x14ac:dyDescent="0.25">
      <c r="A97" s="130" t="str">
        <f>DADOS2!AN92</f>
        <v>NASF SC 2</v>
      </c>
      <c r="B97" s="130">
        <f>DADOS2!A92</f>
        <v>84</v>
      </c>
      <c r="C97" s="210" t="str">
        <f>DADOS2!B92</f>
        <v>Não Respondeu</v>
      </c>
      <c r="D97" s="210" t="str">
        <f>DADOS2!E92</f>
        <v>Não Respondeu</v>
      </c>
      <c r="E97" s="222" t="str">
        <f>DADOS2!H92</f>
        <v>Não Respondeu</v>
      </c>
      <c r="F97" s="76" t="str">
        <f>DADOS2!K92</f>
        <v>Não Respondeu</v>
      </c>
      <c r="G97" s="210" t="str">
        <f>DADOS2!L92</f>
        <v>Não Respondeu</v>
      </c>
      <c r="H97" s="210" t="str">
        <f>DADOS2!O92</f>
        <v>Não Respondeu</v>
      </c>
      <c r="I97" s="210" t="str">
        <f>DADOS2!R92</f>
        <v>Não Respondeu</v>
      </c>
      <c r="J97" s="210" t="str">
        <f>DADOS2!U92</f>
        <v>Não Respondeu</v>
      </c>
      <c r="K97" s="76" t="str">
        <f>DADOS2!X92</f>
        <v>Não Respondeu</v>
      </c>
      <c r="L97" s="210" t="str">
        <f>DADOS2!Y92</f>
        <v>Não Respondeu</v>
      </c>
      <c r="M97" s="210" t="str">
        <f>DADOS2!AB92</f>
        <v>Não Respondeu</v>
      </c>
      <c r="N97" s="210" t="str">
        <f>DADOS2!AE92</f>
        <v>Não Respondeu</v>
      </c>
      <c r="O97" s="210" t="str">
        <f>DADOS2!AH92</f>
        <v>Não Respondeu</v>
      </c>
      <c r="P97" s="76" t="str">
        <f>DADOS2!AK92</f>
        <v>Não Respondeu</v>
      </c>
      <c r="Q97" s="76" t="str">
        <f>DADOS2!AM92</f>
        <v>Não Respondeu</v>
      </c>
      <c r="R97" s="47"/>
      <c r="S97" s="36"/>
      <c r="T97" s="47"/>
      <c r="U97" s="36"/>
      <c r="V97" s="70"/>
      <c r="Y97" s="67"/>
    </row>
    <row r="98" spans="1:25" ht="15.75" hidden="1" x14ac:dyDescent="0.25">
      <c r="A98" s="130" t="str">
        <f>DADOS2!AN93</f>
        <v>NASF SC 2</v>
      </c>
      <c r="B98" s="130">
        <f>DADOS2!A93</f>
        <v>85</v>
      </c>
      <c r="C98" s="210">
        <f>DADOS2!B93</f>
        <v>109</v>
      </c>
      <c r="D98" s="210">
        <f>DADOS2!E93</f>
        <v>19</v>
      </c>
      <c r="E98" s="222">
        <f>DADOS2!H93</f>
        <v>21</v>
      </c>
      <c r="F98" s="76">
        <f>DADOS2!K93</f>
        <v>3.6666666666666665</v>
      </c>
      <c r="G98" s="210">
        <f>DADOS2!L93</f>
        <v>116</v>
      </c>
      <c r="H98" s="210">
        <f>DADOS2!O93</f>
        <v>37</v>
      </c>
      <c r="I98" s="210">
        <f>DADOS2!R93</f>
        <v>31</v>
      </c>
      <c r="J98" s="210">
        <f>DADOS2!U93</f>
        <v>66</v>
      </c>
      <c r="K98" s="76">
        <f>DADOS2!X93</f>
        <v>4.75</v>
      </c>
      <c r="L98" s="210">
        <f>DADOS2!Y93</f>
        <v>179</v>
      </c>
      <c r="M98" s="210">
        <f>DADOS2!AB93</f>
        <v>69</v>
      </c>
      <c r="N98" s="210">
        <f>DADOS2!AE93</f>
        <v>59</v>
      </c>
      <c r="O98" s="210">
        <f>DADOS2!AH93</f>
        <v>34</v>
      </c>
      <c r="P98" s="76">
        <f>DADOS2!AK93</f>
        <v>4.75</v>
      </c>
      <c r="Q98" s="76">
        <f>DADOS2!AM93</f>
        <v>4.3888888888888884</v>
      </c>
      <c r="R98" s="47"/>
      <c r="S98" s="36"/>
      <c r="T98" s="47"/>
      <c r="U98" s="36"/>
      <c r="V98" s="70"/>
      <c r="Y98" s="67"/>
    </row>
    <row r="99" spans="1:25" ht="15.75" x14ac:dyDescent="0.25">
      <c r="A99" s="130" t="str">
        <f>DADOS2!AN94</f>
        <v>NASF SC 1</v>
      </c>
      <c r="B99" s="130">
        <f>DADOS2!A94</f>
        <v>86</v>
      </c>
      <c r="C99" s="210">
        <f>DADOS2!B94</f>
        <v>79</v>
      </c>
      <c r="D99" s="210">
        <f>DADOS2!E94</f>
        <v>22</v>
      </c>
      <c r="E99" s="222">
        <f>DADOS2!H94</f>
        <v>18</v>
      </c>
      <c r="F99" s="76">
        <f>DADOS2!K94</f>
        <v>3.6666666666666665</v>
      </c>
      <c r="G99" s="210">
        <f>DADOS2!L94</f>
        <v>110</v>
      </c>
      <c r="H99" s="210">
        <f>DADOS2!O94</f>
        <v>32</v>
      </c>
      <c r="I99" s="210">
        <f>DADOS2!R94</f>
        <v>30</v>
      </c>
      <c r="J99" s="210">
        <f>DADOS2!U94</f>
        <v>67</v>
      </c>
      <c r="K99" s="76">
        <f>DADOS2!X94</f>
        <v>4.75</v>
      </c>
      <c r="L99" s="210">
        <f>DADOS2!Y94</f>
        <v>152</v>
      </c>
      <c r="M99" s="210">
        <f>DADOS2!AB94</f>
        <v>56</v>
      </c>
      <c r="N99" s="210">
        <f>DADOS2!AE94</f>
        <v>64</v>
      </c>
      <c r="O99" s="210">
        <f>DADOS2!AH94</f>
        <v>39</v>
      </c>
      <c r="P99" s="76">
        <f>DADOS2!AK94</f>
        <v>4.5</v>
      </c>
      <c r="Q99" s="76">
        <f>DADOS2!AM94</f>
        <v>4.3055555555555554</v>
      </c>
      <c r="R99" s="47"/>
      <c r="S99" s="36"/>
      <c r="T99" s="47"/>
      <c r="U99" s="36"/>
      <c r="V99" s="70"/>
      <c r="Y99" s="67"/>
    </row>
    <row r="100" spans="1:25" ht="15.75" hidden="1" x14ac:dyDescent="0.25">
      <c r="A100" s="130" t="str">
        <f>DADOS2!AN95</f>
        <v>NASF SC 2</v>
      </c>
      <c r="B100" s="130">
        <f>DADOS2!A95</f>
        <v>87</v>
      </c>
      <c r="C100" s="210">
        <f>DADOS2!B95</f>
        <v>87</v>
      </c>
      <c r="D100" s="210">
        <f>DADOS2!E95</f>
        <v>27</v>
      </c>
      <c r="E100" s="222">
        <f>DADOS2!H95</f>
        <v>5</v>
      </c>
      <c r="F100" s="76">
        <f>DADOS2!K95</f>
        <v>2.6666666666666665</v>
      </c>
      <c r="G100" s="210">
        <f>DADOS2!L95</f>
        <v>68</v>
      </c>
      <c r="H100" s="210">
        <f>DADOS2!O95</f>
        <v>18</v>
      </c>
      <c r="I100" s="210">
        <f>DADOS2!R95</f>
        <v>8</v>
      </c>
      <c r="J100" s="210">
        <f>DADOS2!U95</f>
        <v>11</v>
      </c>
      <c r="K100" s="76">
        <f>DADOS2!X95</f>
        <v>2.25</v>
      </c>
      <c r="L100" s="210">
        <f>DADOS2!Y95</f>
        <v>90</v>
      </c>
      <c r="M100" s="210">
        <f>DADOS2!AB95</f>
        <v>16</v>
      </c>
      <c r="N100" s="210">
        <f>DADOS2!AE95</f>
        <v>29</v>
      </c>
      <c r="O100" s="210">
        <f>DADOS2!AH95</f>
        <v>24</v>
      </c>
      <c r="P100" s="76">
        <f>DADOS2!AK95</f>
        <v>2.75</v>
      </c>
      <c r="Q100" s="76">
        <f>DADOS2!AM95</f>
        <v>2.5555555555555554</v>
      </c>
      <c r="R100" s="47"/>
      <c r="S100" s="36"/>
      <c r="T100" s="47"/>
      <c r="U100" s="36"/>
      <c r="V100" s="70"/>
      <c r="Y100" s="67"/>
    </row>
    <row r="101" spans="1:25" ht="15.75" hidden="1" x14ac:dyDescent="0.25">
      <c r="A101" s="130" t="str">
        <f>DADOS2!AN96</f>
        <v>NASF SC 2</v>
      </c>
      <c r="B101" s="130">
        <f>DADOS2!A96</f>
        <v>88</v>
      </c>
      <c r="C101" s="210">
        <f>DADOS2!B96</f>
        <v>83</v>
      </c>
      <c r="D101" s="210">
        <f>DADOS2!E96</f>
        <v>19</v>
      </c>
      <c r="E101" s="222">
        <f>DADOS2!H96</f>
        <v>10</v>
      </c>
      <c r="F101" s="76">
        <f>DADOS2!K96</f>
        <v>2.6666666666666665</v>
      </c>
      <c r="G101" s="210">
        <f>DADOS2!L96</f>
        <v>22</v>
      </c>
      <c r="H101" s="210">
        <f>DADOS2!O96</f>
        <v>10</v>
      </c>
      <c r="I101" s="210">
        <f>DADOS2!R96</f>
        <v>0</v>
      </c>
      <c r="J101" s="210">
        <f>DADOS2!U96</f>
        <v>8</v>
      </c>
      <c r="K101" s="76">
        <f>DADOS2!X96</f>
        <v>1.25</v>
      </c>
      <c r="L101" s="210">
        <f>DADOS2!Y96</f>
        <v>37</v>
      </c>
      <c r="M101" s="210">
        <f>DADOS2!AB96</f>
        <v>10</v>
      </c>
      <c r="N101" s="210">
        <f>DADOS2!AE96</f>
        <v>12</v>
      </c>
      <c r="O101" s="210">
        <f>DADOS2!AH96</f>
        <v>19</v>
      </c>
      <c r="P101" s="76">
        <f>DADOS2!AK96</f>
        <v>1.5</v>
      </c>
      <c r="Q101" s="76">
        <f>DADOS2!AM96</f>
        <v>1.8055555555555554</v>
      </c>
      <c r="R101" s="47"/>
      <c r="S101" s="36"/>
      <c r="T101" s="47"/>
      <c r="U101" s="36"/>
      <c r="V101" s="70"/>
      <c r="Y101" s="67"/>
    </row>
    <row r="102" spans="1:25" ht="15.75" hidden="1" x14ac:dyDescent="0.25">
      <c r="A102" s="130" t="str">
        <f>DADOS2!AN97</f>
        <v>NASF SC 2</v>
      </c>
      <c r="B102" s="130">
        <f>DADOS2!A97</f>
        <v>89</v>
      </c>
      <c r="C102" s="210">
        <f>DADOS2!B97</f>
        <v>85</v>
      </c>
      <c r="D102" s="210">
        <f>DADOS2!E97</f>
        <v>34</v>
      </c>
      <c r="E102" s="222">
        <f>DADOS2!H97</f>
        <v>20</v>
      </c>
      <c r="F102" s="76">
        <f>DADOS2!K97</f>
        <v>4</v>
      </c>
      <c r="G102" s="210">
        <f>DADOS2!L97</f>
        <v>101</v>
      </c>
      <c r="H102" s="210">
        <f>DADOS2!O97</f>
        <v>29</v>
      </c>
      <c r="I102" s="210">
        <f>DADOS2!R97</f>
        <v>26</v>
      </c>
      <c r="J102" s="210">
        <f>DADOS2!U97</f>
        <v>60</v>
      </c>
      <c r="K102" s="76">
        <f>DADOS2!X97</f>
        <v>4</v>
      </c>
      <c r="L102" s="210">
        <f>DADOS2!Y97</f>
        <v>137</v>
      </c>
      <c r="M102" s="210">
        <f>DADOS2!AB97</f>
        <v>64</v>
      </c>
      <c r="N102" s="210">
        <f>DADOS2!AE97</f>
        <v>62</v>
      </c>
      <c r="O102" s="210">
        <f>DADOS2!AH97</f>
        <v>27</v>
      </c>
      <c r="P102" s="76">
        <f>DADOS2!AK97</f>
        <v>4.25</v>
      </c>
      <c r="Q102" s="76">
        <f>DADOS2!AM97</f>
        <v>4.083333333333333</v>
      </c>
      <c r="R102" s="47"/>
      <c r="S102" s="36"/>
      <c r="T102" s="47"/>
      <c r="U102" s="36"/>
      <c r="V102" s="70"/>
      <c r="Y102" s="67"/>
    </row>
    <row r="103" spans="1:25" ht="15.75" hidden="1" x14ac:dyDescent="0.25">
      <c r="A103" s="130" t="str">
        <f>DADOS2!AN98</f>
        <v>NASF Fed 1</v>
      </c>
      <c r="B103" s="130">
        <f>DADOS2!A98</f>
        <v>90</v>
      </c>
      <c r="C103" s="210" t="str">
        <f>DADOS2!B98</f>
        <v>Não Respondeu</v>
      </c>
      <c r="D103" s="210" t="str">
        <f>DADOS2!E98</f>
        <v>Não Respondeu</v>
      </c>
      <c r="E103" s="222" t="str">
        <f>DADOS2!H98</f>
        <v>Não Respondeu</v>
      </c>
      <c r="F103" s="76" t="str">
        <f>DADOS2!K98</f>
        <v>Não Respondeu</v>
      </c>
      <c r="G103" s="210">
        <f>DADOS2!L98</f>
        <v>79</v>
      </c>
      <c r="H103" s="210">
        <f>DADOS2!O98</f>
        <v>30</v>
      </c>
      <c r="I103" s="210">
        <f>DADOS2!R98</f>
        <v>25</v>
      </c>
      <c r="J103" s="210">
        <f>DADOS2!U98</f>
        <v>57</v>
      </c>
      <c r="K103" s="76">
        <f>DADOS2!X98</f>
        <v>4</v>
      </c>
      <c r="L103" s="210">
        <f>DADOS2!Y98</f>
        <v>123</v>
      </c>
      <c r="M103" s="210">
        <f>DADOS2!AB98</f>
        <v>57</v>
      </c>
      <c r="N103" s="210">
        <f>DADOS2!AE98</f>
        <v>50</v>
      </c>
      <c r="O103" s="210">
        <f>DADOS2!AH98</f>
        <v>31</v>
      </c>
      <c r="P103" s="76">
        <f>DADOS2!AK98</f>
        <v>3.75</v>
      </c>
      <c r="Q103" s="76">
        <f>DADOS2!AM98</f>
        <v>3.875</v>
      </c>
      <c r="R103" s="47"/>
      <c r="S103" s="36"/>
      <c r="T103" s="47"/>
      <c r="U103" s="36"/>
      <c r="V103" s="70"/>
      <c r="Y103" s="67"/>
    </row>
    <row r="104" spans="1:25" ht="15.75" hidden="1" x14ac:dyDescent="0.25">
      <c r="A104" s="130" t="str">
        <f>DADOS2!AN99</f>
        <v>NASF SC 2</v>
      </c>
      <c r="B104" s="130">
        <f>DADOS2!A99</f>
        <v>91</v>
      </c>
      <c r="C104" s="210">
        <f>DADOS2!B99</f>
        <v>83</v>
      </c>
      <c r="D104" s="210">
        <f>DADOS2!E99</f>
        <v>26</v>
      </c>
      <c r="E104" s="222">
        <f>DADOS2!H99</f>
        <v>15</v>
      </c>
      <c r="F104" s="76">
        <f>DADOS2!K99</f>
        <v>3.3333333333333335</v>
      </c>
      <c r="G104" s="210">
        <f>DADOS2!L99</f>
        <v>87</v>
      </c>
      <c r="H104" s="210">
        <f>DADOS2!O99</f>
        <v>20</v>
      </c>
      <c r="I104" s="210">
        <f>DADOS2!R99</f>
        <v>40</v>
      </c>
      <c r="J104" s="210">
        <f>DADOS2!U99</f>
        <v>8</v>
      </c>
      <c r="K104" s="76">
        <f>DADOS2!X99</f>
        <v>3</v>
      </c>
      <c r="L104" s="210">
        <f>DADOS2!Y99</f>
        <v>142</v>
      </c>
      <c r="M104" s="210">
        <f>DADOS2!AB99</f>
        <v>18</v>
      </c>
      <c r="N104" s="210">
        <f>DADOS2!AE99</f>
        <v>58</v>
      </c>
      <c r="O104" s="210">
        <f>DADOS2!AH99</f>
        <v>36</v>
      </c>
      <c r="P104" s="76">
        <f>DADOS2!AK99</f>
        <v>3.75</v>
      </c>
      <c r="Q104" s="76">
        <f>DADOS2!AM99</f>
        <v>3.3611111111111112</v>
      </c>
      <c r="R104" s="47"/>
      <c r="S104" s="36"/>
      <c r="T104" s="47"/>
      <c r="U104" s="36"/>
      <c r="V104" s="70"/>
      <c r="Y104" s="67"/>
    </row>
    <row r="105" spans="1:25" ht="15.75" x14ac:dyDescent="0.25">
      <c r="A105" s="130" t="str">
        <f>DADOS2!AN100</f>
        <v>NASF SC 1</v>
      </c>
      <c r="B105" s="130">
        <f>DADOS2!A100</f>
        <v>92</v>
      </c>
      <c r="C105" s="210">
        <f>DADOS2!B100</f>
        <v>84</v>
      </c>
      <c r="D105" s="210">
        <f>DADOS2!E100</f>
        <v>20</v>
      </c>
      <c r="E105" s="222">
        <f>DADOS2!H100</f>
        <v>7</v>
      </c>
      <c r="F105" s="76">
        <f>DADOS2!K100</f>
        <v>3</v>
      </c>
      <c r="G105" s="210">
        <f>DADOS2!L100</f>
        <v>60</v>
      </c>
      <c r="H105" s="210">
        <f>DADOS2!O100</f>
        <v>15</v>
      </c>
      <c r="I105" s="210">
        <f>DADOS2!R100</f>
        <v>20</v>
      </c>
      <c r="J105" s="210">
        <f>DADOS2!U100</f>
        <v>50</v>
      </c>
      <c r="K105" s="76">
        <f>DADOS2!X100</f>
        <v>3</v>
      </c>
      <c r="L105" s="210">
        <f>DADOS2!Y100</f>
        <v>159</v>
      </c>
      <c r="M105" s="210">
        <f>DADOS2!AB100</f>
        <v>58</v>
      </c>
      <c r="N105" s="210">
        <f>DADOS2!AE100</f>
        <v>54</v>
      </c>
      <c r="O105" s="210">
        <f>DADOS2!AH100</f>
        <v>38</v>
      </c>
      <c r="P105" s="76">
        <f>DADOS2!AK100</f>
        <v>4.25</v>
      </c>
      <c r="Q105" s="76">
        <f>DADOS2!AM100</f>
        <v>3.4166666666666665</v>
      </c>
      <c r="R105" s="47"/>
      <c r="S105" s="36"/>
      <c r="T105" s="47"/>
      <c r="U105" s="36"/>
      <c r="V105" s="70"/>
      <c r="Y105" s="67"/>
    </row>
    <row r="106" spans="1:25" ht="15.75" x14ac:dyDescent="0.25">
      <c r="A106" s="130" t="str">
        <f>DADOS2!AN101</f>
        <v>NASF SC 1</v>
      </c>
      <c r="B106" s="130">
        <f>DADOS2!A101</f>
        <v>93</v>
      </c>
      <c r="C106" s="210">
        <f>DADOS2!B101</f>
        <v>75</v>
      </c>
      <c r="D106" s="210">
        <f>DADOS2!E101</f>
        <v>25</v>
      </c>
      <c r="E106" s="222">
        <f>DADOS2!H101</f>
        <v>11</v>
      </c>
      <c r="F106" s="76">
        <f>DADOS2!K101</f>
        <v>3</v>
      </c>
      <c r="G106" s="210">
        <f>DADOS2!L101</f>
        <v>109</v>
      </c>
      <c r="H106" s="210">
        <f>DADOS2!O101</f>
        <v>27</v>
      </c>
      <c r="I106" s="210">
        <f>DADOS2!R101</f>
        <v>27</v>
      </c>
      <c r="J106" s="210">
        <f>DADOS2!U101</f>
        <v>59</v>
      </c>
      <c r="K106" s="76">
        <f>DADOS2!X101</f>
        <v>4.25</v>
      </c>
      <c r="L106" s="210">
        <f>DADOS2!Y101</f>
        <v>137</v>
      </c>
      <c r="M106" s="210">
        <f>DADOS2!AB101</f>
        <v>21</v>
      </c>
      <c r="N106" s="210">
        <f>DADOS2!AE101</f>
        <v>33</v>
      </c>
      <c r="O106" s="210">
        <f>DADOS2!AH101</f>
        <v>36</v>
      </c>
      <c r="P106" s="76">
        <f>DADOS2!AK101</f>
        <v>3.5</v>
      </c>
      <c r="Q106" s="76">
        <f>DADOS2!AM101</f>
        <v>3.5833333333333335</v>
      </c>
      <c r="R106" s="47"/>
      <c r="S106" s="36"/>
      <c r="T106" s="47"/>
      <c r="U106" s="36"/>
      <c r="V106" s="70"/>
      <c r="Y106" s="67"/>
    </row>
    <row r="107" spans="1:25" ht="15.75" hidden="1" x14ac:dyDescent="0.25">
      <c r="A107" s="130" t="str">
        <f>DADOS2!AN102</f>
        <v>NASF Fed 1</v>
      </c>
      <c r="B107" s="130">
        <f>DADOS2!A102</f>
        <v>94</v>
      </c>
      <c r="C107" s="210">
        <f>DADOS2!B102</f>
        <v>89</v>
      </c>
      <c r="D107" s="210">
        <f>DADOS2!E102</f>
        <v>35</v>
      </c>
      <c r="E107" s="222">
        <f>DADOS2!H102</f>
        <v>25</v>
      </c>
      <c r="F107" s="76">
        <f>DADOS2!K102</f>
        <v>4.333333333333333</v>
      </c>
      <c r="G107" s="210">
        <f>DADOS2!L102</f>
        <v>101</v>
      </c>
      <c r="H107" s="210">
        <f>DADOS2!O102</f>
        <v>32</v>
      </c>
      <c r="I107" s="210">
        <f>DADOS2!R102</f>
        <v>31</v>
      </c>
      <c r="J107" s="210">
        <f>DADOS2!U102</f>
        <v>59</v>
      </c>
      <c r="K107" s="76">
        <f>DADOS2!X102</f>
        <v>4.25</v>
      </c>
      <c r="L107" s="210">
        <f>DADOS2!Y102</f>
        <v>161</v>
      </c>
      <c r="M107" s="210">
        <f>DADOS2!AB102</f>
        <v>56</v>
      </c>
      <c r="N107" s="210">
        <f>DADOS2!AE102</f>
        <v>66</v>
      </c>
      <c r="O107" s="210">
        <f>DADOS2!AH102</f>
        <v>33</v>
      </c>
      <c r="P107" s="76">
        <f>DADOS2!AK102</f>
        <v>4.5</v>
      </c>
      <c r="Q107" s="76">
        <f>DADOS2!AM102</f>
        <v>4.3611111111111107</v>
      </c>
      <c r="R107" s="47"/>
      <c r="S107" s="36"/>
      <c r="T107" s="47"/>
      <c r="U107" s="36"/>
      <c r="V107" s="70"/>
      <c r="Y107" s="67"/>
    </row>
    <row r="108" spans="1:25" ht="15.75" hidden="1" x14ac:dyDescent="0.25">
      <c r="A108" s="130" t="str">
        <f>DADOS2!AN103</f>
        <v>NASF SC 2</v>
      </c>
      <c r="B108" s="130">
        <f>DADOS2!A103</f>
        <v>95</v>
      </c>
      <c r="C108" s="210">
        <f>DADOS2!B103</f>
        <v>67</v>
      </c>
      <c r="D108" s="210">
        <f>DADOS2!E103</f>
        <v>30</v>
      </c>
      <c r="E108" s="222">
        <f>DADOS2!H103</f>
        <v>16</v>
      </c>
      <c r="F108" s="76">
        <f>DADOS2!K103</f>
        <v>3.3333333333333335</v>
      </c>
      <c r="G108" s="210">
        <f>DADOS2!L103</f>
        <v>75</v>
      </c>
      <c r="H108" s="210">
        <f>DADOS2!O103</f>
        <v>18</v>
      </c>
      <c r="I108" s="210">
        <f>DADOS2!R103</f>
        <v>19</v>
      </c>
      <c r="J108" s="210">
        <f>DADOS2!U103</f>
        <v>43</v>
      </c>
      <c r="K108" s="76">
        <f>DADOS2!X103</f>
        <v>3</v>
      </c>
      <c r="L108" s="210">
        <f>DADOS2!Y103</f>
        <v>126</v>
      </c>
      <c r="M108" s="210">
        <f>DADOS2!AB103</f>
        <v>41</v>
      </c>
      <c r="N108" s="210">
        <f>DADOS2!AE103</f>
        <v>52</v>
      </c>
      <c r="O108" s="210">
        <f>DADOS2!AH103</f>
        <v>35</v>
      </c>
      <c r="P108" s="76">
        <f>DADOS2!AK103</f>
        <v>4</v>
      </c>
      <c r="Q108" s="76">
        <f>DADOS2!AM103</f>
        <v>3.4444444444444446</v>
      </c>
      <c r="R108" s="47"/>
      <c r="S108" s="36"/>
      <c r="T108" s="47"/>
      <c r="U108" s="36"/>
      <c r="V108" s="70"/>
      <c r="Y108" s="67"/>
    </row>
    <row r="109" spans="1:25" ht="15.75" hidden="1" x14ac:dyDescent="0.25">
      <c r="A109" s="130" t="str">
        <f>DADOS2!AN104</f>
        <v>NASF SC 2</v>
      </c>
      <c r="B109" s="130">
        <f>DADOS2!A104</f>
        <v>96</v>
      </c>
      <c r="C109" s="210">
        <f>DADOS2!B104</f>
        <v>52</v>
      </c>
      <c r="D109" s="210">
        <f>DADOS2!E104</f>
        <v>30</v>
      </c>
      <c r="E109" s="222">
        <f>DADOS2!H104</f>
        <v>14</v>
      </c>
      <c r="F109" s="76">
        <f>DADOS2!K104</f>
        <v>3.3333333333333335</v>
      </c>
      <c r="G109" s="210">
        <f>DADOS2!L104</f>
        <v>71</v>
      </c>
      <c r="H109" s="210">
        <f>DADOS2!O104</f>
        <v>17</v>
      </c>
      <c r="I109" s="210">
        <f>DADOS2!R104</f>
        <v>3</v>
      </c>
      <c r="J109" s="210">
        <f>DADOS2!U104</f>
        <v>27</v>
      </c>
      <c r="K109" s="76">
        <f>DADOS2!X104</f>
        <v>2.25</v>
      </c>
      <c r="L109" s="210">
        <f>DADOS2!Y104</f>
        <v>61</v>
      </c>
      <c r="M109" s="210">
        <f>DADOS2!AB104</f>
        <v>35</v>
      </c>
      <c r="N109" s="210">
        <f>DADOS2!AE104</f>
        <v>44</v>
      </c>
      <c r="O109" s="210">
        <f>DADOS2!AH104</f>
        <v>21</v>
      </c>
      <c r="P109" s="76">
        <f>DADOS2!AK104</f>
        <v>2.75</v>
      </c>
      <c r="Q109" s="76">
        <f>DADOS2!AM104</f>
        <v>2.7777777777777781</v>
      </c>
      <c r="R109" s="47"/>
      <c r="S109" s="36"/>
      <c r="T109" s="47"/>
      <c r="U109" s="36"/>
      <c r="V109" s="70"/>
      <c r="Y109" s="67"/>
    </row>
    <row r="110" spans="1:25" ht="15.75" hidden="1" x14ac:dyDescent="0.25">
      <c r="A110" s="130" t="str">
        <f>DADOS2!AN105</f>
        <v>NASF Fed 1</v>
      </c>
      <c r="B110" s="130">
        <f>DADOS2!A105</f>
        <v>97</v>
      </c>
      <c r="C110" s="210">
        <f>DADOS2!B105</f>
        <v>108</v>
      </c>
      <c r="D110" s="210">
        <f>DADOS2!E105</f>
        <v>33</v>
      </c>
      <c r="E110" s="222">
        <f>DADOS2!H105</f>
        <v>22</v>
      </c>
      <c r="F110" s="76">
        <f>DADOS2!K105</f>
        <v>4.333333333333333</v>
      </c>
      <c r="G110" s="210">
        <f>DADOS2!L105</f>
        <v>114</v>
      </c>
      <c r="H110" s="210">
        <f>DADOS2!O105</f>
        <v>31</v>
      </c>
      <c r="I110" s="210">
        <f>DADOS2!R105</f>
        <v>28</v>
      </c>
      <c r="J110" s="210">
        <f>DADOS2!U105</f>
        <v>71</v>
      </c>
      <c r="K110" s="76">
        <f>DADOS2!X105</f>
        <v>4.5</v>
      </c>
      <c r="L110" s="210">
        <f>DADOS2!Y105</f>
        <v>156</v>
      </c>
      <c r="M110" s="210">
        <f>DADOS2!AB105</f>
        <v>43</v>
      </c>
      <c r="N110" s="210">
        <f>DADOS2!AE105</f>
        <v>47</v>
      </c>
      <c r="O110" s="210">
        <f>DADOS2!AH105</f>
        <v>30</v>
      </c>
      <c r="P110" s="76">
        <f>DADOS2!AK105</f>
        <v>3.5</v>
      </c>
      <c r="Q110" s="76">
        <f>DADOS2!AM105</f>
        <v>4.1111111111111107</v>
      </c>
      <c r="R110" s="47"/>
      <c r="S110" s="36"/>
      <c r="T110" s="47"/>
      <c r="U110" s="36"/>
      <c r="V110" s="70"/>
      <c r="Y110" s="67"/>
    </row>
    <row r="111" spans="1:25" ht="15.75" hidden="1" x14ac:dyDescent="0.25">
      <c r="A111" s="130" t="str">
        <f>DADOS2!AN106</f>
        <v>NASF Fed 2</v>
      </c>
      <c r="B111" s="130">
        <f>DADOS2!A106</f>
        <v>98</v>
      </c>
      <c r="C111" s="210">
        <f>DADOS2!B106</f>
        <v>83</v>
      </c>
      <c r="D111" s="210">
        <f>DADOS2!E106</f>
        <v>26</v>
      </c>
      <c r="E111" s="222">
        <f>DADOS2!H106</f>
        <v>14</v>
      </c>
      <c r="F111" s="76">
        <f>DADOS2!K106</f>
        <v>3.3333333333333335</v>
      </c>
      <c r="G111" s="210">
        <f>DADOS2!L106</f>
        <v>80</v>
      </c>
      <c r="H111" s="210">
        <f>DADOS2!O106</f>
        <v>17</v>
      </c>
      <c r="I111" s="210">
        <f>DADOS2!R106</f>
        <v>25</v>
      </c>
      <c r="J111" s="210">
        <f>DADOS2!U106</f>
        <v>58</v>
      </c>
      <c r="K111" s="76">
        <f>DADOS2!X106</f>
        <v>3.75</v>
      </c>
      <c r="L111" s="210">
        <f>DADOS2!Y106</f>
        <v>150</v>
      </c>
      <c r="M111" s="210">
        <f>DADOS2!AB106</f>
        <v>52</v>
      </c>
      <c r="N111" s="210">
        <f>DADOS2!AE106</f>
        <v>65</v>
      </c>
      <c r="O111" s="210">
        <f>DADOS2!AH106</f>
        <v>35</v>
      </c>
      <c r="P111" s="76">
        <f>DADOS2!AK106</f>
        <v>4.5</v>
      </c>
      <c r="Q111" s="76">
        <f>DADOS2!AM106</f>
        <v>3.8611111111111112</v>
      </c>
      <c r="R111" s="47"/>
      <c r="S111" s="36"/>
      <c r="T111" s="47"/>
      <c r="U111" s="36"/>
      <c r="V111" s="70"/>
      <c r="Y111" s="67"/>
    </row>
    <row r="112" spans="1:25" ht="15.75" hidden="1" x14ac:dyDescent="0.25">
      <c r="A112" s="130" t="str">
        <f>DADOS2!AN107</f>
        <v>NASF Fed 2</v>
      </c>
      <c r="B112" s="130">
        <f>DADOS2!A107</f>
        <v>99</v>
      </c>
      <c r="C112" s="210">
        <f>DADOS2!B107</f>
        <v>92</v>
      </c>
      <c r="D112" s="210">
        <f>DADOS2!E107</f>
        <v>38</v>
      </c>
      <c r="E112" s="222">
        <f>DADOS2!H107</f>
        <v>23</v>
      </c>
      <c r="F112" s="76">
        <f>DADOS2!K107</f>
        <v>4</v>
      </c>
      <c r="G112" s="210">
        <f>DADOS2!L107</f>
        <v>24</v>
      </c>
      <c r="H112" s="210">
        <f>DADOS2!O107</f>
        <v>11</v>
      </c>
      <c r="I112" s="210">
        <f>DADOS2!R107</f>
        <v>4</v>
      </c>
      <c r="J112" s="210">
        <f>DADOS2!U107</f>
        <v>10</v>
      </c>
      <c r="K112" s="76">
        <f>DADOS2!X107</f>
        <v>1.25</v>
      </c>
      <c r="L112" s="210">
        <f>DADOS2!Y107</f>
        <v>78</v>
      </c>
      <c r="M112" s="210">
        <f>DADOS2!AB107</f>
        <v>11</v>
      </c>
      <c r="N112" s="210">
        <f>DADOS2!AE107</f>
        <v>16</v>
      </c>
      <c r="O112" s="210">
        <f>DADOS2!AH107</f>
        <v>0</v>
      </c>
      <c r="P112" s="76">
        <f>DADOS2!AK107</f>
        <v>1.5</v>
      </c>
      <c r="Q112" s="76">
        <f>DADOS2!AM107</f>
        <v>2.25</v>
      </c>
      <c r="R112" s="47"/>
      <c r="S112" s="36"/>
      <c r="T112" s="47"/>
      <c r="U112" s="36"/>
      <c r="V112" s="70"/>
      <c r="Y112" s="67"/>
    </row>
    <row r="113" spans="1:25" ht="15.75" hidden="1" x14ac:dyDescent="0.25">
      <c r="A113" s="130" t="str">
        <f>DADOS2!AN108</f>
        <v>NASF SC 2</v>
      </c>
      <c r="B113" s="130">
        <f>DADOS2!A108</f>
        <v>100</v>
      </c>
      <c r="C113" s="210">
        <f>DADOS2!B108</f>
        <v>84</v>
      </c>
      <c r="D113" s="210">
        <f>DADOS2!E108</f>
        <v>23</v>
      </c>
      <c r="E113" s="222">
        <f>DADOS2!H108</f>
        <v>13</v>
      </c>
      <c r="F113" s="76">
        <f>DADOS2!K108</f>
        <v>3.3333333333333335</v>
      </c>
      <c r="G113" s="210">
        <f>DADOS2!L108</f>
        <v>82</v>
      </c>
      <c r="H113" s="210">
        <f>DADOS2!O108</f>
        <v>32</v>
      </c>
      <c r="I113" s="210">
        <f>DADOS2!R108</f>
        <v>31</v>
      </c>
      <c r="J113" s="210">
        <f>DADOS2!U108</f>
        <v>41</v>
      </c>
      <c r="K113" s="76">
        <f>DADOS2!X108</f>
        <v>4</v>
      </c>
      <c r="L113" s="210">
        <f>DADOS2!Y108</f>
        <v>115</v>
      </c>
      <c r="M113" s="210">
        <f>DADOS2!AB108</f>
        <v>31</v>
      </c>
      <c r="N113" s="210">
        <f>DADOS2!AE108</f>
        <v>40</v>
      </c>
      <c r="O113" s="210">
        <f>DADOS2!AH108</f>
        <v>18</v>
      </c>
      <c r="P113" s="76">
        <f>DADOS2!AK108</f>
        <v>2.75</v>
      </c>
      <c r="Q113" s="76">
        <f>DADOS2!AM108</f>
        <v>3.3611111111111112</v>
      </c>
      <c r="R113" s="47"/>
      <c r="S113" s="36"/>
      <c r="T113" s="47"/>
      <c r="U113" s="36"/>
      <c r="V113" s="70"/>
      <c r="Y113" s="67"/>
    </row>
    <row r="114" spans="1:25" ht="15.75" hidden="1" x14ac:dyDescent="0.25">
      <c r="A114" s="130" t="str">
        <f>DADOS2!AN109</f>
        <v>NASF SC 2</v>
      </c>
      <c r="B114" s="130">
        <f>DADOS2!A109</f>
        <v>101</v>
      </c>
      <c r="C114" s="210">
        <f>DADOS2!B109</f>
        <v>51</v>
      </c>
      <c r="D114" s="210">
        <f>DADOS2!E109</f>
        <v>3</v>
      </c>
      <c r="E114" s="222">
        <f>DADOS2!H109</f>
        <v>5</v>
      </c>
      <c r="F114" s="76">
        <f>DADOS2!K109</f>
        <v>1.6666666666666667</v>
      </c>
      <c r="G114" s="210">
        <f>DADOS2!L109</f>
        <v>0</v>
      </c>
      <c r="H114" s="210">
        <f>DADOS2!O109</f>
        <v>0</v>
      </c>
      <c r="I114" s="210">
        <f>DADOS2!R109</f>
        <v>0</v>
      </c>
      <c r="J114" s="210">
        <f>DADOS2!U109</f>
        <v>0</v>
      </c>
      <c r="K114" s="76">
        <f>DADOS2!X109</f>
        <v>1</v>
      </c>
      <c r="L114" s="210">
        <f>DADOS2!Y109</f>
        <v>59</v>
      </c>
      <c r="M114" s="210">
        <f>DADOS2!AB109</f>
        <v>17</v>
      </c>
      <c r="N114" s="210">
        <f>DADOS2!AE109</f>
        <v>46</v>
      </c>
      <c r="O114" s="210">
        <f>DADOS2!AH109</f>
        <v>30</v>
      </c>
      <c r="P114" s="76">
        <f>DADOS2!AK109</f>
        <v>2.75</v>
      </c>
      <c r="Q114" s="76">
        <f>DADOS2!AM109</f>
        <v>1.8055555555555556</v>
      </c>
      <c r="R114" s="47"/>
      <c r="S114" s="36"/>
      <c r="T114" s="47"/>
      <c r="U114" s="36"/>
      <c r="V114" s="70"/>
      <c r="Y114" s="67"/>
    </row>
    <row r="115" spans="1:25" ht="15.75" hidden="1" x14ac:dyDescent="0.25">
      <c r="A115" s="130" t="str">
        <f>DADOS2!AN110</f>
        <v>NASF SC 2</v>
      </c>
      <c r="B115" s="130">
        <f>DADOS2!A110</f>
        <v>102</v>
      </c>
      <c r="C115" s="210">
        <f>DADOS2!B110</f>
        <v>89</v>
      </c>
      <c r="D115" s="210">
        <f>DADOS2!E110</f>
        <v>31</v>
      </c>
      <c r="E115" s="222">
        <f>DADOS2!H110</f>
        <v>12</v>
      </c>
      <c r="F115" s="76">
        <f>DADOS2!K110</f>
        <v>3.6666666666666665</v>
      </c>
      <c r="G115" s="210">
        <f>DADOS2!L110</f>
        <v>51</v>
      </c>
      <c r="H115" s="210">
        <f>DADOS2!O110</f>
        <v>16</v>
      </c>
      <c r="I115" s="210">
        <f>DADOS2!R110</f>
        <v>18</v>
      </c>
      <c r="J115" s="210">
        <f>DADOS2!U110</f>
        <v>30</v>
      </c>
      <c r="K115" s="76">
        <f>DADOS2!X110</f>
        <v>2.5</v>
      </c>
      <c r="L115" s="210">
        <f>DADOS2!Y110</f>
        <v>131</v>
      </c>
      <c r="M115" s="210">
        <f>DADOS2!AB110</f>
        <v>61</v>
      </c>
      <c r="N115" s="210">
        <f>DADOS2!AE110</f>
        <v>56</v>
      </c>
      <c r="O115" s="210">
        <f>DADOS2!AH110</f>
        <v>38</v>
      </c>
      <c r="P115" s="76">
        <f>DADOS2!AK110</f>
        <v>4.25</v>
      </c>
      <c r="Q115" s="76">
        <f>DADOS2!AM110</f>
        <v>3.4722222222222219</v>
      </c>
      <c r="R115" s="47"/>
      <c r="S115" s="36"/>
      <c r="T115" s="47"/>
      <c r="U115" s="36"/>
      <c r="V115" s="70"/>
      <c r="Y115" s="67"/>
    </row>
    <row r="116" spans="1:25" ht="15.75" hidden="1" x14ac:dyDescent="0.25">
      <c r="A116" s="130" t="str">
        <f>DADOS2!AN111</f>
        <v>NASF SC 2</v>
      </c>
      <c r="B116" s="130">
        <f>DADOS2!A111</f>
        <v>103</v>
      </c>
      <c r="C116" s="210">
        <f>DADOS2!B111</f>
        <v>110</v>
      </c>
      <c r="D116" s="210">
        <f>DADOS2!E111</f>
        <v>33</v>
      </c>
      <c r="E116" s="222">
        <f>DADOS2!H111</f>
        <v>30</v>
      </c>
      <c r="F116" s="76">
        <f>DADOS2!K111</f>
        <v>4.666666666666667</v>
      </c>
      <c r="G116" s="210">
        <f>DADOS2!L111</f>
        <v>130</v>
      </c>
      <c r="H116" s="210">
        <f>DADOS2!O111</f>
        <v>40</v>
      </c>
      <c r="I116" s="210">
        <f>DADOS2!R111</f>
        <v>30</v>
      </c>
      <c r="J116" s="210">
        <f>DADOS2!U111</f>
        <v>75</v>
      </c>
      <c r="K116" s="76">
        <f>DADOS2!X111</f>
        <v>4.75</v>
      </c>
      <c r="L116" s="210">
        <f>DADOS2!Y111</f>
        <v>207</v>
      </c>
      <c r="M116" s="210">
        <f>DADOS2!AB111</f>
        <v>80</v>
      </c>
      <c r="N116" s="210">
        <f>DADOS2!AE111</f>
        <v>74</v>
      </c>
      <c r="O116" s="210">
        <f>DADOS2!AH111</f>
        <v>40</v>
      </c>
      <c r="P116" s="76">
        <f>DADOS2!AK111</f>
        <v>5</v>
      </c>
      <c r="Q116" s="76">
        <f>DADOS2!AM111</f>
        <v>4.8055555555555562</v>
      </c>
      <c r="R116" s="47"/>
      <c r="S116" s="36"/>
      <c r="T116" s="47"/>
      <c r="U116" s="36"/>
      <c r="V116" s="70"/>
      <c r="Y116" s="67"/>
    </row>
    <row r="117" spans="1:25" ht="15.75" hidden="1" x14ac:dyDescent="0.25">
      <c r="A117" s="130" t="str">
        <f>DADOS2!AN112</f>
        <v>NASF SC 2</v>
      </c>
      <c r="B117" s="130">
        <f>DADOS2!A112</f>
        <v>104</v>
      </c>
      <c r="C117" s="210">
        <f>DADOS2!B112</f>
        <v>56</v>
      </c>
      <c r="D117" s="210">
        <f>DADOS2!E112</f>
        <v>23</v>
      </c>
      <c r="E117" s="222">
        <f>DADOS2!H112</f>
        <v>19</v>
      </c>
      <c r="F117" s="76">
        <f>DADOS2!K112</f>
        <v>3.3333333333333335</v>
      </c>
      <c r="G117" s="210">
        <f>DADOS2!L112</f>
        <v>31</v>
      </c>
      <c r="H117" s="210">
        <f>DADOS2!O112</f>
        <v>11</v>
      </c>
      <c r="I117" s="210">
        <f>DADOS2!R112</f>
        <v>11</v>
      </c>
      <c r="J117" s="210">
        <f>DADOS2!U112</f>
        <v>16</v>
      </c>
      <c r="K117" s="76">
        <f>DADOS2!X112</f>
        <v>2</v>
      </c>
      <c r="L117" s="210">
        <f>DADOS2!Y112</f>
        <v>63</v>
      </c>
      <c r="M117" s="210">
        <f>DADOS2!AB112</f>
        <v>7</v>
      </c>
      <c r="N117" s="210">
        <f>DADOS2!AE112</f>
        <v>23</v>
      </c>
      <c r="O117" s="210">
        <f>DADOS2!AH112</f>
        <v>18</v>
      </c>
      <c r="P117" s="76">
        <f>DADOS2!AK112</f>
        <v>2</v>
      </c>
      <c r="Q117" s="76">
        <f>DADOS2!AM112</f>
        <v>2.4444444444444446</v>
      </c>
      <c r="R117" s="47"/>
      <c r="S117" s="36"/>
      <c r="T117" s="47"/>
      <c r="U117" s="36"/>
      <c r="V117" s="70"/>
      <c r="Y117" s="67"/>
    </row>
    <row r="118" spans="1:25" ht="15.75" hidden="1" x14ac:dyDescent="0.25">
      <c r="A118" s="130" t="str">
        <f>DADOS2!AN113</f>
        <v>NASF SC 2</v>
      </c>
      <c r="B118" s="130">
        <f>DADOS2!A113</f>
        <v>105</v>
      </c>
      <c r="C118" s="210">
        <f>DADOS2!B113</f>
        <v>84</v>
      </c>
      <c r="D118" s="210">
        <f>DADOS2!E113</f>
        <v>22</v>
      </c>
      <c r="E118" s="222">
        <f>DADOS2!H113</f>
        <v>10</v>
      </c>
      <c r="F118" s="76">
        <f>DADOS2!K113</f>
        <v>3</v>
      </c>
      <c r="G118" s="210">
        <f>DADOS2!L113</f>
        <v>105</v>
      </c>
      <c r="H118" s="210">
        <f>DADOS2!O113</f>
        <v>23</v>
      </c>
      <c r="I118" s="210">
        <f>DADOS2!R113</f>
        <v>22</v>
      </c>
      <c r="J118" s="210">
        <f>DADOS2!U113</f>
        <v>37</v>
      </c>
      <c r="K118" s="76">
        <f>DADOS2!X113</f>
        <v>3.5</v>
      </c>
      <c r="L118" s="210">
        <f>DADOS2!Y113</f>
        <v>153</v>
      </c>
      <c r="M118" s="210">
        <f>DADOS2!AB113</f>
        <v>70</v>
      </c>
      <c r="N118" s="210">
        <f>DADOS2!AE113</f>
        <v>73</v>
      </c>
      <c r="O118" s="210">
        <f>DADOS2!AH113</f>
        <v>40</v>
      </c>
      <c r="P118" s="76">
        <f>DADOS2!AK113</f>
        <v>4.75</v>
      </c>
      <c r="Q118" s="76">
        <f>DADOS2!AM113</f>
        <v>3.75</v>
      </c>
      <c r="R118" s="47"/>
      <c r="S118" s="36"/>
      <c r="T118" s="47"/>
      <c r="U118" s="36"/>
      <c r="V118" s="70"/>
      <c r="Y118" s="67"/>
    </row>
    <row r="119" spans="1:25" ht="15.75" hidden="1" x14ac:dyDescent="0.25">
      <c r="A119" s="130" t="str">
        <f>DADOS2!AN114</f>
        <v>NASF Fed 1</v>
      </c>
      <c r="B119" s="130">
        <f>DADOS2!A114</f>
        <v>106</v>
      </c>
      <c r="C119" s="210">
        <f>DADOS2!B114</f>
        <v>101</v>
      </c>
      <c r="D119" s="210">
        <f>DADOS2!E114</f>
        <v>38</v>
      </c>
      <c r="E119" s="222">
        <f>DADOS2!H114</f>
        <v>30</v>
      </c>
      <c r="F119" s="76">
        <f>DADOS2!K114</f>
        <v>4.666666666666667</v>
      </c>
      <c r="G119" s="210">
        <f>DADOS2!L114</f>
        <v>122</v>
      </c>
      <c r="H119" s="210">
        <f>DADOS2!O114</f>
        <v>40</v>
      </c>
      <c r="I119" s="210">
        <f>DADOS2!R114</f>
        <v>30</v>
      </c>
      <c r="J119" s="210">
        <f>DADOS2!U114</f>
        <v>61</v>
      </c>
      <c r="K119" s="76">
        <f>DADOS2!X114</f>
        <v>4.5</v>
      </c>
      <c r="L119" s="210">
        <f>DADOS2!Y114</f>
        <v>177</v>
      </c>
      <c r="M119" s="210">
        <f>DADOS2!AB114</f>
        <v>33</v>
      </c>
      <c r="N119" s="210">
        <f>DADOS2!AE114</f>
        <v>61</v>
      </c>
      <c r="O119" s="210">
        <f>DADOS2!AH114</f>
        <v>40</v>
      </c>
      <c r="P119" s="76">
        <f>DADOS2!AK114</f>
        <v>4.25</v>
      </c>
      <c r="Q119" s="76">
        <f>DADOS2!AM114</f>
        <v>4.4722222222222223</v>
      </c>
      <c r="R119" s="47"/>
      <c r="S119" s="36"/>
      <c r="T119" s="47"/>
      <c r="U119" s="36"/>
      <c r="V119" s="70"/>
      <c r="Y119" s="67"/>
    </row>
    <row r="120" spans="1:25" ht="15.75" x14ac:dyDescent="0.25">
      <c r="A120" s="130" t="str">
        <f>DADOS2!AN115</f>
        <v>NASF SC 1</v>
      </c>
      <c r="B120" s="130">
        <f>DADOS2!A115</f>
        <v>107</v>
      </c>
      <c r="C120" s="210">
        <f>DADOS2!B115</f>
        <v>74</v>
      </c>
      <c r="D120" s="210">
        <f>DADOS2!E115</f>
        <v>30</v>
      </c>
      <c r="E120" s="222">
        <f>DADOS2!H115</f>
        <v>13</v>
      </c>
      <c r="F120" s="76">
        <f>DADOS2!K115</f>
        <v>3.6666666666666665</v>
      </c>
      <c r="G120" s="210">
        <f>DADOS2!L115</f>
        <v>87</v>
      </c>
      <c r="H120" s="210">
        <f>DADOS2!O115</f>
        <v>25</v>
      </c>
      <c r="I120" s="210">
        <f>DADOS2!R115</f>
        <v>10</v>
      </c>
      <c r="J120" s="210">
        <f>DADOS2!U115</f>
        <v>20</v>
      </c>
      <c r="K120" s="76">
        <f>DADOS2!X115</f>
        <v>3</v>
      </c>
      <c r="L120" s="210">
        <f>DADOS2!Y115</f>
        <v>97</v>
      </c>
      <c r="M120" s="210">
        <f>DADOS2!AB115</f>
        <v>28</v>
      </c>
      <c r="N120" s="210">
        <f>DADOS2!AE115</f>
        <v>37</v>
      </c>
      <c r="O120" s="210">
        <f>DADOS2!AH115</f>
        <v>21</v>
      </c>
      <c r="P120" s="76">
        <f>DADOS2!AK115</f>
        <v>2.75</v>
      </c>
      <c r="Q120" s="76">
        <f>DADOS2!AM115</f>
        <v>3.1388888888888888</v>
      </c>
      <c r="R120" s="47"/>
      <c r="S120" s="36"/>
      <c r="T120" s="47"/>
      <c r="U120" s="36"/>
      <c r="V120" s="70"/>
      <c r="Y120" s="67"/>
    </row>
    <row r="121" spans="1:25" ht="15.75" x14ac:dyDescent="0.25">
      <c r="A121" s="130" t="str">
        <f>DADOS2!AN116</f>
        <v>NASF SC 1</v>
      </c>
      <c r="B121" s="130">
        <f>DADOS2!A116</f>
        <v>108</v>
      </c>
      <c r="C121" s="210" t="str">
        <f>DADOS2!B116</f>
        <v>Não Respondeu</v>
      </c>
      <c r="D121" s="210" t="str">
        <f>DADOS2!E116</f>
        <v>Não Respondeu</v>
      </c>
      <c r="E121" s="222" t="str">
        <f>DADOS2!H116</f>
        <v>Não Respondeu</v>
      </c>
      <c r="F121" s="76" t="str">
        <f>DADOS2!K116</f>
        <v>Não Respondeu</v>
      </c>
      <c r="G121" s="210" t="str">
        <f>DADOS2!L116</f>
        <v>Não Respondeu</v>
      </c>
      <c r="H121" s="210" t="str">
        <f>DADOS2!O116</f>
        <v>Não Respondeu</v>
      </c>
      <c r="I121" s="210" t="str">
        <f>DADOS2!R116</f>
        <v>Não Respondeu</v>
      </c>
      <c r="J121" s="210" t="str">
        <f>DADOS2!U116</f>
        <v>Não Respondeu</v>
      </c>
      <c r="K121" s="76" t="str">
        <f>DADOS2!X116</f>
        <v>Não Respondeu</v>
      </c>
      <c r="L121" s="210" t="str">
        <f>DADOS2!Y116</f>
        <v>Não Respondeu</v>
      </c>
      <c r="M121" s="210" t="str">
        <f>DADOS2!AB116</f>
        <v>Não Respondeu</v>
      </c>
      <c r="N121" s="210" t="str">
        <f>DADOS2!AE116</f>
        <v>Não Respondeu</v>
      </c>
      <c r="O121" s="210" t="str">
        <f>DADOS2!AH116</f>
        <v>Não Respondeu</v>
      </c>
      <c r="P121" s="76" t="str">
        <f>DADOS2!AK116</f>
        <v>Não Respondeu</v>
      </c>
      <c r="Q121" s="76" t="str">
        <f>DADOS2!AM116</f>
        <v>Não Respondeu</v>
      </c>
      <c r="R121" s="47"/>
      <c r="S121" s="36"/>
      <c r="T121" s="47"/>
      <c r="U121" s="36"/>
      <c r="V121" s="70"/>
      <c r="Y121" s="67"/>
    </row>
    <row r="122" spans="1:25" ht="15.75" x14ac:dyDescent="0.25">
      <c r="A122" s="130" t="str">
        <f>DADOS2!AN117</f>
        <v>NASF SC 1</v>
      </c>
      <c r="B122" s="130">
        <f>DADOS2!A117</f>
        <v>109</v>
      </c>
      <c r="C122" s="210">
        <f>DADOS2!B117</f>
        <v>80</v>
      </c>
      <c r="D122" s="210">
        <f>DADOS2!E117</f>
        <v>21</v>
      </c>
      <c r="E122" s="222">
        <f>DADOS2!H117</f>
        <v>5</v>
      </c>
      <c r="F122" s="76">
        <f>DADOS2!K117</f>
        <v>2.6666666666666665</v>
      </c>
      <c r="G122" s="210">
        <f>DADOS2!L117</f>
        <v>96</v>
      </c>
      <c r="H122" s="210">
        <f>DADOS2!O117</f>
        <v>18</v>
      </c>
      <c r="I122" s="210">
        <f>DADOS2!R117</f>
        <v>17</v>
      </c>
      <c r="J122" s="210">
        <f>DADOS2!U117</f>
        <v>29</v>
      </c>
      <c r="K122" s="76">
        <f>DADOS2!X117</f>
        <v>3</v>
      </c>
      <c r="L122" s="210">
        <f>DADOS2!Y117</f>
        <v>117</v>
      </c>
      <c r="M122" s="210">
        <f>DADOS2!AB117</f>
        <v>25</v>
      </c>
      <c r="N122" s="210">
        <f>DADOS2!AE117</f>
        <v>51</v>
      </c>
      <c r="O122" s="210">
        <f>DADOS2!AH117</f>
        <v>30</v>
      </c>
      <c r="P122" s="76">
        <f>DADOS2!AK117</f>
        <v>3.25</v>
      </c>
      <c r="Q122" s="76">
        <f>DADOS2!AM117</f>
        <v>2.9722222222222219</v>
      </c>
      <c r="R122" s="47"/>
      <c r="S122" s="36"/>
      <c r="T122" s="47"/>
      <c r="U122" s="36"/>
      <c r="V122" s="70"/>
      <c r="Y122" s="67"/>
    </row>
    <row r="123" spans="1:25" ht="15.75" x14ac:dyDescent="0.25">
      <c r="A123" s="130" t="str">
        <f>DADOS2!AN118</f>
        <v>NASF SC 1</v>
      </c>
      <c r="B123" s="130">
        <f>DADOS2!A118</f>
        <v>110</v>
      </c>
      <c r="C123" s="210">
        <f>DADOS2!B118</f>
        <v>99</v>
      </c>
      <c r="D123" s="210">
        <f>DADOS2!E118</f>
        <v>38</v>
      </c>
      <c r="E123" s="222">
        <f>DADOS2!H118</f>
        <v>19</v>
      </c>
      <c r="F123" s="76">
        <f>DADOS2!K118</f>
        <v>4.333333333333333</v>
      </c>
      <c r="G123" s="210">
        <f>DADOS2!L118</f>
        <v>60</v>
      </c>
      <c r="H123" s="210">
        <f>DADOS2!O118</f>
        <v>28</v>
      </c>
      <c r="I123" s="210">
        <f>DADOS2!R118</f>
        <v>20</v>
      </c>
      <c r="J123" s="210">
        <f>DADOS2!U118</f>
        <v>36</v>
      </c>
      <c r="K123" s="76">
        <f>DADOS2!X118</f>
        <v>3.25</v>
      </c>
      <c r="L123" s="210">
        <f>DADOS2!Y118</f>
        <v>92</v>
      </c>
      <c r="M123" s="210">
        <f>DADOS2!AB118</f>
        <v>32</v>
      </c>
      <c r="N123" s="210">
        <f>DADOS2!AE118</f>
        <v>40</v>
      </c>
      <c r="O123" s="210">
        <f>DADOS2!AH118</f>
        <v>22</v>
      </c>
      <c r="P123" s="76">
        <f>DADOS2!AK118</f>
        <v>3</v>
      </c>
      <c r="Q123" s="76">
        <f>DADOS2!AM118</f>
        <v>3.5277777777777772</v>
      </c>
      <c r="R123" s="47"/>
      <c r="S123" s="36"/>
      <c r="T123" s="47"/>
      <c r="U123" s="36"/>
      <c r="V123" s="70"/>
      <c r="Y123" s="67"/>
    </row>
    <row r="124" spans="1:25" ht="15.75" hidden="1" x14ac:dyDescent="0.25">
      <c r="A124" s="130" t="str">
        <f>DADOS2!AN119</f>
        <v>NASF SC 2</v>
      </c>
      <c r="B124" s="130">
        <f>DADOS2!A119</f>
        <v>111</v>
      </c>
      <c r="C124" s="210">
        <f>DADOS2!B119</f>
        <v>86</v>
      </c>
      <c r="D124" s="210">
        <f>DADOS2!E119</f>
        <v>28</v>
      </c>
      <c r="E124" s="222">
        <f>DADOS2!H119</f>
        <v>21</v>
      </c>
      <c r="F124" s="76">
        <f>DADOS2!K119</f>
        <v>3.6666666666666665</v>
      </c>
      <c r="G124" s="210">
        <f>DADOS2!L119</f>
        <v>99</v>
      </c>
      <c r="H124" s="210">
        <f>DADOS2!O119</f>
        <v>36</v>
      </c>
      <c r="I124" s="210">
        <f>DADOS2!R119</f>
        <v>31</v>
      </c>
      <c r="J124" s="210">
        <f>DADOS2!U119</f>
        <v>69</v>
      </c>
      <c r="K124" s="76">
        <f>DADOS2!X119</f>
        <v>4.5</v>
      </c>
      <c r="L124" s="210">
        <f>DADOS2!Y119</f>
        <v>169</v>
      </c>
      <c r="M124" s="210">
        <f>DADOS2!AB119</f>
        <v>65</v>
      </c>
      <c r="N124" s="210">
        <f>DADOS2!AE119</f>
        <v>65</v>
      </c>
      <c r="O124" s="210">
        <f>DADOS2!AH119</f>
        <v>25</v>
      </c>
      <c r="P124" s="76">
        <f>DADOS2!AK119</f>
        <v>4.75</v>
      </c>
      <c r="Q124" s="76">
        <f>DADOS2!AM119</f>
        <v>4.3055555555555554</v>
      </c>
      <c r="R124" s="47"/>
      <c r="S124" s="36"/>
      <c r="T124" s="47"/>
      <c r="U124" s="36"/>
      <c r="V124" s="70"/>
      <c r="Y124" s="67"/>
    </row>
    <row r="125" spans="1:25" ht="15.75" x14ac:dyDescent="0.25">
      <c r="A125" s="130" t="str">
        <f>DADOS2!AN120</f>
        <v>NASF SC 1</v>
      </c>
      <c r="B125" s="130">
        <f>DADOS2!A120</f>
        <v>112</v>
      </c>
      <c r="C125" s="210">
        <f>DADOS2!B120</f>
        <v>69</v>
      </c>
      <c r="D125" s="210">
        <f>DADOS2!E120</f>
        <v>39</v>
      </c>
      <c r="E125" s="222">
        <f>DADOS2!H120</f>
        <v>18</v>
      </c>
      <c r="F125" s="76">
        <f>DADOS2!K120</f>
        <v>3.6666666666666665</v>
      </c>
      <c r="G125" s="210">
        <f>DADOS2!L120</f>
        <v>91</v>
      </c>
      <c r="H125" s="210">
        <f>DADOS2!O120</f>
        <v>28</v>
      </c>
      <c r="I125" s="210">
        <f>DADOS2!R120</f>
        <v>29</v>
      </c>
      <c r="J125" s="210">
        <f>DADOS2!U120</f>
        <v>52</v>
      </c>
      <c r="K125" s="76">
        <f>DADOS2!X120</f>
        <v>4</v>
      </c>
      <c r="L125" s="210">
        <f>DADOS2!Y120</f>
        <v>140</v>
      </c>
      <c r="M125" s="210">
        <f>DADOS2!AB120</f>
        <v>52</v>
      </c>
      <c r="N125" s="210">
        <f>DADOS2!AE120</f>
        <v>56</v>
      </c>
      <c r="O125" s="210">
        <f>DADOS2!AH120</f>
        <v>29</v>
      </c>
      <c r="P125" s="76">
        <f>DADOS2!AK120</f>
        <v>4</v>
      </c>
      <c r="Q125" s="76">
        <f>DADOS2!AM120</f>
        <v>3.8888888888888888</v>
      </c>
      <c r="R125" s="47"/>
      <c r="S125" s="36"/>
      <c r="T125" s="47"/>
      <c r="U125" s="36"/>
      <c r="V125" s="70"/>
      <c r="Y125" s="67"/>
    </row>
    <row r="126" spans="1:25" ht="15.75" hidden="1" x14ac:dyDescent="0.25">
      <c r="A126" s="130" t="str">
        <f>DADOS2!AN121</f>
        <v>NASF SC 2</v>
      </c>
      <c r="B126" s="130">
        <f>DADOS2!A121</f>
        <v>113</v>
      </c>
      <c r="C126" s="210">
        <f>DADOS2!B121</f>
        <v>84</v>
      </c>
      <c r="D126" s="210">
        <f>DADOS2!E121</f>
        <v>20</v>
      </c>
      <c r="E126" s="222">
        <f>DADOS2!H121</f>
        <v>12</v>
      </c>
      <c r="F126" s="76">
        <f>DADOS2!K121</f>
        <v>3.3333333333333335</v>
      </c>
      <c r="G126" s="210">
        <f>DADOS2!L121</f>
        <v>80</v>
      </c>
      <c r="H126" s="210">
        <f>DADOS2!O121</f>
        <v>26</v>
      </c>
      <c r="I126" s="210">
        <f>DADOS2!R121</f>
        <v>21</v>
      </c>
      <c r="J126" s="210">
        <f>DADOS2!U121</f>
        <v>56</v>
      </c>
      <c r="K126" s="76">
        <f>DADOS2!X121</f>
        <v>3.75</v>
      </c>
      <c r="L126" s="210">
        <f>DADOS2!Y121</f>
        <v>90</v>
      </c>
      <c r="M126" s="210">
        <f>DADOS2!AB121</f>
        <v>29</v>
      </c>
      <c r="N126" s="210">
        <f>DADOS2!AE121</f>
        <v>44</v>
      </c>
      <c r="O126" s="210">
        <f>DADOS2!AH121</f>
        <v>33</v>
      </c>
      <c r="P126" s="76">
        <f>DADOS2!AK121</f>
        <v>3.25</v>
      </c>
      <c r="Q126" s="76">
        <f>DADOS2!AM121</f>
        <v>3.4444444444444446</v>
      </c>
      <c r="R126" s="47"/>
      <c r="S126" s="36"/>
      <c r="T126" s="47"/>
      <c r="U126" s="36"/>
      <c r="V126" s="70"/>
      <c r="Y126" s="67"/>
    </row>
    <row r="127" spans="1:25" ht="15.75" hidden="1" x14ac:dyDescent="0.25">
      <c r="A127" s="130" t="str">
        <f>DADOS2!AN122</f>
        <v>NASF SC 2</v>
      </c>
      <c r="B127" s="130">
        <f>DADOS2!A122</f>
        <v>114</v>
      </c>
      <c r="C127" s="210">
        <f>DADOS2!B122</f>
        <v>83</v>
      </c>
      <c r="D127" s="210">
        <f>DADOS2!E122</f>
        <v>31</v>
      </c>
      <c r="E127" s="222">
        <f>DADOS2!H122</f>
        <v>18</v>
      </c>
      <c r="F127" s="76">
        <f>DADOS2!K122</f>
        <v>4</v>
      </c>
      <c r="G127" s="210">
        <f>DADOS2!L122</f>
        <v>96</v>
      </c>
      <c r="H127" s="210">
        <f>DADOS2!O122</f>
        <v>34</v>
      </c>
      <c r="I127" s="210">
        <f>DADOS2!R122</f>
        <v>27</v>
      </c>
      <c r="J127" s="210">
        <f>DADOS2!U122</f>
        <v>66</v>
      </c>
      <c r="K127" s="76">
        <f>DADOS2!X122</f>
        <v>4.5</v>
      </c>
      <c r="L127" s="210">
        <f>DADOS2!Y122</f>
        <v>153</v>
      </c>
      <c r="M127" s="210">
        <f>DADOS2!AB122</f>
        <v>66</v>
      </c>
      <c r="N127" s="210">
        <f>DADOS2!AE122</f>
        <v>60</v>
      </c>
      <c r="O127" s="210">
        <f>DADOS2!AH122</f>
        <v>27</v>
      </c>
      <c r="P127" s="76">
        <f>DADOS2!AK122</f>
        <v>4.25</v>
      </c>
      <c r="Q127" s="76">
        <f>DADOS2!AM122</f>
        <v>4.25</v>
      </c>
      <c r="R127" s="47"/>
      <c r="S127" s="36"/>
      <c r="T127" s="47"/>
      <c r="U127" s="36"/>
      <c r="V127" s="70"/>
      <c r="Y127" s="67"/>
    </row>
    <row r="128" spans="1:25" ht="15.75" hidden="1" x14ac:dyDescent="0.25">
      <c r="A128" s="130" t="str">
        <f>DADOS2!AN123</f>
        <v>NASF SC 2</v>
      </c>
      <c r="B128" s="130">
        <f>DADOS2!A123</f>
        <v>115</v>
      </c>
      <c r="C128" s="210" t="str">
        <f>DADOS2!B123</f>
        <v>Não Respondeu</v>
      </c>
      <c r="D128" s="210" t="str">
        <f>DADOS2!E123</f>
        <v>Não Respondeu</v>
      </c>
      <c r="E128" s="222" t="str">
        <f>DADOS2!H123</f>
        <v>Não Respondeu</v>
      </c>
      <c r="F128" s="76" t="str">
        <f>DADOS2!K123</f>
        <v>Não Respondeu</v>
      </c>
      <c r="G128" s="210" t="str">
        <f>DADOS2!L123</f>
        <v>Não Respondeu</v>
      </c>
      <c r="H128" s="210" t="str">
        <f>DADOS2!O123</f>
        <v>Não Respondeu</v>
      </c>
      <c r="I128" s="210" t="str">
        <f>DADOS2!R123</f>
        <v>Não Respondeu</v>
      </c>
      <c r="J128" s="210" t="str">
        <f>DADOS2!U123</f>
        <v>Não Respondeu</v>
      </c>
      <c r="K128" s="76" t="str">
        <f>DADOS2!X123</f>
        <v>Não Respondeu</v>
      </c>
      <c r="L128" s="210" t="str">
        <f>DADOS2!Y123</f>
        <v>Não Respondeu</v>
      </c>
      <c r="M128" s="210" t="str">
        <f>DADOS2!AB123</f>
        <v>Não Respondeu</v>
      </c>
      <c r="N128" s="210" t="str">
        <f>DADOS2!AE123</f>
        <v>Não Respondeu</v>
      </c>
      <c r="O128" s="210" t="str">
        <f>DADOS2!AH123</f>
        <v>Não Respondeu</v>
      </c>
      <c r="P128" s="76" t="str">
        <f>DADOS2!AK123</f>
        <v>Não Respondeu</v>
      </c>
      <c r="Q128" s="76" t="str">
        <f>DADOS2!AM123</f>
        <v>Não Respondeu</v>
      </c>
      <c r="R128" s="47"/>
      <c r="S128" s="36"/>
      <c r="T128" s="47"/>
      <c r="U128" s="36"/>
      <c r="V128" s="70"/>
      <c r="Y128" s="67"/>
    </row>
    <row r="129" spans="1:25" ht="15.75" hidden="1" x14ac:dyDescent="0.25">
      <c r="A129" s="130" t="str">
        <f>DADOS2!AN124</f>
        <v>NASF Fed 1</v>
      </c>
      <c r="B129" s="130">
        <f>DADOS2!A124</f>
        <v>116</v>
      </c>
      <c r="C129" s="210">
        <f>DADOS2!B124</f>
        <v>110</v>
      </c>
      <c r="D129" s="210">
        <f>DADOS2!E124</f>
        <v>41</v>
      </c>
      <c r="E129" s="222">
        <f>DADOS2!H124</f>
        <v>30</v>
      </c>
      <c r="F129" s="76">
        <f>DADOS2!K124</f>
        <v>5</v>
      </c>
      <c r="G129" s="210">
        <f>DADOS2!L124</f>
        <v>123</v>
      </c>
      <c r="H129" s="210">
        <f>DADOS2!O124</f>
        <v>40</v>
      </c>
      <c r="I129" s="210">
        <f>DADOS2!R124</f>
        <v>38</v>
      </c>
      <c r="J129" s="210">
        <f>DADOS2!U124</f>
        <v>77</v>
      </c>
      <c r="K129" s="76">
        <f>DADOS2!X124</f>
        <v>5</v>
      </c>
      <c r="L129" s="210">
        <f>DADOS2!Y124</f>
        <v>118</v>
      </c>
      <c r="M129" s="210">
        <f>DADOS2!AB124</f>
        <v>31</v>
      </c>
      <c r="N129" s="210">
        <f>DADOS2!AE124</f>
        <v>46</v>
      </c>
      <c r="O129" s="210">
        <f>DADOS2!AH124</f>
        <v>27</v>
      </c>
      <c r="P129" s="76">
        <f>DADOS2!AK124</f>
        <v>3</v>
      </c>
      <c r="Q129" s="76">
        <f>DADOS2!AM124</f>
        <v>4.333333333333333</v>
      </c>
      <c r="R129" s="47"/>
      <c r="S129" s="36"/>
      <c r="T129" s="47"/>
      <c r="U129" s="36"/>
      <c r="V129" s="70"/>
      <c r="Y129" s="67"/>
    </row>
    <row r="130" spans="1:25" ht="15.75" hidden="1" x14ac:dyDescent="0.25">
      <c r="A130" s="130" t="str">
        <f>DADOS2!AN125</f>
        <v>NASF SC 2</v>
      </c>
      <c r="B130" s="130">
        <f>DADOS2!A125</f>
        <v>117</v>
      </c>
      <c r="C130" s="210">
        <f>DADOS2!B125</f>
        <v>98</v>
      </c>
      <c r="D130" s="210">
        <f>DADOS2!E125</f>
        <v>37</v>
      </c>
      <c r="E130" s="222">
        <f>DADOS2!H125</f>
        <v>14</v>
      </c>
      <c r="F130" s="76">
        <f>DADOS2!K125</f>
        <v>4</v>
      </c>
      <c r="G130" s="210">
        <f>DADOS2!L125</f>
        <v>90</v>
      </c>
      <c r="H130" s="210">
        <f>DADOS2!O125</f>
        <v>28</v>
      </c>
      <c r="I130" s="210">
        <f>DADOS2!R125</f>
        <v>27</v>
      </c>
      <c r="J130" s="210">
        <f>DADOS2!U125</f>
        <v>43</v>
      </c>
      <c r="K130" s="76">
        <f>DADOS2!X125</f>
        <v>3.75</v>
      </c>
      <c r="L130" s="210">
        <f>DADOS2!Y125</f>
        <v>78</v>
      </c>
      <c r="M130" s="210">
        <f>DADOS2!AB125</f>
        <v>17</v>
      </c>
      <c r="N130" s="210">
        <f>DADOS2!AE125</f>
        <v>32</v>
      </c>
      <c r="O130" s="210">
        <f>DADOS2!AH125</f>
        <v>21</v>
      </c>
      <c r="P130" s="76">
        <f>DADOS2!AK125</f>
        <v>2.5</v>
      </c>
      <c r="Q130" s="76">
        <f>DADOS2!AM125</f>
        <v>3.4166666666666665</v>
      </c>
      <c r="R130" s="47"/>
      <c r="S130" s="36"/>
      <c r="T130" s="47"/>
      <c r="U130" s="36"/>
      <c r="V130" s="70"/>
      <c r="Y130" s="67"/>
    </row>
    <row r="131" spans="1:25" ht="15.75" hidden="1" x14ac:dyDescent="0.25">
      <c r="A131" s="130" t="str">
        <f>DADOS2!AN126</f>
        <v>NASF SC 2</v>
      </c>
      <c r="B131" s="130">
        <f>DADOS2!A126</f>
        <v>118</v>
      </c>
      <c r="C131" s="210">
        <f>DADOS2!B126</f>
        <v>100</v>
      </c>
      <c r="D131" s="210">
        <f>DADOS2!E126</f>
        <v>29</v>
      </c>
      <c r="E131" s="222">
        <f>DADOS2!H126</f>
        <v>25</v>
      </c>
      <c r="F131" s="76">
        <f>DADOS2!K126</f>
        <v>4.333333333333333</v>
      </c>
      <c r="G131" s="210">
        <f>DADOS2!L126</f>
        <v>112</v>
      </c>
      <c r="H131" s="210">
        <f>DADOS2!O126</f>
        <v>33</v>
      </c>
      <c r="I131" s="210">
        <f>DADOS2!R126</f>
        <v>30</v>
      </c>
      <c r="J131" s="210">
        <f>DADOS2!U126</f>
        <v>63</v>
      </c>
      <c r="K131" s="76">
        <f>DADOS2!X126</f>
        <v>4.5</v>
      </c>
      <c r="L131" s="210">
        <f>DADOS2!Y126</f>
        <v>169</v>
      </c>
      <c r="M131" s="210">
        <f>DADOS2!AB126</f>
        <v>67</v>
      </c>
      <c r="N131" s="210">
        <f>DADOS2!AE126</f>
        <v>71</v>
      </c>
      <c r="O131" s="210">
        <f>DADOS2!AH126</f>
        <v>32</v>
      </c>
      <c r="P131" s="76">
        <f>DADOS2!AK126</f>
        <v>5</v>
      </c>
      <c r="Q131" s="76">
        <f>DADOS2!AM126</f>
        <v>4.6111111111111107</v>
      </c>
      <c r="R131" s="47"/>
      <c r="S131" s="36"/>
      <c r="T131" s="47"/>
      <c r="U131" s="36"/>
      <c r="V131" s="70"/>
      <c r="Y131" s="67"/>
    </row>
    <row r="132" spans="1:25" ht="15.75" hidden="1" x14ac:dyDescent="0.25">
      <c r="A132" s="130" t="str">
        <f>DADOS2!AN127</f>
        <v>NASF SC 2</v>
      </c>
      <c r="B132" s="130">
        <f>DADOS2!A127</f>
        <v>119</v>
      </c>
      <c r="C132" s="210">
        <f>DADOS2!B127</f>
        <v>108</v>
      </c>
      <c r="D132" s="210">
        <f>DADOS2!E127</f>
        <v>37</v>
      </c>
      <c r="E132" s="222">
        <f>DADOS2!H127</f>
        <v>22</v>
      </c>
      <c r="F132" s="76">
        <f>DADOS2!K127</f>
        <v>4.333333333333333</v>
      </c>
      <c r="G132" s="210">
        <f>DADOS2!L127</f>
        <v>101</v>
      </c>
      <c r="H132" s="210">
        <f>DADOS2!O127</f>
        <v>31</v>
      </c>
      <c r="I132" s="210">
        <f>DADOS2!R127</f>
        <v>29</v>
      </c>
      <c r="J132" s="210">
        <f>DADOS2!U127</f>
        <v>57</v>
      </c>
      <c r="K132" s="76">
        <f>DADOS2!X127</f>
        <v>4</v>
      </c>
      <c r="L132" s="210">
        <f>DADOS2!Y127</f>
        <v>159</v>
      </c>
      <c r="M132" s="210">
        <f>DADOS2!AB127</f>
        <v>64</v>
      </c>
      <c r="N132" s="210">
        <f>DADOS2!AE127</f>
        <v>68</v>
      </c>
      <c r="O132" s="210">
        <f>DADOS2!AH127</f>
        <v>32</v>
      </c>
      <c r="P132" s="76">
        <f>DADOS2!AK127</f>
        <v>4.75</v>
      </c>
      <c r="Q132" s="76">
        <f>DADOS2!AM127</f>
        <v>4.3611111111111107</v>
      </c>
      <c r="R132" s="47"/>
      <c r="S132" s="36"/>
      <c r="T132" s="47"/>
      <c r="U132" s="36"/>
      <c r="V132" s="70"/>
      <c r="Y132" s="67"/>
    </row>
    <row r="133" spans="1:25" ht="15.75" hidden="1" x14ac:dyDescent="0.25">
      <c r="A133" s="130" t="str">
        <f>DADOS2!AN128</f>
        <v>NASF SC 2</v>
      </c>
      <c r="B133" s="130">
        <f>DADOS2!A128</f>
        <v>120</v>
      </c>
      <c r="C133" s="210">
        <f>DADOS2!B128</f>
        <v>92</v>
      </c>
      <c r="D133" s="210">
        <f>DADOS2!E128</f>
        <v>29</v>
      </c>
      <c r="E133" s="222">
        <f>DADOS2!H128</f>
        <v>20</v>
      </c>
      <c r="F133" s="76">
        <f>DADOS2!K128</f>
        <v>3.6666666666666665</v>
      </c>
      <c r="G133" s="210">
        <f>DADOS2!L128</f>
        <v>63</v>
      </c>
      <c r="H133" s="210">
        <f>DADOS2!O128</f>
        <v>28</v>
      </c>
      <c r="I133" s="210">
        <f>DADOS2!R128</f>
        <v>17</v>
      </c>
      <c r="J133" s="210">
        <f>DADOS2!U128</f>
        <v>32</v>
      </c>
      <c r="K133" s="76">
        <f>DADOS2!X128</f>
        <v>3.25</v>
      </c>
      <c r="L133" s="210">
        <f>DADOS2!Y128</f>
        <v>133</v>
      </c>
      <c r="M133" s="210">
        <f>DADOS2!AB128</f>
        <v>51</v>
      </c>
      <c r="N133" s="210">
        <f>DADOS2!AE128</f>
        <v>52</v>
      </c>
      <c r="O133" s="210">
        <f>DADOS2!AH128</f>
        <v>36</v>
      </c>
      <c r="P133" s="76">
        <f>DADOS2!AK128</f>
        <v>4.25</v>
      </c>
      <c r="Q133" s="76">
        <f>DADOS2!AM128</f>
        <v>3.7222222222222219</v>
      </c>
      <c r="R133" s="47"/>
      <c r="S133" s="36"/>
      <c r="T133" s="47"/>
      <c r="U133" s="36"/>
      <c r="V133" s="70"/>
      <c r="Y133" s="67"/>
    </row>
    <row r="134" spans="1:25" ht="15.75" hidden="1" x14ac:dyDescent="0.25">
      <c r="A134" s="130" t="str">
        <f>DADOS2!AN129</f>
        <v>NASF SC 2</v>
      </c>
      <c r="B134" s="130">
        <f>DADOS2!A129</f>
        <v>121</v>
      </c>
      <c r="C134" s="210" t="str">
        <f>DADOS2!B129</f>
        <v>Não Respondeu</v>
      </c>
      <c r="D134" s="210" t="str">
        <f>DADOS2!E129</f>
        <v>Não Respondeu</v>
      </c>
      <c r="E134" s="222" t="str">
        <f>DADOS2!H129</f>
        <v>Não Respondeu</v>
      </c>
      <c r="F134" s="76" t="str">
        <f>DADOS2!K129</f>
        <v>Não Respondeu</v>
      </c>
      <c r="G134" s="210" t="str">
        <f>DADOS2!L129</f>
        <v>Não Respondeu</v>
      </c>
      <c r="H134" s="210" t="str">
        <f>DADOS2!O129</f>
        <v>Não Respondeu</v>
      </c>
      <c r="I134" s="210" t="str">
        <f>DADOS2!R129</f>
        <v>Não Respondeu</v>
      </c>
      <c r="J134" s="210" t="str">
        <f>DADOS2!U129</f>
        <v>Não Respondeu</v>
      </c>
      <c r="K134" s="76" t="str">
        <f>DADOS2!X129</f>
        <v>Não Respondeu</v>
      </c>
      <c r="L134" s="210" t="str">
        <f>DADOS2!Y129</f>
        <v>Não Respondeu</v>
      </c>
      <c r="M134" s="210" t="str">
        <f>DADOS2!AB129</f>
        <v>Não Respondeu</v>
      </c>
      <c r="N134" s="210" t="str">
        <f>DADOS2!AE129</f>
        <v>Não Respondeu</v>
      </c>
      <c r="O134" s="210" t="str">
        <f>DADOS2!AH129</f>
        <v>Não Respondeu</v>
      </c>
      <c r="P134" s="76" t="str">
        <f>DADOS2!AK129</f>
        <v>Não Respondeu</v>
      </c>
      <c r="Q134" s="76" t="str">
        <f>DADOS2!AM129</f>
        <v>Não Respondeu</v>
      </c>
      <c r="R134" s="47"/>
      <c r="S134" s="36"/>
      <c r="T134" s="47"/>
      <c r="U134" s="36"/>
      <c r="V134" s="70"/>
      <c r="Y134" s="67"/>
    </row>
    <row r="135" spans="1:25" ht="15.75" hidden="1" x14ac:dyDescent="0.25">
      <c r="A135" s="130" t="str">
        <f>DADOS2!AN130</f>
        <v>NASF SC 2</v>
      </c>
      <c r="B135" s="130">
        <f>DADOS2!A130</f>
        <v>122</v>
      </c>
      <c r="C135" s="210">
        <f>DADOS2!B130</f>
        <v>71</v>
      </c>
      <c r="D135" s="210">
        <f>DADOS2!E130</f>
        <v>29</v>
      </c>
      <c r="E135" s="222">
        <f>DADOS2!H130</f>
        <v>17</v>
      </c>
      <c r="F135" s="76">
        <f>DADOS2!K130</f>
        <v>3</v>
      </c>
      <c r="G135" s="210">
        <f>DADOS2!L130</f>
        <v>90</v>
      </c>
      <c r="H135" s="210">
        <f>DADOS2!O130</f>
        <v>27</v>
      </c>
      <c r="I135" s="210">
        <f>DADOS2!R130</f>
        <v>28</v>
      </c>
      <c r="J135" s="210">
        <f>DADOS2!U130</f>
        <v>54</v>
      </c>
      <c r="K135" s="76">
        <f>DADOS2!X130</f>
        <v>4</v>
      </c>
      <c r="L135" s="210">
        <f>DADOS2!Y130</f>
        <v>122</v>
      </c>
      <c r="M135" s="210">
        <f>DADOS2!AB130</f>
        <v>47</v>
      </c>
      <c r="N135" s="210">
        <f>DADOS2!AE130</f>
        <v>50</v>
      </c>
      <c r="O135" s="210">
        <f>DADOS2!AH130</f>
        <v>26</v>
      </c>
      <c r="P135" s="76">
        <f>DADOS2!AK130</f>
        <v>3.5</v>
      </c>
      <c r="Q135" s="76">
        <f>DADOS2!AM130</f>
        <v>3.5</v>
      </c>
      <c r="R135" s="47"/>
      <c r="S135" s="36"/>
      <c r="T135" s="47"/>
      <c r="U135" s="36"/>
      <c r="V135" s="70"/>
      <c r="Y135" s="67"/>
    </row>
    <row r="136" spans="1:25" ht="15.75" x14ac:dyDescent="0.25">
      <c r="A136" s="130" t="str">
        <f>DADOS2!AN131</f>
        <v>NASF SC 1</v>
      </c>
      <c r="B136" s="130">
        <f>DADOS2!A131</f>
        <v>123</v>
      </c>
      <c r="C136" s="210" t="str">
        <f>DADOS2!B131</f>
        <v>Não Respondeu</v>
      </c>
      <c r="D136" s="210" t="str">
        <f>DADOS2!E131</f>
        <v>Não Respondeu</v>
      </c>
      <c r="E136" s="222" t="str">
        <f>DADOS2!H131</f>
        <v>Não Respondeu</v>
      </c>
      <c r="F136" s="76" t="str">
        <f>DADOS2!K131</f>
        <v>Não Respondeu</v>
      </c>
      <c r="G136" s="210">
        <f>DADOS2!L131</f>
        <v>109</v>
      </c>
      <c r="H136" s="210">
        <f>DADOS2!O131</f>
        <v>33</v>
      </c>
      <c r="I136" s="210">
        <f>DADOS2!R131</f>
        <v>33</v>
      </c>
      <c r="J136" s="210">
        <f>DADOS2!U131</f>
        <v>70</v>
      </c>
      <c r="K136" s="76">
        <f>DADOS2!X131</f>
        <v>5</v>
      </c>
      <c r="L136" s="210">
        <f>DADOS2!Y131</f>
        <v>163</v>
      </c>
      <c r="M136" s="210">
        <f>DADOS2!AB131</f>
        <v>75</v>
      </c>
      <c r="N136" s="210">
        <f>DADOS2!AE131</f>
        <v>75</v>
      </c>
      <c r="O136" s="210">
        <f>DADOS2!AH131</f>
        <v>40</v>
      </c>
      <c r="P136" s="76">
        <f>DADOS2!AK131</f>
        <v>4.75</v>
      </c>
      <c r="Q136" s="76">
        <f>DADOS2!AM131</f>
        <v>4.875</v>
      </c>
      <c r="R136" s="47"/>
      <c r="S136" s="36"/>
      <c r="T136" s="47"/>
      <c r="U136" s="36"/>
      <c r="V136" s="70"/>
      <c r="Y136" s="67"/>
    </row>
    <row r="137" spans="1:25" ht="15.75" hidden="1" x14ac:dyDescent="0.25">
      <c r="A137" s="130" t="str">
        <f>DADOS2!AN132</f>
        <v>NASF SC 2</v>
      </c>
      <c r="B137" s="130">
        <f>DADOS2!A132</f>
        <v>124</v>
      </c>
      <c r="C137" s="210">
        <f>DADOS2!B132</f>
        <v>85</v>
      </c>
      <c r="D137" s="210">
        <f>DADOS2!E132</f>
        <v>31</v>
      </c>
      <c r="E137" s="222">
        <f>DADOS2!H132</f>
        <v>11</v>
      </c>
      <c r="F137" s="76">
        <f>DADOS2!K132</f>
        <v>3.3333333333333335</v>
      </c>
      <c r="G137" s="210">
        <f>DADOS2!L132</f>
        <v>100</v>
      </c>
      <c r="H137" s="210">
        <f>DADOS2!O132</f>
        <v>26</v>
      </c>
      <c r="I137" s="210">
        <f>DADOS2!R132</f>
        <v>25</v>
      </c>
      <c r="J137" s="210">
        <f>DADOS2!U132</f>
        <v>53</v>
      </c>
      <c r="K137" s="76">
        <f>DADOS2!X132</f>
        <v>4</v>
      </c>
      <c r="L137" s="210">
        <f>DADOS2!Y132</f>
        <v>149</v>
      </c>
      <c r="M137" s="210">
        <f>DADOS2!AB132</f>
        <v>48</v>
      </c>
      <c r="N137" s="210">
        <f>DADOS2!AE132</f>
        <v>56</v>
      </c>
      <c r="O137" s="210">
        <f>DADOS2!AH132</f>
        <v>33</v>
      </c>
      <c r="P137" s="76">
        <f>DADOS2!AK132</f>
        <v>4.25</v>
      </c>
      <c r="Q137" s="76">
        <f>DADOS2!AM132</f>
        <v>3.8611111111111112</v>
      </c>
      <c r="R137" s="47"/>
      <c r="S137" s="36"/>
      <c r="T137" s="47"/>
      <c r="U137" s="36"/>
      <c r="V137" s="70"/>
      <c r="Y137" s="67"/>
    </row>
    <row r="138" spans="1:25" ht="15.75" hidden="1" x14ac:dyDescent="0.25">
      <c r="A138" s="130" t="str">
        <f>DADOS2!AN133</f>
        <v>NASF SC 2</v>
      </c>
      <c r="B138" s="130">
        <f>DADOS2!A133</f>
        <v>125</v>
      </c>
      <c r="C138" s="210">
        <f>DADOS2!B133</f>
        <v>81</v>
      </c>
      <c r="D138" s="210">
        <f>DADOS2!E133</f>
        <v>30</v>
      </c>
      <c r="E138" s="222">
        <f>DADOS2!H133</f>
        <v>10</v>
      </c>
      <c r="F138" s="76">
        <f>DADOS2!K133</f>
        <v>3.3333333333333335</v>
      </c>
      <c r="G138" s="210">
        <f>DADOS2!L133</f>
        <v>115</v>
      </c>
      <c r="H138" s="210">
        <f>DADOS2!O133</f>
        <v>17</v>
      </c>
      <c r="I138" s="210">
        <f>DADOS2!R133</f>
        <v>27</v>
      </c>
      <c r="J138" s="210">
        <f>DADOS2!U133</f>
        <v>59</v>
      </c>
      <c r="K138" s="76">
        <f>DADOS2!X133</f>
        <v>4</v>
      </c>
      <c r="L138" s="210">
        <f>DADOS2!Y133</f>
        <v>120</v>
      </c>
      <c r="M138" s="210">
        <f>DADOS2!AB133</f>
        <v>43</v>
      </c>
      <c r="N138" s="210">
        <f>DADOS2!AE133</f>
        <v>49</v>
      </c>
      <c r="O138" s="210">
        <f>DADOS2!AH133</f>
        <v>29</v>
      </c>
      <c r="P138" s="76">
        <f>DADOS2!AK133</f>
        <v>3.5</v>
      </c>
      <c r="Q138" s="76">
        <f>DADOS2!AM133</f>
        <v>3.6111111111111112</v>
      </c>
      <c r="R138" s="47"/>
      <c r="S138" s="36"/>
      <c r="T138" s="47"/>
      <c r="U138" s="36"/>
      <c r="V138" s="70"/>
      <c r="Y138" s="67"/>
    </row>
    <row r="139" spans="1:25" ht="15.75" hidden="1" x14ac:dyDescent="0.25">
      <c r="A139" s="130" t="str">
        <f>DADOS2!AN134</f>
        <v>NASF SC 2</v>
      </c>
      <c r="B139" s="130">
        <f>DADOS2!A134</f>
        <v>126</v>
      </c>
      <c r="C139" s="210">
        <f>DADOS2!B134</f>
        <v>58</v>
      </c>
      <c r="D139" s="210">
        <f>DADOS2!E134</f>
        <v>20</v>
      </c>
      <c r="E139" s="222">
        <f>DADOS2!H134</f>
        <v>6</v>
      </c>
      <c r="F139" s="76">
        <f>DADOS2!K134</f>
        <v>2.6666666666666665</v>
      </c>
      <c r="G139" s="210">
        <f>DADOS2!L134</f>
        <v>57</v>
      </c>
      <c r="H139" s="210">
        <f>DADOS2!O134</f>
        <v>15</v>
      </c>
      <c r="I139" s="210">
        <f>DADOS2!R134</f>
        <v>11</v>
      </c>
      <c r="J139" s="210">
        <f>DADOS2!U134</f>
        <v>27</v>
      </c>
      <c r="K139" s="76">
        <f>DADOS2!X134</f>
        <v>2.25</v>
      </c>
      <c r="L139" s="210">
        <f>DADOS2!Y134</f>
        <v>46</v>
      </c>
      <c r="M139" s="210">
        <f>DADOS2!AB134</f>
        <v>7</v>
      </c>
      <c r="N139" s="210">
        <f>DADOS2!AE134</f>
        <v>34</v>
      </c>
      <c r="O139" s="210">
        <f>DADOS2!AH134</f>
        <v>25</v>
      </c>
      <c r="P139" s="76">
        <f>DADOS2!AK134</f>
        <v>2.5</v>
      </c>
      <c r="Q139" s="76">
        <f>DADOS2!AM134</f>
        <v>2.4722222222222219</v>
      </c>
      <c r="R139" s="47"/>
      <c r="S139" s="36"/>
      <c r="T139" s="47"/>
      <c r="U139" s="36"/>
      <c r="V139" s="70"/>
      <c r="Y139" s="67"/>
    </row>
    <row r="140" spans="1:25" ht="15.75" hidden="1" x14ac:dyDescent="0.25">
      <c r="A140" s="130" t="str">
        <f>DADOS2!AN135</f>
        <v>NASF SC 2</v>
      </c>
      <c r="B140" s="130">
        <f>DADOS2!A135</f>
        <v>127</v>
      </c>
      <c r="C140" s="210">
        <f>DADOS2!B135</f>
        <v>108</v>
      </c>
      <c r="D140" s="210">
        <f>DADOS2!E135</f>
        <v>28</v>
      </c>
      <c r="E140" s="222">
        <f>DADOS2!H135</f>
        <v>25</v>
      </c>
      <c r="F140" s="76">
        <f>DADOS2!K135</f>
        <v>4.333333333333333</v>
      </c>
      <c r="G140" s="210">
        <f>DADOS2!L135</f>
        <v>121</v>
      </c>
      <c r="H140" s="210">
        <f>DADOS2!O135</f>
        <v>35</v>
      </c>
      <c r="I140" s="210">
        <f>DADOS2!R135</f>
        <v>30</v>
      </c>
      <c r="J140" s="210">
        <f>DADOS2!U135</f>
        <v>63</v>
      </c>
      <c r="K140" s="76">
        <f>DADOS2!X135</f>
        <v>4.5</v>
      </c>
      <c r="L140" s="210" t="str">
        <f>DADOS2!Y135</f>
        <v>Não Respondeu</v>
      </c>
      <c r="M140" s="210" t="str">
        <f>DADOS2!AB135</f>
        <v>Não Respondeu</v>
      </c>
      <c r="N140" s="210" t="str">
        <f>DADOS2!AE135</f>
        <v>Não Respondeu</v>
      </c>
      <c r="O140" s="210" t="str">
        <f>DADOS2!AH135</f>
        <v>Não Respondeu</v>
      </c>
      <c r="P140" s="76" t="str">
        <f>DADOS2!AK135</f>
        <v>Não Respondeu</v>
      </c>
      <c r="Q140" s="76">
        <f>DADOS2!AM135</f>
        <v>4.4166666666666661</v>
      </c>
      <c r="R140" s="47"/>
      <c r="S140" s="36"/>
      <c r="T140" s="47"/>
      <c r="U140" s="36"/>
      <c r="V140" s="70"/>
      <c r="Y140" s="67"/>
    </row>
    <row r="141" spans="1:25" ht="15.75" hidden="1" x14ac:dyDescent="0.25">
      <c r="A141" s="130" t="str">
        <f>DADOS2!AN136</f>
        <v>NASF SC 2</v>
      </c>
      <c r="B141" s="130">
        <f>DADOS2!A136</f>
        <v>128</v>
      </c>
      <c r="C141" s="210">
        <f>DADOS2!B136</f>
        <v>114</v>
      </c>
      <c r="D141" s="210">
        <f>DADOS2!E136</f>
        <v>39</v>
      </c>
      <c r="E141" s="222">
        <f>DADOS2!H136</f>
        <v>20</v>
      </c>
      <c r="F141" s="76">
        <f>DADOS2!K136</f>
        <v>4.333333333333333</v>
      </c>
      <c r="G141" s="210">
        <f>DADOS2!L136</f>
        <v>97</v>
      </c>
      <c r="H141" s="210">
        <f>DADOS2!O136</f>
        <v>32</v>
      </c>
      <c r="I141" s="210">
        <f>DADOS2!R136</f>
        <v>32</v>
      </c>
      <c r="J141" s="210">
        <f>DADOS2!U136</f>
        <v>60</v>
      </c>
      <c r="K141" s="76">
        <f>DADOS2!X136</f>
        <v>4.5</v>
      </c>
      <c r="L141" s="210">
        <f>DADOS2!Y136</f>
        <v>153</v>
      </c>
      <c r="M141" s="210">
        <f>DADOS2!AB136</f>
        <v>62</v>
      </c>
      <c r="N141" s="210">
        <f>DADOS2!AE136</f>
        <v>64</v>
      </c>
      <c r="O141" s="210">
        <f>DADOS2!AH136</f>
        <v>29</v>
      </c>
      <c r="P141" s="76">
        <f>DADOS2!AK136</f>
        <v>4.25</v>
      </c>
      <c r="Q141" s="76">
        <f>DADOS2!AM136</f>
        <v>4.3611111111111107</v>
      </c>
      <c r="R141" s="47"/>
      <c r="S141" s="36"/>
      <c r="T141" s="47"/>
      <c r="U141" s="36"/>
      <c r="V141" s="70"/>
      <c r="Y141" s="67"/>
    </row>
    <row r="142" spans="1:25" ht="15.75" hidden="1" x14ac:dyDescent="0.25">
      <c r="A142" s="130" t="str">
        <f>DADOS2!AN137</f>
        <v>NASF SC 2</v>
      </c>
      <c r="B142" s="130">
        <f>DADOS2!A137</f>
        <v>129</v>
      </c>
      <c r="C142" s="210">
        <f>DADOS2!B137</f>
        <v>114</v>
      </c>
      <c r="D142" s="210">
        <f>DADOS2!E137</f>
        <v>49</v>
      </c>
      <c r="E142" s="222">
        <f>DADOS2!H137</f>
        <v>28</v>
      </c>
      <c r="F142" s="76">
        <f>DADOS2!K137</f>
        <v>5</v>
      </c>
      <c r="G142" s="210">
        <f>DADOS2!L137</f>
        <v>124</v>
      </c>
      <c r="H142" s="210">
        <f>DADOS2!O137</f>
        <v>39</v>
      </c>
      <c r="I142" s="210">
        <f>DADOS2!R137</f>
        <v>36</v>
      </c>
      <c r="J142" s="210">
        <f>DADOS2!U137</f>
        <v>75</v>
      </c>
      <c r="K142" s="76">
        <f>DADOS2!X137</f>
        <v>5</v>
      </c>
      <c r="L142" s="210">
        <f>DADOS2!Y137</f>
        <v>194</v>
      </c>
      <c r="M142" s="210">
        <f>DADOS2!AB137</f>
        <v>72</v>
      </c>
      <c r="N142" s="210">
        <f>DADOS2!AE137</f>
        <v>73</v>
      </c>
      <c r="O142" s="210">
        <f>DADOS2!AH137</f>
        <v>38</v>
      </c>
      <c r="P142" s="76">
        <f>DADOS2!AK137</f>
        <v>4</v>
      </c>
      <c r="Q142" s="76">
        <f>DADOS2!AM137</f>
        <v>4.666666666666667</v>
      </c>
      <c r="R142" s="47"/>
      <c r="S142" s="36"/>
      <c r="T142" s="47"/>
      <c r="U142" s="36"/>
      <c r="V142" s="70"/>
      <c r="Y142" s="67"/>
    </row>
    <row r="143" spans="1:25" ht="15.75" hidden="1" x14ac:dyDescent="0.25">
      <c r="A143" s="130" t="str">
        <f>DADOS2!AN138</f>
        <v>NASF SC 2</v>
      </c>
      <c r="B143" s="130">
        <f>DADOS2!A138</f>
        <v>130</v>
      </c>
      <c r="C143" s="210">
        <f>DADOS2!B138</f>
        <v>77</v>
      </c>
      <c r="D143" s="210">
        <f>DADOS2!E138</f>
        <v>20</v>
      </c>
      <c r="E143" s="222">
        <f>DADOS2!H138</f>
        <v>16</v>
      </c>
      <c r="F143" s="76">
        <f>DADOS2!K138</f>
        <v>3.3333333333333335</v>
      </c>
      <c r="G143" s="210">
        <f>DADOS2!L138</f>
        <v>80</v>
      </c>
      <c r="H143" s="210">
        <f>DADOS2!O138</f>
        <v>12</v>
      </c>
      <c r="I143" s="210">
        <f>DADOS2!R138</f>
        <v>23</v>
      </c>
      <c r="J143" s="210">
        <f>DADOS2!U138</f>
        <v>38</v>
      </c>
      <c r="K143" s="76">
        <f>DADOS2!X138</f>
        <v>3</v>
      </c>
      <c r="L143" s="210">
        <f>DADOS2!Y138</f>
        <v>142</v>
      </c>
      <c r="M143" s="210">
        <f>DADOS2!AB138</f>
        <v>46</v>
      </c>
      <c r="N143" s="210">
        <f>DADOS2!AE138</f>
        <v>49</v>
      </c>
      <c r="O143" s="210">
        <f>DADOS2!AH138</f>
        <v>31</v>
      </c>
      <c r="P143" s="76">
        <f>DADOS2!AK138</f>
        <v>3.75</v>
      </c>
      <c r="Q143" s="76">
        <f>DADOS2!AM138</f>
        <v>3.3611111111111112</v>
      </c>
      <c r="R143" s="47"/>
      <c r="S143" s="36"/>
      <c r="T143" s="47"/>
      <c r="U143" s="36"/>
      <c r="V143" s="70"/>
      <c r="Y143" s="67"/>
    </row>
    <row r="144" spans="1:25" ht="15.75" hidden="1" x14ac:dyDescent="0.25">
      <c r="A144" s="130" t="str">
        <f>DADOS2!AN139</f>
        <v>NASF Fed 2</v>
      </c>
      <c r="B144" s="130">
        <f>DADOS2!A139</f>
        <v>131</v>
      </c>
      <c r="C144" s="210">
        <f>DADOS2!B139</f>
        <v>79</v>
      </c>
      <c r="D144" s="210">
        <f>DADOS2!E139</f>
        <v>29</v>
      </c>
      <c r="E144" s="222">
        <f>DADOS2!H139</f>
        <v>12</v>
      </c>
      <c r="F144" s="76">
        <f>DADOS2!K139</f>
        <v>3.3333333333333335</v>
      </c>
      <c r="G144" s="210">
        <f>DADOS2!L139</f>
        <v>53</v>
      </c>
      <c r="H144" s="210">
        <f>DADOS2!O139</f>
        <v>19</v>
      </c>
      <c r="I144" s="210">
        <f>DADOS2!R139</f>
        <v>18</v>
      </c>
      <c r="J144" s="210">
        <f>DADOS2!U139</f>
        <v>36</v>
      </c>
      <c r="K144" s="76">
        <f>DADOS2!X139</f>
        <v>3</v>
      </c>
      <c r="L144" s="210">
        <f>DADOS2!Y139</f>
        <v>111</v>
      </c>
      <c r="M144" s="210">
        <f>DADOS2!AB139</f>
        <v>36</v>
      </c>
      <c r="N144" s="210">
        <f>DADOS2!AE139</f>
        <v>36</v>
      </c>
      <c r="O144" s="210">
        <f>DADOS2!AH139</f>
        <v>22</v>
      </c>
      <c r="P144" s="76">
        <f>DADOS2!AK139</f>
        <v>3</v>
      </c>
      <c r="Q144" s="76">
        <f>DADOS2!AM139</f>
        <v>3.1111111111111112</v>
      </c>
      <c r="R144" s="47"/>
      <c r="S144" s="36"/>
      <c r="T144" s="47"/>
      <c r="U144" s="36"/>
      <c r="V144" s="70"/>
      <c r="Y144" s="67"/>
    </row>
    <row r="145" spans="1:25" ht="15.75" hidden="1" x14ac:dyDescent="0.25">
      <c r="A145" s="130" t="str">
        <f>DADOS2!AN140</f>
        <v>NASF Fed 1</v>
      </c>
      <c r="B145" s="130">
        <f>DADOS2!A140</f>
        <v>132</v>
      </c>
      <c r="C145" s="210" t="str">
        <f>DADOS2!B140</f>
        <v>Não Respondeu</v>
      </c>
      <c r="D145" s="210" t="str">
        <f>DADOS2!E140</f>
        <v>Não Respondeu</v>
      </c>
      <c r="E145" s="222" t="str">
        <f>DADOS2!H140</f>
        <v>Não Respondeu</v>
      </c>
      <c r="F145" s="76" t="str">
        <f>DADOS2!K140</f>
        <v>Não Respondeu</v>
      </c>
      <c r="G145" s="210" t="str">
        <f>DADOS2!L140</f>
        <v>Não Respondeu</v>
      </c>
      <c r="H145" s="210" t="str">
        <f>DADOS2!O140</f>
        <v>Não Respondeu</v>
      </c>
      <c r="I145" s="210" t="str">
        <f>DADOS2!R140</f>
        <v>Não Respondeu</v>
      </c>
      <c r="J145" s="210" t="str">
        <f>DADOS2!U140</f>
        <v>Não Respondeu</v>
      </c>
      <c r="K145" s="76" t="str">
        <f>DADOS2!X140</f>
        <v>Não Respondeu</v>
      </c>
      <c r="L145" s="210" t="str">
        <f>DADOS2!Y140</f>
        <v>Não Respondeu</v>
      </c>
      <c r="M145" s="210" t="str">
        <f>DADOS2!AB140</f>
        <v>Não Respondeu</v>
      </c>
      <c r="N145" s="210" t="str">
        <f>DADOS2!AE140</f>
        <v>Não Respondeu</v>
      </c>
      <c r="O145" s="210" t="str">
        <f>DADOS2!AH140</f>
        <v>Não Respondeu</v>
      </c>
      <c r="P145" s="76" t="str">
        <f>DADOS2!AK140</f>
        <v>Não Respondeu</v>
      </c>
      <c r="Q145" s="76" t="str">
        <f>DADOS2!AM140</f>
        <v>Não Respondeu</v>
      </c>
      <c r="R145" s="47"/>
      <c r="S145" s="36"/>
      <c r="T145" s="47"/>
      <c r="U145" s="36"/>
      <c r="V145" s="70"/>
      <c r="Y145" s="67"/>
    </row>
    <row r="146" spans="1:25" ht="15.75" hidden="1" x14ac:dyDescent="0.25">
      <c r="A146" s="130" t="str">
        <f>DADOS2!AN141</f>
        <v>NASF SC 2</v>
      </c>
      <c r="B146" s="130">
        <f>DADOS2!A141</f>
        <v>133</v>
      </c>
      <c r="C146" s="210">
        <f>DADOS2!B141</f>
        <v>83</v>
      </c>
      <c r="D146" s="210">
        <f>DADOS2!E141</f>
        <v>28</v>
      </c>
      <c r="E146" s="222">
        <f>DADOS2!H141</f>
        <v>14</v>
      </c>
      <c r="F146" s="76">
        <f>DADOS2!K141</f>
        <v>3.3333333333333335</v>
      </c>
      <c r="G146" s="210">
        <f>DADOS2!L141</f>
        <v>93</v>
      </c>
      <c r="H146" s="210">
        <f>DADOS2!O141</f>
        <v>25</v>
      </c>
      <c r="I146" s="210">
        <f>DADOS2!R141</f>
        <v>32</v>
      </c>
      <c r="J146" s="210">
        <f>DADOS2!U141</f>
        <v>48</v>
      </c>
      <c r="K146" s="76">
        <f>DADOS2!X141</f>
        <v>4.25</v>
      </c>
      <c r="L146" s="210">
        <f>DADOS2!Y141</f>
        <v>137</v>
      </c>
      <c r="M146" s="210">
        <f>DADOS2!AB141</f>
        <v>24</v>
      </c>
      <c r="N146" s="210">
        <f>DADOS2!AE141</f>
        <v>41</v>
      </c>
      <c r="O146" s="210">
        <f>DADOS2!AH141</f>
        <v>28</v>
      </c>
      <c r="P146" s="76">
        <f>DADOS2!AK141</f>
        <v>3.25</v>
      </c>
      <c r="Q146" s="76">
        <f>DADOS2!AM141</f>
        <v>3.6111111111111112</v>
      </c>
      <c r="R146" s="47"/>
      <c r="S146" s="36"/>
      <c r="T146" s="47"/>
      <c r="U146" s="36"/>
      <c r="V146" s="70"/>
      <c r="Y146" s="67"/>
    </row>
    <row r="147" spans="1:25" ht="15.75" hidden="1" x14ac:dyDescent="0.25">
      <c r="A147" s="130" t="str">
        <f>DADOS2!AN142</f>
        <v>NASF SC 2</v>
      </c>
      <c r="B147" s="130">
        <f>DADOS2!A142</f>
        <v>134</v>
      </c>
      <c r="C147" s="210" t="str">
        <f>DADOS2!B142</f>
        <v>Não Respondeu</v>
      </c>
      <c r="D147" s="210" t="str">
        <f>DADOS2!E142</f>
        <v>Não Respondeu</v>
      </c>
      <c r="E147" s="222" t="str">
        <f>DADOS2!H142</f>
        <v>Não Respondeu</v>
      </c>
      <c r="F147" s="76" t="str">
        <f>DADOS2!K142</f>
        <v>Não Respondeu</v>
      </c>
      <c r="G147" s="210" t="str">
        <f>DADOS2!L142</f>
        <v>Não Respondeu</v>
      </c>
      <c r="H147" s="210" t="str">
        <f>DADOS2!O142</f>
        <v>Não Respondeu</v>
      </c>
      <c r="I147" s="210" t="str">
        <f>DADOS2!R142</f>
        <v>Não Respondeu</v>
      </c>
      <c r="J147" s="210" t="str">
        <f>DADOS2!U142</f>
        <v>Não Respondeu</v>
      </c>
      <c r="K147" s="76" t="str">
        <f>DADOS2!X142</f>
        <v>Não Respondeu</v>
      </c>
      <c r="L147" s="210" t="str">
        <f>DADOS2!Y142</f>
        <v>Não Respondeu</v>
      </c>
      <c r="M147" s="210" t="str">
        <f>DADOS2!AB142</f>
        <v>Não Respondeu</v>
      </c>
      <c r="N147" s="210" t="str">
        <f>DADOS2!AE142</f>
        <v>Não Respondeu</v>
      </c>
      <c r="O147" s="210" t="str">
        <f>DADOS2!AH142</f>
        <v>Não Respondeu</v>
      </c>
      <c r="P147" s="76" t="str">
        <f>DADOS2!AK142</f>
        <v>Não Respondeu</v>
      </c>
      <c r="Q147" s="76" t="str">
        <f>DADOS2!AM142</f>
        <v>Não Respondeu</v>
      </c>
      <c r="R147" s="47"/>
      <c r="S147" s="36"/>
      <c r="T147" s="47"/>
      <c r="U147" s="36"/>
      <c r="V147" s="70"/>
      <c r="Y147" s="67"/>
    </row>
    <row r="148" spans="1:25" ht="15.75" x14ac:dyDescent="0.25">
      <c r="A148" s="130" t="str">
        <f>DADOS2!AN143</f>
        <v>NASF SC 1</v>
      </c>
      <c r="B148" s="130">
        <f>DADOS2!A143</f>
        <v>135</v>
      </c>
      <c r="C148" s="210">
        <f>DADOS2!B143</f>
        <v>112</v>
      </c>
      <c r="D148" s="210">
        <f>DADOS2!E143</f>
        <v>41</v>
      </c>
      <c r="E148" s="222">
        <f>DADOS2!H143</f>
        <v>28</v>
      </c>
      <c r="F148" s="76">
        <f>DADOS2!K143</f>
        <v>5</v>
      </c>
      <c r="G148" s="210">
        <f>DADOS2!L143</f>
        <v>122</v>
      </c>
      <c r="H148" s="210">
        <f>DADOS2!O143</f>
        <v>36</v>
      </c>
      <c r="I148" s="210">
        <f>DADOS2!R143</f>
        <v>37</v>
      </c>
      <c r="J148" s="210">
        <f>DADOS2!U143</f>
        <v>68</v>
      </c>
      <c r="K148" s="76">
        <f>DADOS2!X143</f>
        <v>5</v>
      </c>
      <c r="L148" s="210">
        <f>DADOS2!Y143</f>
        <v>168</v>
      </c>
      <c r="M148" s="210">
        <f>DADOS2!AB143</f>
        <v>57</v>
      </c>
      <c r="N148" s="210">
        <f>DADOS2!AE143</f>
        <v>67</v>
      </c>
      <c r="O148" s="210">
        <f>DADOS2!AH143</f>
        <v>36</v>
      </c>
      <c r="P148" s="76">
        <f>DADOS2!AK143</f>
        <v>4.75</v>
      </c>
      <c r="Q148" s="76">
        <f>DADOS2!AM143</f>
        <v>4.916666666666667</v>
      </c>
      <c r="R148" s="47"/>
      <c r="S148" s="36"/>
      <c r="T148" s="47"/>
      <c r="U148" s="36"/>
      <c r="V148" s="70"/>
      <c r="Y148" s="67"/>
    </row>
    <row r="149" spans="1:25" ht="15.75" hidden="1" x14ac:dyDescent="0.25">
      <c r="A149" s="130" t="str">
        <f>DADOS2!AN144</f>
        <v>NASF SC 2</v>
      </c>
      <c r="B149" s="130">
        <f>DADOS2!A144</f>
        <v>136</v>
      </c>
      <c r="C149" s="210">
        <f>DADOS2!B144</f>
        <v>107</v>
      </c>
      <c r="D149" s="210">
        <f>DADOS2!E144</f>
        <v>20</v>
      </c>
      <c r="E149" s="222">
        <f>DADOS2!H144</f>
        <v>28</v>
      </c>
      <c r="F149" s="76">
        <f>DADOS2!K144</f>
        <v>4.333333333333333</v>
      </c>
      <c r="G149" s="210">
        <f>DADOS2!L144</f>
        <v>113</v>
      </c>
      <c r="H149" s="210">
        <f>DADOS2!O144</f>
        <v>28</v>
      </c>
      <c r="I149" s="210">
        <f>DADOS2!R144</f>
        <v>36</v>
      </c>
      <c r="J149" s="210">
        <f>DADOS2!U144</f>
        <v>74</v>
      </c>
      <c r="K149" s="76">
        <f>DADOS2!X144</f>
        <v>4.75</v>
      </c>
      <c r="L149" s="210">
        <f>DADOS2!Y144</f>
        <v>178</v>
      </c>
      <c r="M149" s="210">
        <f>DADOS2!AB144</f>
        <v>50</v>
      </c>
      <c r="N149" s="210">
        <f>DADOS2!AE144</f>
        <v>67</v>
      </c>
      <c r="O149" s="210">
        <f>DADOS2!AH144</f>
        <v>40</v>
      </c>
      <c r="P149" s="76">
        <f>DADOS2!AK144</f>
        <v>4.75</v>
      </c>
      <c r="Q149" s="76">
        <f>DADOS2!AM144</f>
        <v>4.6111111111111107</v>
      </c>
      <c r="R149" s="47"/>
      <c r="S149" s="36"/>
      <c r="T149" s="47"/>
      <c r="U149" s="36"/>
      <c r="V149" s="70"/>
      <c r="Y149" s="67"/>
    </row>
    <row r="150" spans="1:25" ht="15.75" hidden="1" x14ac:dyDescent="0.25">
      <c r="A150" s="130" t="str">
        <f>DADOS2!AN145</f>
        <v>NASF Fed 1</v>
      </c>
      <c r="B150" s="130">
        <f>DADOS2!A145</f>
        <v>137</v>
      </c>
      <c r="C150" s="210">
        <f>DADOS2!B145</f>
        <v>73</v>
      </c>
      <c r="D150" s="210">
        <f>DADOS2!E145</f>
        <v>0</v>
      </c>
      <c r="E150" s="222">
        <f>DADOS2!H145</f>
        <v>16</v>
      </c>
      <c r="F150" s="76">
        <f>DADOS2!K145</f>
        <v>2.6666666666666665</v>
      </c>
      <c r="G150" s="210">
        <f>DADOS2!L145</f>
        <v>75</v>
      </c>
      <c r="H150" s="210">
        <f>DADOS2!O145</f>
        <v>5</v>
      </c>
      <c r="I150" s="210">
        <f>DADOS2!R145</f>
        <v>10</v>
      </c>
      <c r="J150" s="210">
        <f>DADOS2!U145</f>
        <v>40</v>
      </c>
      <c r="K150" s="76">
        <f>DADOS2!X145</f>
        <v>2.25</v>
      </c>
      <c r="L150" s="210">
        <f>DADOS2!Y145</f>
        <v>126</v>
      </c>
      <c r="M150" s="210">
        <f>DADOS2!AB145</f>
        <v>18</v>
      </c>
      <c r="N150" s="210">
        <f>DADOS2!AE145</f>
        <v>55</v>
      </c>
      <c r="O150" s="210">
        <f>DADOS2!AH145</f>
        <v>34</v>
      </c>
      <c r="P150" s="76">
        <f>DADOS2!AK145</f>
        <v>3.75</v>
      </c>
      <c r="Q150" s="76">
        <f>DADOS2!AM145</f>
        <v>2.8888888888888888</v>
      </c>
      <c r="R150" s="39"/>
      <c r="S150" s="40"/>
      <c r="T150" s="39"/>
      <c r="U150" s="40"/>
      <c r="V150" s="70"/>
      <c r="Y150" s="67"/>
    </row>
    <row r="151" spans="1:25" ht="15.75" hidden="1" x14ac:dyDescent="0.25">
      <c r="A151" s="130" t="str">
        <f>DADOS2!AN146</f>
        <v>NASF SC 2</v>
      </c>
      <c r="B151" s="130">
        <f>DADOS2!A146</f>
        <v>138</v>
      </c>
      <c r="C151" s="210">
        <f>DADOS2!B146</f>
        <v>75</v>
      </c>
      <c r="D151" s="210">
        <f>DADOS2!E146</f>
        <v>35</v>
      </c>
      <c r="E151" s="222">
        <f>DADOS2!H146</f>
        <v>15</v>
      </c>
      <c r="F151" s="76">
        <f>DADOS2!K146</f>
        <v>3.6666666666666665</v>
      </c>
      <c r="G151" s="210">
        <f>DADOS2!L146</f>
        <v>40</v>
      </c>
      <c r="H151" s="210">
        <f>DADOS2!O146</f>
        <v>28</v>
      </c>
      <c r="I151" s="210">
        <f>DADOS2!R146</f>
        <v>16</v>
      </c>
      <c r="J151" s="210">
        <f>DADOS2!U146</f>
        <v>24</v>
      </c>
      <c r="K151" s="76">
        <f>DADOS2!X146</f>
        <v>2.75</v>
      </c>
      <c r="L151" s="210">
        <f>DADOS2!Y146</f>
        <v>128</v>
      </c>
      <c r="M151" s="210">
        <f>DADOS2!AB146</f>
        <v>32</v>
      </c>
      <c r="N151" s="210">
        <f>DADOS2!AE146</f>
        <v>24</v>
      </c>
      <c r="O151" s="210">
        <f>DADOS2!AH146</f>
        <v>24</v>
      </c>
      <c r="P151" s="76">
        <f>DADOS2!AK146</f>
        <v>3.25</v>
      </c>
      <c r="Q151" s="76">
        <f>DADOS2!AM146</f>
        <v>3.2222222222222219</v>
      </c>
      <c r="R151" s="39"/>
      <c r="S151" s="40"/>
      <c r="T151" s="39"/>
      <c r="U151" s="40"/>
      <c r="V151" s="70"/>
      <c r="Y151" s="67"/>
    </row>
    <row r="152" spans="1:25" ht="15.75" x14ac:dyDescent="0.25">
      <c r="A152" s="130" t="str">
        <f>DADOS2!AN147</f>
        <v>NASF SC 1</v>
      </c>
      <c r="B152" s="130">
        <f>DADOS2!A147</f>
        <v>139</v>
      </c>
      <c r="C152" s="210">
        <f>DADOS2!B147</f>
        <v>96</v>
      </c>
      <c r="D152" s="210">
        <f>DADOS2!E147</f>
        <v>17</v>
      </c>
      <c r="E152" s="222">
        <f>DADOS2!H147</f>
        <v>18</v>
      </c>
      <c r="F152" s="76">
        <f>DADOS2!K147</f>
        <v>3.6666666666666665</v>
      </c>
      <c r="G152" s="210">
        <f>DADOS2!L147</f>
        <v>105</v>
      </c>
      <c r="H152" s="210">
        <f>DADOS2!O147</f>
        <v>31</v>
      </c>
      <c r="I152" s="210">
        <f>DADOS2!R147</f>
        <v>10</v>
      </c>
      <c r="J152" s="210">
        <f>DADOS2!U147</f>
        <v>32</v>
      </c>
      <c r="K152" s="76">
        <f>DADOS2!X147</f>
        <v>3.5</v>
      </c>
      <c r="L152" s="210">
        <f>DADOS2!Y147</f>
        <v>150</v>
      </c>
      <c r="M152" s="210">
        <f>DADOS2!AB147</f>
        <v>15</v>
      </c>
      <c r="N152" s="210">
        <f>DADOS2!AE147</f>
        <v>61</v>
      </c>
      <c r="O152" s="210">
        <f>DADOS2!AH147</f>
        <v>37</v>
      </c>
      <c r="P152" s="76">
        <f>DADOS2!AK147</f>
        <v>3.5</v>
      </c>
      <c r="Q152" s="76">
        <f>DADOS2!AM147</f>
        <v>3.5555555555555554</v>
      </c>
      <c r="R152" s="39"/>
      <c r="S152" s="40"/>
      <c r="T152" s="39"/>
      <c r="U152" s="40"/>
      <c r="V152" s="70"/>
      <c r="Y152" s="67"/>
    </row>
    <row r="153" spans="1:25" ht="15.75" hidden="1" x14ac:dyDescent="0.25">
      <c r="A153" s="130" t="str">
        <f>DADOS2!AN148</f>
        <v>NASF Fed 2</v>
      </c>
      <c r="B153" s="130">
        <f>DADOS2!A148</f>
        <v>140</v>
      </c>
      <c r="C153" s="210">
        <f>DADOS2!B148</f>
        <v>85</v>
      </c>
      <c r="D153" s="210">
        <f>DADOS2!E148</f>
        <v>38</v>
      </c>
      <c r="E153" s="222">
        <f>DADOS2!H148</f>
        <v>21</v>
      </c>
      <c r="F153" s="76">
        <f>DADOS2!K148</f>
        <v>4</v>
      </c>
      <c r="G153" s="210">
        <f>DADOS2!L148</f>
        <v>88</v>
      </c>
      <c r="H153" s="210">
        <f>DADOS2!O148</f>
        <v>28</v>
      </c>
      <c r="I153" s="210">
        <f>DADOS2!R148</f>
        <v>28</v>
      </c>
      <c r="J153" s="210">
        <f>DADOS2!U148</f>
        <v>52</v>
      </c>
      <c r="K153" s="76">
        <f>DADOS2!X148</f>
        <v>4</v>
      </c>
      <c r="L153" s="210">
        <f>DADOS2!Y148</f>
        <v>143</v>
      </c>
      <c r="M153" s="210">
        <f>DADOS2!AB148</f>
        <v>52</v>
      </c>
      <c r="N153" s="210">
        <f>DADOS2!AE148</f>
        <v>51</v>
      </c>
      <c r="O153" s="210">
        <f>DADOS2!AH148</f>
        <v>30</v>
      </c>
      <c r="P153" s="76">
        <f>DADOS2!AK148</f>
        <v>4</v>
      </c>
      <c r="Q153" s="76">
        <f>DADOS2!AM148</f>
        <v>4</v>
      </c>
      <c r="R153" s="39"/>
      <c r="S153" s="40"/>
      <c r="T153" s="39"/>
      <c r="U153" s="40"/>
      <c r="V153" s="70"/>
      <c r="Y153" s="67"/>
    </row>
    <row r="154" spans="1:25" ht="15.75" hidden="1" x14ac:dyDescent="0.25">
      <c r="A154" s="130" t="str">
        <f>DADOS2!AN149</f>
        <v>NASF SC 2</v>
      </c>
      <c r="B154" s="130">
        <f>DADOS2!A149</f>
        <v>141</v>
      </c>
      <c r="C154" s="210">
        <f>DADOS2!B149</f>
        <v>90</v>
      </c>
      <c r="D154" s="210">
        <f>DADOS2!E149</f>
        <v>24</v>
      </c>
      <c r="E154" s="222">
        <f>DADOS2!H149</f>
        <v>17</v>
      </c>
      <c r="F154" s="76">
        <f>DADOS2!K149</f>
        <v>3.3333333333333335</v>
      </c>
      <c r="G154" s="210">
        <f>DADOS2!L149</f>
        <v>93</v>
      </c>
      <c r="H154" s="210">
        <f>DADOS2!O149</f>
        <v>31</v>
      </c>
      <c r="I154" s="210">
        <f>DADOS2!R149</f>
        <v>23</v>
      </c>
      <c r="J154" s="210">
        <f>DADOS2!U149</f>
        <v>50</v>
      </c>
      <c r="K154" s="76">
        <f>DADOS2!X149</f>
        <v>3.75</v>
      </c>
      <c r="L154" s="210">
        <f>DADOS2!Y149</f>
        <v>112</v>
      </c>
      <c r="M154" s="210">
        <f>DADOS2!AB149</f>
        <v>59</v>
      </c>
      <c r="N154" s="210">
        <f>DADOS2!AE149</f>
        <v>52</v>
      </c>
      <c r="O154" s="210">
        <f>DADOS2!AH149</f>
        <v>20</v>
      </c>
      <c r="P154" s="76">
        <f>DADOS2!AK149</f>
        <v>3.5</v>
      </c>
      <c r="Q154" s="76">
        <f>DADOS2!AM149</f>
        <v>3.5277777777777781</v>
      </c>
      <c r="R154" s="39"/>
      <c r="S154" s="40"/>
      <c r="T154" s="39"/>
      <c r="U154" s="40"/>
      <c r="V154" s="70"/>
      <c r="Y154" s="67"/>
    </row>
    <row r="155" spans="1:25" ht="15.75" hidden="1" x14ac:dyDescent="0.25">
      <c r="A155" s="130" t="str">
        <f>DADOS2!AN150</f>
        <v>NASF SC 2</v>
      </c>
      <c r="B155" s="130">
        <f>DADOS2!A150</f>
        <v>142</v>
      </c>
      <c r="C155" s="210">
        <f>DADOS2!B150</f>
        <v>102</v>
      </c>
      <c r="D155" s="210">
        <f>DADOS2!E150</f>
        <v>25</v>
      </c>
      <c r="E155" s="222">
        <f>DADOS2!H150</f>
        <v>27</v>
      </c>
      <c r="F155" s="76">
        <f>DADOS2!K150</f>
        <v>4.333333333333333</v>
      </c>
      <c r="G155" s="210">
        <f>DADOS2!L150</f>
        <v>114</v>
      </c>
      <c r="H155" s="210">
        <f>DADOS2!O150</f>
        <v>36</v>
      </c>
      <c r="I155" s="210">
        <f>DADOS2!R150</f>
        <v>32</v>
      </c>
      <c r="J155" s="210">
        <f>DADOS2!U150</f>
        <v>71</v>
      </c>
      <c r="K155" s="76">
        <f>DADOS2!X150</f>
        <v>5</v>
      </c>
      <c r="L155" s="210">
        <f>DADOS2!Y150</f>
        <v>188</v>
      </c>
      <c r="M155" s="210">
        <f>DADOS2!AB150</f>
        <v>66</v>
      </c>
      <c r="N155" s="210">
        <f>DADOS2!AE150</f>
        <v>70</v>
      </c>
      <c r="O155" s="210">
        <f>DADOS2!AH150</f>
        <v>38</v>
      </c>
      <c r="P155" s="76">
        <f>DADOS2!AK150</f>
        <v>5</v>
      </c>
      <c r="Q155" s="76">
        <f>DADOS2!AM150</f>
        <v>4.7777777777777777</v>
      </c>
      <c r="R155" s="39"/>
      <c r="S155" s="40"/>
      <c r="T155" s="39"/>
      <c r="U155" s="40"/>
      <c r="V155" s="70"/>
      <c r="Y155" s="67"/>
    </row>
    <row r="156" spans="1:25" ht="15.75" hidden="1" x14ac:dyDescent="0.25">
      <c r="A156" s="130" t="str">
        <f>DADOS2!AN151</f>
        <v>NASF Fed 1</v>
      </c>
      <c r="B156" s="130">
        <f>DADOS2!A151</f>
        <v>143</v>
      </c>
      <c r="C156" s="210">
        <f>DADOS2!B151</f>
        <v>95</v>
      </c>
      <c r="D156" s="210">
        <f>DADOS2!E151</f>
        <v>37</v>
      </c>
      <c r="E156" s="222">
        <f>DADOS2!H151</f>
        <v>18</v>
      </c>
      <c r="F156" s="76">
        <f>DADOS2!K151</f>
        <v>4</v>
      </c>
      <c r="G156" s="210">
        <f>DADOS2!L151</f>
        <v>88</v>
      </c>
      <c r="H156" s="210">
        <f>DADOS2!O151</f>
        <v>30</v>
      </c>
      <c r="I156" s="210">
        <f>DADOS2!R151</f>
        <v>29</v>
      </c>
      <c r="J156" s="210">
        <f>DADOS2!U151</f>
        <v>59</v>
      </c>
      <c r="K156" s="76">
        <f>DADOS2!X151</f>
        <v>4</v>
      </c>
      <c r="L156" s="210">
        <f>DADOS2!Y151</f>
        <v>149</v>
      </c>
      <c r="M156" s="210">
        <f>DADOS2!AB151</f>
        <v>45</v>
      </c>
      <c r="N156" s="210">
        <f>DADOS2!AE151</f>
        <v>57</v>
      </c>
      <c r="O156" s="210">
        <f>DADOS2!AH151</f>
        <v>33</v>
      </c>
      <c r="P156" s="76">
        <f>DADOS2!AK151</f>
        <v>4</v>
      </c>
      <c r="Q156" s="76">
        <f>DADOS2!AM151</f>
        <v>4</v>
      </c>
      <c r="R156" s="39"/>
      <c r="S156" s="40"/>
      <c r="T156" s="39"/>
      <c r="U156" s="40"/>
      <c r="V156" s="70"/>
      <c r="Y156" s="67"/>
    </row>
    <row r="157" spans="1:25" ht="15.75" hidden="1" x14ac:dyDescent="0.25">
      <c r="A157" s="130" t="str">
        <f>DADOS2!AN152</f>
        <v>NASF Fed 1</v>
      </c>
      <c r="B157" s="130">
        <f>DADOS2!A152</f>
        <v>144</v>
      </c>
      <c r="C157" s="210">
        <f>DADOS2!B152</f>
        <v>63</v>
      </c>
      <c r="D157" s="210">
        <f>DADOS2!E152</f>
        <v>26</v>
      </c>
      <c r="E157" s="222">
        <f>DADOS2!H152</f>
        <v>22</v>
      </c>
      <c r="F157" s="76">
        <f>DADOS2!K152</f>
        <v>3.3333333333333335</v>
      </c>
      <c r="G157" s="210">
        <f>DADOS2!L152</f>
        <v>93</v>
      </c>
      <c r="H157" s="210">
        <f>DADOS2!O152</f>
        <v>27</v>
      </c>
      <c r="I157" s="210">
        <f>DADOS2!R152</f>
        <v>23</v>
      </c>
      <c r="J157" s="210">
        <f>DADOS2!U152</f>
        <v>44</v>
      </c>
      <c r="K157" s="76">
        <f>DADOS2!X152</f>
        <v>3.5</v>
      </c>
      <c r="L157" s="210">
        <f>DADOS2!Y152</f>
        <v>126</v>
      </c>
      <c r="M157" s="210">
        <f>DADOS2!AB152</f>
        <v>59</v>
      </c>
      <c r="N157" s="210">
        <f>DADOS2!AE152</f>
        <v>63</v>
      </c>
      <c r="O157" s="210">
        <f>DADOS2!AH152</f>
        <v>37</v>
      </c>
      <c r="P157" s="76">
        <f>DADOS2!AK152</f>
        <v>4.25</v>
      </c>
      <c r="Q157" s="76">
        <f>DADOS2!AM152</f>
        <v>3.6944444444444446</v>
      </c>
      <c r="R157" s="39"/>
      <c r="S157" s="40"/>
      <c r="T157" s="39"/>
      <c r="U157" s="40"/>
      <c r="V157" s="70"/>
      <c r="Y157" s="67"/>
    </row>
    <row r="158" spans="1:25" ht="15.75" hidden="1" x14ac:dyDescent="0.25">
      <c r="A158" s="130" t="str">
        <f>DADOS2!AN153</f>
        <v>NASF SC 2</v>
      </c>
      <c r="B158" s="130">
        <f>DADOS2!A153</f>
        <v>145</v>
      </c>
      <c r="C158" s="210" t="str">
        <f>DADOS2!B153</f>
        <v>Não Respondeu</v>
      </c>
      <c r="D158" s="210" t="str">
        <f>DADOS2!E153</f>
        <v>Não Respondeu</v>
      </c>
      <c r="E158" s="222" t="str">
        <f>DADOS2!H153</f>
        <v>Não Respondeu</v>
      </c>
      <c r="F158" s="76" t="str">
        <f>DADOS2!K153</f>
        <v>Não Respondeu</v>
      </c>
      <c r="G158" s="210" t="str">
        <f>DADOS2!L153</f>
        <v>Não Respondeu</v>
      </c>
      <c r="H158" s="210" t="str">
        <f>DADOS2!O153</f>
        <v>Não Respondeu</v>
      </c>
      <c r="I158" s="210" t="str">
        <f>DADOS2!R153</f>
        <v>Não Respondeu</v>
      </c>
      <c r="J158" s="210" t="str">
        <f>DADOS2!U153</f>
        <v>Não Respondeu</v>
      </c>
      <c r="K158" s="76" t="str">
        <f>DADOS2!X153</f>
        <v>Não Respondeu</v>
      </c>
      <c r="L158" s="210" t="str">
        <f>DADOS2!Y153</f>
        <v>Não Respondeu</v>
      </c>
      <c r="M158" s="210" t="str">
        <f>DADOS2!AB153</f>
        <v>Não Respondeu</v>
      </c>
      <c r="N158" s="210" t="str">
        <f>DADOS2!AE153</f>
        <v>Não Respondeu</v>
      </c>
      <c r="O158" s="210" t="str">
        <f>DADOS2!AH153</f>
        <v>Não Respondeu</v>
      </c>
      <c r="P158" s="76" t="str">
        <f>DADOS2!AK153</f>
        <v>Não Respondeu</v>
      </c>
      <c r="Q158" s="76" t="str">
        <f>DADOS2!AM153</f>
        <v>Não Respondeu</v>
      </c>
      <c r="R158" s="39"/>
      <c r="S158" s="40"/>
      <c r="T158" s="39"/>
      <c r="U158" s="40"/>
      <c r="V158" s="70"/>
      <c r="Y158" s="67"/>
    </row>
    <row r="159" spans="1:25" ht="15.75" hidden="1" x14ac:dyDescent="0.25">
      <c r="A159" s="130" t="str">
        <f>DADOS2!AN154</f>
        <v>NASF Fed 1</v>
      </c>
      <c r="B159" s="130">
        <f>DADOS2!A154</f>
        <v>146</v>
      </c>
      <c r="C159" s="210">
        <f>DADOS2!B154</f>
        <v>62</v>
      </c>
      <c r="D159" s="210">
        <f>DADOS2!E154</f>
        <v>26</v>
      </c>
      <c r="E159" s="222">
        <f>DADOS2!H154</f>
        <v>16</v>
      </c>
      <c r="F159" s="76">
        <f>DADOS2!K154</f>
        <v>3</v>
      </c>
      <c r="G159" s="210">
        <f>DADOS2!L154</f>
        <v>40</v>
      </c>
      <c r="H159" s="210">
        <f>DADOS2!O154</f>
        <v>12</v>
      </c>
      <c r="I159" s="210">
        <f>DADOS2!R154</f>
        <v>15</v>
      </c>
      <c r="J159" s="210">
        <f>DADOS2!U154</f>
        <v>0</v>
      </c>
      <c r="K159" s="76">
        <f>DADOS2!X154</f>
        <v>1.75</v>
      </c>
      <c r="L159" s="210">
        <f>DADOS2!Y154</f>
        <v>114</v>
      </c>
      <c r="M159" s="210">
        <f>DADOS2!AB154</f>
        <v>42</v>
      </c>
      <c r="N159" s="210">
        <f>DADOS2!AE154</f>
        <v>50</v>
      </c>
      <c r="O159" s="210">
        <f>DADOS2!AH154</f>
        <v>38</v>
      </c>
      <c r="P159" s="76">
        <f>DADOS2!AK154</f>
        <v>3.75</v>
      </c>
      <c r="Q159" s="76">
        <f>DADOS2!AM154</f>
        <v>2.8333333333333335</v>
      </c>
      <c r="R159" s="39"/>
      <c r="S159" s="40"/>
      <c r="T159" s="39"/>
      <c r="U159" s="40"/>
      <c r="V159" s="70"/>
      <c r="Y159" s="67"/>
    </row>
    <row r="160" spans="1:25" ht="15.75" hidden="1" x14ac:dyDescent="0.25">
      <c r="A160" s="130" t="str">
        <f>DADOS2!AN155</f>
        <v>NASF SC 2</v>
      </c>
      <c r="B160" s="130">
        <f>DADOS2!A155</f>
        <v>147</v>
      </c>
      <c r="C160" s="210">
        <f>DADOS2!B155</f>
        <v>98</v>
      </c>
      <c r="D160" s="210">
        <f>DADOS2!E155</f>
        <v>25</v>
      </c>
      <c r="E160" s="222">
        <f>DADOS2!H155</f>
        <v>12</v>
      </c>
      <c r="F160" s="76">
        <f>DADOS2!K155</f>
        <v>3.6666666666666665</v>
      </c>
      <c r="G160" s="210">
        <f>DADOS2!L155</f>
        <v>100</v>
      </c>
      <c r="H160" s="210">
        <f>DADOS2!O155</f>
        <v>22</v>
      </c>
      <c r="I160" s="210">
        <f>DADOS2!R155</f>
        <v>11</v>
      </c>
      <c r="J160" s="210">
        <f>DADOS2!U155</f>
        <v>47</v>
      </c>
      <c r="K160" s="76">
        <f>DADOS2!X155</f>
        <v>3</v>
      </c>
      <c r="L160" s="210">
        <f>DADOS2!Y155</f>
        <v>115</v>
      </c>
      <c r="M160" s="210">
        <f>DADOS2!AB155</f>
        <v>50</v>
      </c>
      <c r="N160" s="210">
        <f>DADOS2!AE155</f>
        <v>56</v>
      </c>
      <c r="O160" s="210">
        <f>DADOS2!AH155</f>
        <v>29</v>
      </c>
      <c r="P160" s="76">
        <f>DADOS2!AK155</f>
        <v>3.75</v>
      </c>
      <c r="Q160" s="76">
        <f>DADOS2!AM155</f>
        <v>3.4722222222222219</v>
      </c>
      <c r="R160" s="39"/>
      <c r="S160" s="40"/>
      <c r="T160" s="39"/>
      <c r="U160" s="40"/>
      <c r="V160" s="70"/>
      <c r="Y160" s="67"/>
    </row>
    <row r="161" spans="1:25" ht="15.75" hidden="1" x14ac:dyDescent="0.25">
      <c r="A161" s="130" t="str">
        <f>DADOS2!AN156</f>
        <v>NASF SC 2</v>
      </c>
      <c r="B161" s="130">
        <f>DADOS2!A156</f>
        <v>148</v>
      </c>
      <c r="C161" s="210">
        <f>DADOS2!B156</f>
        <v>93</v>
      </c>
      <c r="D161" s="210">
        <f>DADOS2!E156</f>
        <v>34</v>
      </c>
      <c r="E161" s="222">
        <f>DADOS2!H156</f>
        <v>20</v>
      </c>
      <c r="F161" s="76">
        <f>DADOS2!K156</f>
        <v>4</v>
      </c>
      <c r="G161" s="210">
        <f>DADOS2!L156</f>
        <v>105</v>
      </c>
      <c r="H161" s="210">
        <f>DADOS2!O156</f>
        <v>32</v>
      </c>
      <c r="I161" s="210">
        <f>DADOS2!R156</f>
        <v>28</v>
      </c>
      <c r="J161" s="210">
        <f>DADOS2!U156</f>
        <v>60</v>
      </c>
      <c r="K161" s="76">
        <f>DADOS2!X156</f>
        <v>4.25</v>
      </c>
      <c r="L161" s="210">
        <f>DADOS2!Y156</f>
        <v>152</v>
      </c>
      <c r="M161" s="210">
        <f>DADOS2!AB156</f>
        <v>58</v>
      </c>
      <c r="N161" s="210">
        <f>DADOS2!AE156</f>
        <v>57</v>
      </c>
      <c r="O161" s="210">
        <f>DADOS2!AH156</f>
        <v>32</v>
      </c>
      <c r="P161" s="76">
        <f>DADOS2!AK156</f>
        <v>4.25</v>
      </c>
      <c r="Q161" s="76">
        <f>DADOS2!AM156</f>
        <v>4.166666666666667</v>
      </c>
      <c r="R161" s="39"/>
      <c r="S161" s="40"/>
      <c r="T161" s="39"/>
      <c r="U161" s="40"/>
      <c r="V161" s="70"/>
      <c r="Y161" s="67"/>
    </row>
    <row r="162" spans="1:25" ht="15.75" hidden="1" x14ac:dyDescent="0.25">
      <c r="A162" s="130" t="str">
        <f>DADOS2!AN157</f>
        <v>NASF SC 2</v>
      </c>
      <c r="B162" s="130">
        <f>DADOS2!A157</f>
        <v>149</v>
      </c>
      <c r="C162" s="210">
        <f>DADOS2!B157</f>
        <v>103</v>
      </c>
      <c r="D162" s="210">
        <f>DADOS2!E157</f>
        <v>26</v>
      </c>
      <c r="E162" s="222">
        <f>DADOS2!H157</f>
        <v>16</v>
      </c>
      <c r="F162" s="76">
        <f>DADOS2!K157</f>
        <v>4</v>
      </c>
      <c r="G162" s="210">
        <f>DADOS2!L157</f>
        <v>69</v>
      </c>
      <c r="H162" s="210">
        <f>DADOS2!O157</f>
        <v>21</v>
      </c>
      <c r="I162" s="210">
        <f>DADOS2!R157</f>
        <v>19</v>
      </c>
      <c r="J162" s="210">
        <f>DADOS2!U157</f>
        <v>40</v>
      </c>
      <c r="K162" s="76">
        <f>DADOS2!X157</f>
        <v>3</v>
      </c>
      <c r="L162" s="210">
        <f>DADOS2!Y157</f>
        <v>108</v>
      </c>
      <c r="M162" s="210">
        <f>DADOS2!AB157</f>
        <v>39</v>
      </c>
      <c r="N162" s="210">
        <f>DADOS2!AE157</f>
        <v>44</v>
      </c>
      <c r="O162" s="210">
        <f>DADOS2!AH157</f>
        <v>26</v>
      </c>
      <c r="P162" s="76">
        <f>DADOS2!AK157</f>
        <v>3.25</v>
      </c>
      <c r="Q162" s="76">
        <f>DADOS2!AM157</f>
        <v>3.4166666666666665</v>
      </c>
      <c r="R162" s="39"/>
      <c r="S162" s="40"/>
      <c r="T162" s="39"/>
      <c r="U162" s="40"/>
      <c r="V162" s="70"/>
      <c r="Y162" s="67"/>
    </row>
    <row r="163" spans="1:25" ht="15.75" hidden="1" x14ac:dyDescent="0.25">
      <c r="A163" s="130" t="str">
        <f>DADOS2!AN158</f>
        <v>NASF Fed 1</v>
      </c>
      <c r="B163" s="130">
        <f>DADOS2!A158</f>
        <v>150</v>
      </c>
      <c r="C163" s="210">
        <f>DADOS2!B158</f>
        <v>78</v>
      </c>
      <c r="D163" s="210">
        <f>DADOS2!E158</f>
        <v>41</v>
      </c>
      <c r="E163" s="222">
        <f>DADOS2!H158</f>
        <v>12</v>
      </c>
      <c r="F163" s="76">
        <f>DADOS2!K158</f>
        <v>4</v>
      </c>
      <c r="G163" s="210">
        <f>DADOS2!L158</f>
        <v>70</v>
      </c>
      <c r="H163" s="210">
        <f>DADOS2!O158</f>
        <v>30</v>
      </c>
      <c r="I163" s="210">
        <f>DADOS2!R158</f>
        <v>15</v>
      </c>
      <c r="J163" s="210">
        <f>DADOS2!U158</f>
        <v>18</v>
      </c>
      <c r="K163" s="76">
        <f>DADOS2!X158</f>
        <v>2.75</v>
      </c>
      <c r="L163" s="210">
        <f>DADOS2!Y158</f>
        <v>163.66</v>
      </c>
      <c r="M163" s="210">
        <f>DADOS2!AB158</f>
        <v>53.66</v>
      </c>
      <c r="N163" s="210">
        <f>DADOS2!AE158</f>
        <v>44.33</v>
      </c>
      <c r="O163" s="210">
        <f>DADOS2!AH158</f>
        <v>35.33</v>
      </c>
      <c r="P163" s="76">
        <f>DADOS2!AK158</f>
        <v>4</v>
      </c>
      <c r="Q163" s="76">
        <f>DADOS2!AM158</f>
        <v>3.5833333333333335</v>
      </c>
      <c r="R163" s="39"/>
      <c r="S163" s="40"/>
      <c r="T163" s="39"/>
      <c r="U163" s="40"/>
      <c r="V163" s="70"/>
      <c r="Y163" s="67"/>
    </row>
    <row r="164" spans="1:25" ht="15.75" hidden="1" x14ac:dyDescent="0.25">
      <c r="A164" s="130" t="str">
        <f>DADOS2!AN159</f>
        <v>NASF SC 2</v>
      </c>
      <c r="B164" s="130">
        <f>DADOS2!A159</f>
        <v>151</v>
      </c>
      <c r="C164" s="210">
        <f>DADOS2!B159</f>
        <v>50</v>
      </c>
      <c r="D164" s="210">
        <f>DADOS2!E159</f>
        <v>26</v>
      </c>
      <c r="E164" s="222">
        <f>DADOS2!H159</f>
        <v>9</v>
      </c>
      <c r="F164" s="76">
        <f>DADOS2!K159</f>
        <v>2.6666666666666665</v>
      </c>
      <c r="G164" s="210">
        <f>DADOS2!L159</f>
        <v>58</v>
      </c>
      <c r="H164" s="210">
        <f>DADOS2!O159</f>
        <v>18</v>
      </c>
      <c r="I164" s="210">
        <f>DADOS2!R159</f>
        <v>18</v>
      </c>
      <c r="J164" s="210">
        <f>DADOS2!U159</f>
        <v>21</v>
      </c>
      <c r="K164" s="76">
        <f>DADOS2!X159</f>
        <v>2.75</v>
      </c>
      <c r="L164" s="210">
        <f>DADOS2!Y159</f>
        <v>56</v>
      </c>
      <c r="M164" s="210">
        <f>DADOS2!AB159</f>
        <v>26</v>
      </c>
      <c r="N164" s="210">
        <f>DADOS2!AE159</f>
        <v>31</v>
      </c>
      <c r="O164" s="210">
        <f>DADOS2!AH159</f>
        <v>18</v>
      </c>
      <c r="P164" s="76">
        <f>DADOS2!AK159</f>
        <v>2.25</v>
      </c>
      <c r="Q164" s="76">
        <f>DADOS2!AM159</f>
        <v>2.5555555555555554</v>
      </c>
      <c r="R164" s="39"/>
      <c r="S164" s="40"/>
      <c r="T164" s="39"/>
      <c r="U164" s="40"/>
      <c r="V164" s="70"/>
      <c r="Y164" s="67"/>
    </row>
    <row r="165" spans="1:25" ht="15.75" x14ac:dyDescent="0.25">
      <c r="A165" s="130" t="str">
        <f>DADOS2!AN160</f>
        <v>NASF SC 1</v>
      </c>
      <c r="B165" s="130">
        <f>DADOS2!A160</f>
        <v>152</v>
      </c>
      <c r="C165" s="210">
        <f>DADOS2!B160</f>
        <v>102</v>
      </c>
      <c r="D165" s="210">
        <f>DADOS2!E160</f>
        <v>35</v>
      </c>
      <c r="E165" s="222">
        <f>DADOS2!H160</f>
        <v>24</v>
      </c>
      <c r="F165" s="76">
        <f>DADOS2!K160</f>
        <v>4.666666666666667</v>
      </c>
      <c r="G165" s="210">
        <f>DADOS2!L160</f>
        <v>48</v>
      </c>
      <c r="H165" s="210">
        <f>DADOS2!O160</f>
        <v>8</v>
      </c>
      <c r="I165" s="210">
        <f>DADOS2!R160</f>
        <v>12</v>
      </c>
      <c r="J165" s="210">
        <f>DADOS2!U160</f>
        <v>20</v>
      </c>
      <c r="K165" s="76">
        <f>DADOS2!X160</f>
        <v>2</v>
      </c>
      <c r="L165" s="210">
        <f>DADOS2!Y160</f>
        <v>125</v>
      </c>
      <c r="M165" s="210">
        <f>DADOS2!AB160</f>
        <v>50</v>
      </c>
      <c r="N165" s="210">
        <f>DADOS2!AE160</f>
        <v>51</v>
      </c>
      <c r="O165" s="210">
        <f>DADOS2!AH160</f>
        <v>24</v>
      </c>
      <c r="P165" s="76">
        <f>DADOS2!AK160</f>
        <v>3.75</v>
      </c>
      <c r="Q165" s="76">
        <f>DADOS2!AM160</f>
        <v>3.4722222222222228</v>
      </c>
      <c r="R165" s="39"/>
      <c r="S165" s="40"/>
      <c r="T165" s="39"/>
      <c r="U165" s="40"/>
      <c r="V165" s="70"/>
      <c r="Y165" s="67"/>
    </row>
    <row r="166" spans="1:25" ht="15.75" hidden="1" x14ac:dyDescent="0.25">
      <c r="A166" s="130" t="str">
        <f>DADOS2!AN161</f>
        <v>NASF SC 2</v>
      </c>
      <c r="B166" s="130">
        <f>DADOS2!A161</f>
        <v>153</v>
      </c>
      <c r="C166" s="210">
        <f>DADOS2!B161</f>
        <v>87</v>
      </c>
      <c r="D166" s="210">
        <f>DADOS2!E161</f>
        <v>35</v>
      </c>
      <c r="E166" s="222">
        <f>DADOS2!H161</f>
        <v>19</v>
      </c>
      <c r="F166" s="76">
        <f>DADOS2!K161</f>
        <v>4</v>
      </c>
      <c r="G166" s="210">
        <f>DADOS2!L161</f>
        <v>94</v>
      </c>
      <c r="H166" s="210">
        <f>DADOS2!O161</f>
        <v>24</v>
      </c>
      <c r="I166" s="210">
        <f>DADOS2!R161</f>
        <v>23</v>
      </c>
      <c r="J166" s="210">
        <f>DADOS2!U161</f>
        <v>57</v>
      </c>
      <c r="K166" s="76">
        <f>DADOS2!X161</f>
        <v>3.75</v>
      </c>
      <c r="L166" s="210">
        <f>DADOS2!Y161</f>
        <v>174</v>
      </c>
      <c r="M166" s="210">
        <f>DADOS2!AB161</f>
        <v>63</v>
      </c>
      <c r="N166" s="210">
        <f>DADOS2!AE161</f>
        <v>60</v>
      </c>
      <c r="O166" s="210">
        <f>DADOS2!AH161</f>
        <v>34</v>
      </c>
      <c r="P166" s="76">
        <f>DADOS2!AK161</f>
        <v>4.25</v>
      </c>
      <c r="Q166" s="76">
        <f>DADOS2!AM161</f>
        <v>4</v>
      </c>
      <c r="R166" s="39"/>
      <c r="S166" s="40"/>
      <c r="T166" s="39"/>
      <c r="U166" s="40"/>
      <c r="V166" s="70"/>
      <c r="Y166" s="67"/>
    </row>
    <row r="167" spans="1:25" ht="15.75" hidden="1" x14ac:dyDescent="0.25">
      <c r="A167" s="130" t="str">
        <f>DADOS2!AN162</f>
        <v>NASF Fed 1</v>
      </c>
      <c r="B167" s="130">
        <f>DADOS2!A162</f>
        <v>154</v>
      </c>
      <c r="C167" s="210">
        <f>DADOS2!B162</f>
        <v>75</v>
      </c>
      <c r="D167" s="210">
        <f>DADOS2!E162</f>
        <v>21</v>
      </c>
      <c r="E167" s="222">
        <f>DADOS2!H162</f>
        <v>8</v>
      </c>
      <c r="F167" s="76">
        <f>DADOS2!K162</f>
        <v>3</v>
      </c>
      <c r="G167" s="210">
        <f>DADOS2!L162</f>
        <v>47</v>
      </c>
      <c r="H167" s="210">
        <f>DADOS2!O162</f>
        <v>17</v>
      </c>
      <c r="I167" s="210">
        <f>DADOS2!R162</f>
        <v>1</v>
      </c>
      <c r="J167" s="210">
        <f>DADOS2!U162</f>
        <v>0</v>
      </c>
      <c r="K167" s="76">
        <f>DADOS2!X162</f>
        <v>1.75</v>
      </c>
      <c r="L167" s="210">
        <f>DADOS2!Y162</f>
        <v>58</v>
      </c>
      <c r="M167" s="210">
        <f>DADOS2!AB162</f>
        <v>3</v>
      </c>
      <c r="N167" s="210">
        <f>DADOS2!AE162</f>
        <v>36</v>
      </c>
      <c r="O167" s="210">
        <f>DADOS2!AH162</f>
        <v>23</v>
      </c>
      <c r="P167" s="76">
        <f>DADOS2!AK162</f>
        <v>2.25</v>
      </c>
      <c r="Q167" s="76">
        <f>DADOS2!AM162</f>
        <v>2.3333333333333335</v>
      </c>
      <c r="R167" s="39"/>
      <c r="S167" s="40"/>
      <c r="T167" s="39"/>
      <c r="U167" s="40"/>
      <c r="V167" s="70"/>
      <c r="Y167" s="67"/>
    </row>
    <row r="168" spans="1:25" ht="15.75" hidden="1" x14ac:dyDescent="0.25">
      <c r="A168" s="130" t="str">
        <f>DADOS2!AN163</f>
        <v>NASF SC 2</v>
      </c>
      <c r="B168" s="130">
        <f>DADOS2!A163</f>
        <v>155</v>
      </c>
      <c r="C168" s="210">
        <f>DADOS2!B163</f>
        <v>92</v>
      </c>
      <c r="D168" s="210">
        <f>DADOS2!E163</f>
        <v>34</v>
      </c>
      <c r="E168" s="222">
        <f>DADOS2!H163</f>
        <v>17</v>
      </c>
      <c r="F168" s="76">
        <f>DADOS2!K163</f>
        <v>3.6666666666666665</v>
      </c>
      <c r="G168" s="210">
        <f>DADOS2!L163</f>
        <v>95</v>
      </c>
      <c r="H168" s="210">
        <f>DADOS2!O163</f>
        <v>31</v>
      </c>
      <c r="I168" s="210">
        <f>DADOS2!R163</f>
        <v>19</v>
      </c>
      <c r="J168" s="210">
        <f>DADOS2!U163</f>
        <v>54</v>
      </c>
      <c r="K168" s="76">
        <f>DADOS2!X163</f>
        <v>3.75</v>
      </c>
      <c r="L168" s="210">
        <f>DADOS2!Y163</f>
        <v>171</v>
      </c>
      <c r="M168" s="210">
        <f>DADOS2!AB163</f>
        <v>65</v>
      </c>
      <c r="N168" s="210">
        <f>DADOS2!AE163</f>
        <v>68</v>
      </c>
      <c r="O168" s="210">
        <f>DADOS2!AH163</f>
        <v>34</v>
      </c>
      <c r="P168" s="76">
        <f>DADOS2!AK163</f>
        <v>5</v>
      </c>
      <c r="Q168" s="76">
        <f>DADOS2!AM163</f>
        <v>4.1388888888888884</v>
      </c>
      <c r="R168" s="39"/>
      <c r="S168" s="40"/>
      <c r="T168" s="39"/>
      <c r="U168" s="40"/>
      <c r="V168" s="70"/>
      <c r="Y168" s="67"/>
    </row>
    <row r="169" spans="1:25" ht="15.75" hidden="1" x14ac:dyDescent="0.25">
      <c r="A169" s="130" t="str">
        <f>DADOS2!AN164</f>
        <v>NASF SC 2</v>
      </c>
      <c r="B169" s="130">
        <f>DADOS2!A164</f>
        <v>156</v>
      </c>
      <c r="C169" s="210">
        <f>DADOS2!B164</f>
        <v>95</v>
      </c>
      <c r="D169" s="210">
        <f>DADOS2!E164</f>
        <v>23</v>
      </c>
      <c r="E169" s="222">
        <f>DADOS2!H164</f>
        <v>18</v>
      </c>
      <c r="F169" s="76">
        <f>DADOS2!K164</f>
        <v>3.6666666666666665</v>
      </c>
      <c r="G169" s="210">
        <f>DADOS2!L164</f>
        <v>106</v>
      </c>
      <c r="H169" s="210">
        <f>DADOS2!O164</f>
        <v>30</v>
      </c>
      <c r="I169" s="210">
        <f>DADOS2!R164</f>
        <v>27</v>
      </c>
      <c r="J169" s="210">
        <f>DADOS2!U164</f>
        <v>44</v>
      </c>
      <c r="K169" s="76">
        <f>DADOS2!X164</f>
        <v>4</v>
      </c>
      <c r="L169" s="210">
        <f>DADOS2!Y164</f>
        <v>132</v>
      </c>
      <c r="M169" s="210">
        <f>DADOS2!AB164</f>
        <v>37</v>
      </c>
      <c r="N169" s="210">
        <f>DADOS2!AE164</f>
        <v>63</v>
      </c>
      <c r="O169" s="210">
        <f>DADOS2!AH164</f>
        <v>33</v>
      </c>
      <c r="P169" s="76">
        <f>DADOS2!AK164</f>
        <v>4</v>
      </c>
      <c r="Q169" s="76">
        <f>DADOS2!AM164</f>
        <v>3.8888888888888888</v>
      </c>
      <c r="R169" s="39"/>
      <c r="S169" s="40"/>
      <c r="T169" s="39"/>
      <c r="U169" s="40"/>
      <c r="V169" s="70"/>
      <c r="Y169" s="67"/>
    </row>
    <row r="170" spans="1:25" ht="15.75" hidden="1" x14ac:dyDescent="0.25">
      <c r="A170" s="130" t="str">
        <f>DADOS2!AN165</f>
        <v>NASF SC 2</v>
      </c>
      <c r="B170" s="130">
        <f>DADOS2!A165</f>
        <v>157</v>
      </c>
      <c r="C170" s="210">
        <f>DADOS2!B165</f>
        <v>54</v>
      </c>
      <c r="D170" s="210">
        <f>DADOS2!E165</f>
        <v>30</v>
      </c>
      <c r="E170" s="222">
        <f>DADOS2!H165</f>
        <v>6</v>
      </c>
      <c r="F170" s="76">
        <f>DADOS2!K165</f>
        <v>3</v>
      </c>
      <c r="G170" s="210">
        <f>DADOS2!L165</f>
        <v>13</v>
      </c>
      <c r="H170" s="210">
        <f>DADOS2!O165</f>
        <v>4</v>
      </c>
      <c r="I170" s="210">
        <f>DADOS2!R165</f>
        <v>4</v>
      </c>
      <c r="J170" s="210">
        <f>DADOS2!U165</f>
        <v>8</v>
      </c>
      <c r="K170" s="76">
        <f>DADOS2!X165</f>
        <v>1</v>
      </c>
      <c r="L170" s="210">
        <f>DADOS2!Y165</f>
        <v>82</v>
      </c>
      <c r="M170" s="210">
        <f>DADOS2!AB165</f>
        <v>8</v>
      </c>
      <c r="N170" s="210">
        <f>DADOS2!AE165</f>
        <v>53</v>
      </c>
      <c r="O170" s="210">
        <f>DADOS2!AH165</f>
        <v>26</v>
      </c>
      <c r="P170" s="76">
        <f>DADOS2!AK165</f>
        <v>2.75</v>
      </c>
      <c r="Q170" s="76">
        <f>DADOS2!AM165</f>
        <v>2.25</v>
      </c>
      <c r="R170" s="39"/>
      <c r="S170" s="40"/>
      <c r="T170" s="39"/>
      <c r="U170" s="40"/>
      <c r="V170" s="70"/>
      <c r="Y170" s="67"/>
    </row>
    <row r="171" spans="1:25" ht="15.75" hidden="1" x14ac:dyDescent="0.25">
      <c r="A171" s="130" t="str">
        <f>DADOS2!AN166</f>
        <v>NASF SC 2</v>
      </c>
      <c r="B171" s="130">
        <f>DADOS2!A166</f>
        <v>158</v>
      </c>
      <c r="C171" s="210">
        <f>DADOS2!B166</f>
        <v>58</v>
      </c>
      <c r="D171" s="210">
        <f>DADOS2!E166</f>
        <v>28</v>
      </c>
      <c r="E171" s="222">
        <f>DADOS2!H166</f>
        <v>8</v>
      </c>
      <c r="F171" s="76">
        <f>DADOS2!K166</f>
        <v>2.6666666666666665</v>
      </c>
      <c r="G171" s="210">
        <f>DADOS2!L166</f>
        <v>31</v>
      </c>
      <c r="H171" s="210">
        <f>DADOS2!O166</f>
        <v>8</v>
      </c>
      <c r="I171" s="210">
        <f>DADOS2!R166</f>
        <v>12</v>
      </c>
      <c r="J171" s="210">
        <f>DADOS2!U166</f>
        <v>15</v>
      </c>
      <c r="K171" s="76">
        <f>DADOS2!X166</f>
        <v>1.75</v>
      </c>
      <c r="L171" s="210">
        <f>DADOS2!Y166</f>
        <v>87</v>
      </c>
      <c r="M171" s="210">
        <f>DADOS2!AB166</f>
        <v>11</v>
      </c>
      <c r="N171" s="210">
        <f>DADOS2!AE166</f>
        <v>10</v>
      </c>
      <c r="O171" s="210">
        <f>DADOS2!AH166</f>
        <v>21</v>
      </c>
      <c r="P171" s="76">
        <f>DADOS2!AK166</f>
        <v>2</v>
      </c>
      <c r="Q171" s="76">
        <f>DADOS2!AM166</f>
        <v>2.1388888888888888</v>
      </c>
      <c r="R171" s="39"/>
      <c r="S171" s="40"/>
      <c r="T171" s="39"/>
      <c r="U171" s="40"/>
      <c r="V171" s="70"/>
      <c r="Y171" s="67"/>
    </row>
    <row r="172" spans="1:25" ht="15.75" hidden="1" x14ac:dyDescent="0.25">
      <c r="A172" s="130" t="str">
        <f>DADOS2!AN167</f>
        <v>NASF SC 2</v>
      </c>
      <c r="B172" s="130">
        <f>DADOS2!A167</f>
        <v>159</v>
      </c>
      <c r="C172" s="210">
        <f>DADOS2!B167</f>
        <v>5</v>
      </c>
      <c r="D172" s="210">
        <f>DADOS2!E167</f>
        <v>6</v>
      </c>
      <c r="E172" s="222">
        <f>DADOS2!H167</f>
        <v>0</v>
      </c>
      <c r="F172" s="76">
        <f>DADOS2!K167</f>
        <v>1</v>
      </c>
      <c r="G172" s="210">
        <f>DADOS2!L167</f>
        <v>0</v>
      </c>
      <c r="H172" s="210">
        <f>DADOS2!O167</f>
        <v>0</v>
      </c>
      <c r="I172" s="210">
        <f>DADOS2!R167</f>
        <v>0</v>
      </c>
      <c r="J172" s="210">
        <f>DADOS2!U167</f>
        <v>0</v>
      </c>
      <c r="K172" s="76">
        <f>DADOS2!X167</f>
        <v>1</v>
      </c>
      <c r="L172" s="210" t="str">
        <f>DADOS2!Y167</f>
        <v>Não Respondeu</v>
      </c>
      <c r="M172" s="210" t="str">
        <f>DADOS2!AB167</f>
        <v>Não Respondeu</v>
      </c>
      <c r="N172" s="210" t="str">
        <f>DADOS2!AE167</f>
        <v>Não Respondeu</v>
      </c>
      <c r="O172" s="210" t="str">
        <f>DADOS2!AH167</f>
        <v>Não Respondeu</v>
      </c>
      <c r="P172" s="76" t="str">
        <f>DADOS2!AK167</f>
        <v>Não Respondeu</v>
      </c>
      <c r="Q172" s="76">
        <f>DADOS2!AM167</f>
        <v>1</v>
      </c>
      <c r="R172" s="39"/>
      <c r="S172" s="40"/>
      <c r="T172" s="39"/>
      <c r="U172" s="40"/>
      <c r="V172" s="70"/>
      <c r="Y172" s="67"/>
    </row>
    <row r="173" spans="1:25" ht="15.75" hidden="1" x14ac:dyDescent="0.25">
      <c r="A173" s="130" t="str">
        <f>DADOS2!AN168</f>
        <v>NASF Fed 1</v>
      </c>
      <c r="B173" s="130">
        <f>DADOS2!A168</f>
        <v>160</v>
      </c>
      <c r="C173" s="210">
        <f>DADOS2!B168</f>
        <v>105</v>
      </c>
      <c r="D173" s="210">
        <f>DADOS2!E168</f>
        <v>30</v>
      </c>
      <c r="E173" s="222">
        <f>DADOS2!H168</f>
        <v>22</v>
      </c>
      <c r="F173" s="76">
        <f>DADOS2!K168</f>
        <v>4.333333333333333</v>
      </c>
      <c r="G173" s="210">
        <f>DADOS2!L168</f>
        <v>62</v>
      </c>
      <c r="H173" s="210">
        <f>DADOS2!O168</f>
        <v>10</v>
      </c>
      <c r="I173" s="210">
        <f>DADOS2!R168</f>
        <v>0</v>
      </c>
      <c r="J173" s="210">
        <f>DADOS2!U168</f>
        <v>17</v>
      </c>
      <c r="K173" s="76">
        <f>DADOS2!X168</f>
        <v>2</v>
      </c>
      <c r="L173" s="210">
        <f>DADOS2!Y168</f>
        <v>83</v>
      </c>
      <c r="M173" s="210">
        <f>DADOS2!AB168</f>
        <v>6</v>
      </c>
      <c r="N173" s="210">
        <f>DADOS2!AE168</f>
        <v>6</v>
      </c>
      <c r="O173" s="210">
        <f>DADOS2!AH168</f>
        <v>26</v>
      </c>
      <c r="P173" s="76">
        <f>DADOS2!AK168</f>
        <v>2</v>
      </c>
      <c r="Q173" s="76">
        <f>DADOS2!AM168</f>
        <v>2.7777777777777772</v>
      </c>
      <c r="R173" s="39"/>
      <c r="S173" s="40"/>
      <c r="T173" s="39"/>
      <c r="U173" s="40"/>
      <c r="V173" s="70"/>
      <c r="Y173" s="67"/>
    </row>
    <row r="174" spans="1:25" ht="15.75" hidden="1" x14ac:dyDescent="0.25">
      <c r="A174" s="130" t="str">
        <f>DADOS2!AN169</f>
        <v>NASF SC 2</v>
      </c>
      <c r="B174" s="130">
        <f>DADOS2!A169</f>
        <v>161</v>
      </c>
      <c r="C174" s="210" t="str">
        <f>DADOS2!B169</f>
        <v>Não Respondeu</v>
      </c>
      <c r="D174" s="210" t="str">
        <f>DADOS2!E169</f>
        <v>Não Respondeu</v>
      </c>
      <c r="E174" s="222" t="str">
        <f>DADOS2!H169</f>
        <v>Não Respondeu</v>
      </c>
      <c r="F174" s="76" t="str">
        <f>DADOS2!K169</f>
        <v>Não Respondeu</v>
      </c>
      <c r="G174" s="210" t="str">
        <f>DADOS2!L169</f>
        <v>Não Respondeu</v>
      </c>
      <c r="H174" s="210" t="str">
        <f>DADOS2!O169</f>
        <v>Não Respondeu</v>
      </c>
      <c r="I174" s="210" t="str">
        <f>DADOS2!R169</f>
        <v>Não Respondeu</v>
      </c>
      <c r="J174" s="210" t="str">
        <f>DADOS2!U169</f>
        <v>Não Respondeu</v>
      </c>
      <c r="K174" s="76" t="str">
        <f>DADOS2!X169</f>
        <v>Não Respondeu</v>
      </c>
      <c r="L174" s="210" t="str">
        <f>DADOS2!Y169</f>
        <v>Não Respondeu</v>
      </c>
      <c r="M174" s="210" t="str">
        <f>DADOS2!AB169</f>
        <v>Não Respondeu</v>
      </c>
      <c r="N174" s="210" t="str">
        <f>DADOS2!AE169</f>
        <v>Não Respondeu</v>
      </c>
      <c r="O174" s="210" t="str">
        <f>DADOS2!AH169</f>
        <v>Não Respondeu</v>
      </c>
      <c r="P174" s="76" t="str">
        <f>DADOS2!AK169</f>
        <v>Não Respondeu</v>
      </c>
      <c r="Q174" s="76" t="str">
        <f>DADOS2!AM169</f>
        <v>Não Respondeu</v>
      </c>
      <c r="R174" s="39"/>
      <c r="S174" s="40"/>
      <c r="T174" s="39"/>
      <c r="U174" s="40"/>
      <c r="V174" s="70"/>
      <c r="Y174" s="67"/>
    </row>
    <row r="175" spans="1:25" ht="15.75" hidden="1" x14ac:dyDescent="0.25">
      <c r="A175" s="130" t="str">
        <f>DADOS2!AN170</f>
        <v>NASF Fed 1</v>
      </c>
      <c r="B175" s="130">
        <f>DADOS2!A170</f>
        <v>162</v>
      </c>
      <c r="C175" s="210">
        <f>DADOS2!B170</f>
        <v>72</v>
      </c>
      <c r="D175" s="210">
        <f>DADOS2!E170</f>
        <v>19</v>
      </c>
      <c r="E175" s="222">
        <f>DADOS2!H170</f>
        <v>16</v>
      </c>
      <c r="F175" s="76">
        <f>DADOS2!K170</f>
        <v>3</v>
      </c>
      <c r="G175" s="210">
        <f>DADOS2!L170</f>
        <v>108</v>
      </c>
      <c r="H175" s="210">
        <f>DADOS2!O170</f>
        <v>29</v>
      </c>
      <c r="I175" s="210">
        <f>DADOS2!R170</f>
        <v>30</v>
      </c>
      <c r="J175" s="210">
        <f>DADOS2!U170</f>
        <v>28</v>
      </c>
      <c r="K175" s="76">
        <f>DADOS2!X170</f>
        <v>3.75</v>
      </c>
      <c r="L175" s="210">
        <f>DADOS2!Y170</f>
        <v>64</v>
      </c>
      <c r="M175" s="210">
        <f>DADOS2!AB170</f>
        <v>20</v>
      </c>
      <c r="N175" s="210">
        <f>DADOS2!AE170</f>
        <v>28</v>
      </c>
      <c r="O175" s="210">
        <f>DADOS2!AH170</f>
        <v>27</v>
      </c>
      <c r="P175" s="76">
        <f>DADOS2!AK170</f>
        <v>2.5</v>
      </c>
      <c r="Q175" s="76">
        <f>DADOS2!AM170</f>
        <v>3.0833333333333335</v>
      </c>
      <c r="R175" s="39"/>
      <c r="S175" s="40"/>
      <c r="T175" s="39"/>
      <c r="U175" s="40"/>
      <c r="V175" s="70"/>
      <c r="Y175" s="67"/>
    </row>
    <row r="176" spans="1:25" ht="15.75" hidden="1" x14ac:dyDescent="0.25">
      <c r="A176" s="130" t="str">
        <f>DADOS2!AN171</f>
        <v>NASF SC 2</v>
      </c>
      <c r="B176" s="130">
        <f>DADOS2!A171</f>
        <v>163</v>
      </c>
      <c r="C176" s="210">
        <f>DADOS2!B171</f>
        <v>55</v>
      </c>
      <c r="D176" s="210">
        <f>DADOS2!E171</f>
        <v>8</v>
      </c>
      <c r="E176" s="222">
        <f>DADOS2!H171</f>
        <v>8</v>
      </c>
      <c r="F176" s="76">
        <f>DADOS2!K171</f>
        <v>2</v>
      </c>
      <c r="G176" s="210">
        <f>DADOS2!L171</f>
        <v>35</v>
      </c>
      <c r="H176" s="210">
        <f>DADOS2!O171</f>
        <v>4</v>
      </c>
      <c r="I176" s="210">
        <f>DADOS2!R171</f>
        <v>5</v>
      </c>
      <c r="J176" s="210">
        <f>DADOS2!U171</f>
        <v>7</v>
      </c>
      <c r="K176" s="76">
        <f>DADOS2!X171</f>
        <v>1.25</v>
      </c>
      <c r="L176" s="210">
        <f>DADOS2!Y171</f>
        <v>107</v>
      </c>
      <c r="M176" s="210">
        <f>DADOS2!AB171</f>
        <v>10</v>
      </c>
      <c r="N176" s="210">
        <f>DADOS2!AE171</f>
        <v>50</v>
      </c>
      <c r="O176" s="210">
        <f>DADOS2!AH171</f>
        <v>23</v>
      </c>
      <c r="P176" s="76">
        <f>DADOS2!AK171</f>
        <v>2.75</v>
      </c>
      <c r="Q176" s="76">
        <f>DADOS2!AM171</f>
        <v>2</v>
      </c>
      <c r="R176" s="39"/>
      <c r="S176" s="40"/>
      <c r="T176" s="39"/>
      <c r="U176" s="40"/>
      <c r="V176" s="70"/>
      <c r="Y176" s="67"/>
    </row>
    <row r="177" spans="1:25" ht="13.5" thickBot="1" x14ac:dyDescent="0.25">
      <c r="A177" s="232" t="s">
        <v>110</v>
      </c>
      <c r="B177" s="233"/>
      <c r="C177" s="234"/>
      <c r="D177" s="234"/>
      <c r="E177" s="235"/>
      <c r="F177" s="218"/>
      <c r="G177" s="223"/>
      <c r="H177" s="223"/>
      <c r="I177" s="214"/>
      <c r="J177" s="223"/>
      <c r="K177" s="60"/>
      <c r="L177" s="223"/>
      <c r="M177" s="267" t="s">
        <v>110</v>
      </c>
      <c r="N177" s="268"/>
      <c r="O177" s="268"/>
      <c r="P177" s="268"/>
      <c r="Q177" s="269"/>
      <c r="R177" s="39"/>
      <c r="S177" s="40"/>
      <c r="T177" s="39"/>
      <c r="U177" s="40"/>
      <c r="V177" s="70"/>
      <c r="Y177" s="67"/>
    </row>
    <row r="178" spans="1:25" ht="12.75" x14ac:dyDescent="0.2">
      <c r="A178" s="40"/>
      <c r="B178" s="40"/>
      <c r="C178" s="213"/>
      <c r="D178" s="214"/>
      <c r="E178" s="215"/>
      <c r="F178" s="218"/>
      <c r="G178" s="223"/>
      <c r="H178" s="223"/>
      <c r="I178" s="214"/>
      <c r="J178" s="223"/>
      <c r="K178" s="60"/>
      <c r="L178" s="223"/>
      <c r="M178" s="223"/>
      <c r="N178" s="214"/>
      <c r="O178" s="223"/>
      <c r="P178" s="60"/>
      <c r="Q178" s="61"/>
      <c r="R178" s="39"/>
      <c r="S178" s="40"/>
      <c r="T178" s="39"/>
      <c r="U178" s="40"/>
      <c r="V178" s="70"/>
      <c r="Y178" s="67"/>
    </row>
    <row r="179" spans="1:25" ht="12.75" x14ac:dyDescent="0.2">
      <c r="A179" s="101"/>
      <c r="B179" s="101"/>
      <c r="C179" s="214"/>
      <c r="D179" s="214"/>
      <c r="E179" s="215"/>
      <c r="F179" s="218"/>
      <c r="G179" s="223"/>
      <c r="H179" s="223"/>
      <c r="I179" s="214"/>
      <c r="J179" s="223"/>
      <c r="K179" s="60"/>
      <c r="L179" s="223"/>
      <c r="M179" s="223"/>
      <c r="N179" s="214"/>
      <c r="O179" s="223"/>
      <c r="P179" s="60"/>
      <c r="Q179" s="61"/>
      <c r="R179" s="39"/>
      <c r="S179" s="40"/>
      <c r="T179" s="39"/>
      <c r="U179" s="40"/>
      <c r="V179" s="70"/>
      <c r="Y179" s="67"/>
    </row>
    <row r="180" spans="1:25" ht="15.75" x14ac:dyDescent="0.25">
      <c r="A180" s="101"/>
      <c r="C180" s="216" t="s">
        <v>83</v>
      </c>
      <c r="D180" s="214"/>
      <c r="E180" s="215"/>
      <c r="F180" s="218"/>
      <c r="G180" s="223"/>
      <c r="H180" s="223"/>
      <c r="I180" s="214"/>
      <c r="J180" s="223"/>
      <c r="K180" s="60"/>
      <c r="L180" s="223"/>
      <c r="M180" s="223"/>
      <c r="N180" s="214"/>
      <c r="O180" s="223"/>
      <c r="P180" s="60"/>
      <c r="Q180" s="61"/>
      <c r="R180" s="39"/>
      <c r="S180" s="40"/>
      <c r="T180" s="39"/>
      <c r="U180" s="40"/>
      <c r="V180" s="70"/>
      <c r="Y180" s="67"/>
    </row>
    <row r="181" spans="1:25" ht="12.75" x14ac:dyDescent="0.2">
      <c r="A181" s="101"/>
      <c r="B181" s="101"/>
      <c r="C181" s="214"/>
      <c r="D181" s="214"/>
      <c r="E181" s="215"/>
      <c r="F181" s="218"/>
      <c r="G181" s="223"/>
      <c r="H181" s="223"/>
      <c r="I181" s="214"/>
      <c r="J181" s="223"/>
      <c r="K181" s="60"/>
      <c r="L181" s="223"/>
      <c r="M181" s="223"/>
      <c r="N181" s="214"/>
      <c r="O181" s="223"/>
      <c r="P181" s="60"/>
      <c r="Q181" s="61"/>
      <c r="R181" s="39"/>
      <c r="S181" s="40"/>
      <c r="T181" s="39"/>
      <c r="U181" s="40"/>
      <c r="V181" s="70"/>
      <c r="Y181" s="67"/>
    </row>
    <row r="182" spans="1:25" ht="12.75" x14ac:dyDescent="0.2">
      <c r="A182" s="38"/>
      <c r="B182" s="38"/>
      <c r="C182" s="214"/>
      <c r="D182" s="214"/>
      <c r="E182" s="215"/>
      <c r="F182" s="218"/>
      <c r="G182" s="223"/>
      <c r="H182" s="223"/>
      <c r="I182" s="214"/>
      <c r="J182" s="223"/>
      <c r="K182" s="60"/>
      <c r="L182" s="223"/>
      <c r="M182" s="223"/>
      <c r="N182" s="214"/>
      <c r="O182" s="223"/>
      <c r="P182" s="60"/>
      <c r="Q182" s="61"/>
      <c r="R182" s="39"/>
      <c r="S182" s="40"/>
      <c r="T182" s="39"/>
      <c r="U182" s="40"/>
      <c r="V182" s="70"/>
      <c r="Y182" s="67"/>
    </row>
    <row r="183" spans="1:25" ht="12.75" x14ac:dyDescent="0.2">
      <c r="A183" s="38"/>
      <c r="B183" s="38"/>
      <c r="C183" s="214"/>
      <c r="D183" s="214"/>
      <c r="E183" s="215"/>
      <c r="F183" s="218"/>
      <c r="G183" s="223"/>
      <c r="H183" s="223"/>
      <c r="I183" s="214"/>
      <c r="J183" s="223"/>
      <c r="K183" s="60"/>
      <c r="L183" s="223"/>
      <c r="M183" s="223"/>
      <c r="N183" s="214"/>
      <c r="O183" s="223"/>
      <c r="P183" s="60"/>
      <c r="Q183" s="61"/>
      <c r="R183" s="39"/>
      <c r="S183" s="40"/>
      <c r="T183" s="39"/>
      <c r="U183" s="40"/>
      <c r="V183" s="70"/>
      <c r="Y183" s="67"/>
    </row>
    <row r="184" spans="1:25" ht="12.75" x14ac:dyDescent="0.2">
      <c r="A184" s="38"/>
      <c r="B184" s="38"/>
      <c r="C184" s="214"/>
      <c r="D184" s="214"/>
      <c r="E184" s="215"/>
      <c r="F184" s="218"/>
      <c r="G184" s="223"/>
      <c r="H184" s="223"/>
      <c r="I184" s="214"/>
      <c r="J184" s="223"/>
      <c r="K184" s="60"/>
      <c r="L184" s="223"/>
      <c r="M184" s="223"/>
      <c r="N184" s="214"/>
      <c r="O184" s="223"/>
      <c r="P184" s="60"/>
      <c r="Q184" s="61"/>
      <c r="R184" s="39"/>
      <c r="S184" s="40"/>
      <c r="T184" s="39"/>
      <c r="U184" s="40"/>
      <c r="V184" s="70"/>
      <c r="Y184" s="67"/>
    </row>
    <row r="185" spans="1:25" ht="12.75" x14ac:dyDescent="0.2">
      <c r="A185" s="38"/>
      <c r="B185" s="38"/>
      <c r="C185" s="214"/>
      <c r="D185" s="214"/>
      <c r="E185" s="215"/>
      <c r="F185" s="218"/>
      <c r="G185" s="223"/>
      <c r="H185" s="223"/>
      <c r="I185" s="214"/>
      <c r="J185" s="223"/>
      <c r="K185" s="60"/>
      <c r="L185" s="223"/>
      <c r="M185" s="223"/>
      <c r="N185" s="214"/>
      <c r="O185" s="223"/>
      <c r="P185" s="60"/>
      <c r="Q185" s="61"/>
      <c r="R185" s="39"/>
      <c r="S185" s="40"/>
      <c r="T185" s="39"/>
      <c r="U185" s="40"/>
      <c r="V185" s="70"/>
      <c r="Y185" s="67"/>
    </row>
    <row r="186" spans="1:25" ht="12.75" x14ac:dyDescent="0.2">
      <c r="A186" s="38"/>
      <c r="B186" s="38"/>
      <c r="C186" s="214"/>
      <c r="D186" s="214"/>
      <c r="E186" s="215"/>
      <c r="F186" s="218"/>
      <c r="G186" s="223"/>
      <c r="H186" s="223"/>
      <c r="I186" s="214"/>
      <c r="J186" s="223"/>
      <c r="K186" s="60"/>
      <c r="L186" s="223"/>
      <c r="M186" s="223"/>
      <c r="N186" s="214"/>
      <c r="O186" s="223"/>
      <c r="P186" s="60"/>
      <c r="Q186" s="61"/>
      <c r="R186" s="39"/>
      <c r="S186" s="40"/>
      <c r="T186" s="39"/>
      <c r="U186" s="40"/>
      <c r="V186" s="70"/>
      <c r="Y186" s="67"/>
    </row>
    <row r="187" spans="1:25" ht="12.75" x14ac:dyDescent="0.2">
      <c r="A187" s="38"/>
      <c r="B187" s="38"/>
      <c r="C187" s="214"/>
      <c r="D187" s="214"/>
      <c r="E187" s="215"/>
      <c r="F187" s="218"/>
      <c r="G187" s="223"/>
      <c r="H187" s="223"/>
      <c r="I187" s="214"/>
      <c r="J187" s="223"/>
      <c r="K187" s="60"/>
      <c r="L187" s="223"/>
      <c r="M187" s="223"/>
      <c r="N187" s="214"/>
      <c r="O187" s="223"/>
      <c r="P187" s="60"/>
      <c r="Q187" s="61"/>
      <c r="R187" s="39"/>
      <c r="S187" s="40"/>
      <c r="T187" s="39"/>
      <c r="U187" s="40"/>
      <c r="V187" s="70"/>
      <c r="Y187" s="67"/>
    </row>
    <row r="188" spans="1:25" ht="12.75" x14ac:dyDescent="0.2">
      <c r="A188" s="38"/>
      <c r="B188" s="38"/>
      <c r="C188" s="214"/>
      <c r="D188" s="214"/>
      <c r="E188" s="215"/>
      <c r="F188" s="218"/>
      <c r="G188" s="223"/>
      <c r="H188" s="223"/>
      <c r="I188" s="214"/>
      <c r="J188" s="223"/>
      <c r="K188" s="60"/>
      <c r="L188" s="223"/>
      <c r="M188" s="223"/>
      <c r="N188" s="214"/>
      <c r="O188" s="223"/>
      <c r="P188" s="60"/>
      <c r="Q188" s="61"/>
      <c r="R188" s="39"/>
      <c r="S188" s="40"/>
      <c r="T188" s="39"/>
      <c r="U188" s="40"/>
      <c r="V188" s="70"/>
      <c r="Y188" s="67"/>
    </row>
    <row r="189" spans="1:25" ht="12.75" x14ac:dyDescent="0.2">
      <c r="A189" s="38"/>
      <c r="B189" s="38"/>
      <c r="C189" s="214"/>
      <c r="D189" s="214"/>
      <c r="E189" s="215"/>
      <c r="F189" s="218"/>
      <c r="G189" s="223"/>
      <c r="H189" s="223"/>
      <c r="I189" s="214"/>
      <c r="J189" s="223"/>
      <c r="K189" s="60"/>
      <c r="L189" s="223"/>
      <c r="M189" s="223"/>
      <c r="N189" s="214"/>
      <c r="O189" s="223"/>
      <c r="P189" s="60"/>
      <c r="Q189" s="61"/>
      <c r="R189" s="39"/>
      <c r="S189" s="40"/>
      <c r="T189" s="39"/>
      <c r="U189" s="40"/>
      <c r="V189" s="70"/>
      <c r="Y189" s="67"/>
    </row>
    <row r="190" spans="1:25" ht="12.75" x14ac:dyDescent="0.2">
      <c r="A190" s="38"/>
      <c r="B190" s="38"/>
      <c r="C190" s="214"/>
      <c r="D190" s="214"/>
      <c r="E190" s="215"/>
      <c r="F190" s="218"/>
      <c r="G190" s="223"/>
      <c r="H190" s="223"/>
      <c r="I190" s="214"/>
      <c r="J190" s="223"/>
      <c r="K190" s="60"/>
      <c r="L190" s="223"/>
      <c r="M190" s="223"/>
      <c r="N190" s="214"/>
      <c r="O190" s="223"/>
      <c r="P190" s="60"/>
      <c r="Q190" s="61"/>
      <c r="R190" s="39"/>
      <c r="S190" s="40"/>
      <c r="T190" s="39"/>
      <c r="U190" s="40"/>
      <c r="V190" s="70"/>
      <c r="Y190" s="67"/>
    </row>
    <row r="191" spans="1:25" ht="12.75" x14ac:dyDescent="0.2">
      <c r="A191" s="38"/>
      <c r="B191" s="38"/>
      <c r="C191" s="214"/>
      <c r="D191" s="214"/>
      <c r="E191" s="215"/>
      <c r="F191" s="218"/>
      <c r="G191" s="223"/>
      <c r="H191" s="223"/>
      <c r="I191" s="214"/>
      <c r="J191" s="223"/>
      <c r="K191" s="60"/>
      <c r="L191" s="223"/>
      <c r="M191" s="223"/>
      <c r="N191" s="214"/>
      <c r="O191" s="223"/>
      <c r="P191" s="60"/>
      <c r="Q191" s="61"/>
      <c r="R191" s="39"/>
      <c r="S191" s="40"/>
      <c r="T191" s="39"/>
      <c r="U191" s="40"/>
      <c r="V191" s="70"/>
      <c r="Y191" s="67"/>
    </row>
    <row r="192" spans="1:25" ht="12.75" x14ac:dyDescent="0.2">
      <c r="A192" s="38"/>
      <c r="B192" s="38"/>
      <c r="C192" s="214"/>
      <c r="D192" s="214"/>
      <c r="E192" s="215"/>
      <c r="F192" s="218"/>
      <c r="G192" s="223"/>
      <c r="H192" s="223"/>
      <c r="I192" s="214"/>
      <c r="J192" s="223"/>
      <c r="K192" s="60"/>
      <c r="L192" s="223"/>
      <c r="M192" s="223"/>
      <c r="N192" s="214"/>
      <c r="O192" s="223"/>
      <c r="P192" s="60"/>
      <c r="Q192" s="61"/>
      <c r="R192" s="39"/>
      <c r="S192" s="40"/>
      <c r="T192" s="39"/>
      <c r="U192" s="40"/>
      <c r="V192" s="70"/>
      <c r="Y192" s="67"/>
    </row>
    <row r="193" spans="1:25" ht="12.75" x14ac:dyDescent="0.2">
      <c r="A193" s="38"/>
      <c r="B193" s="38"/>
      <c r="C193" s="214"/>
      <c r="D193" s="214"/>
      <c r="E193" s="215"/>
      <c r="F193" s="218"/>
      <c r="G193" s="223"/>
      <c r="H193" s="223"/>
      <c r="I193" s="214"/>
      <c r="J193" s="223"/>
      <c r="K193" s="60"/>
      <c r="L193" s="223"/>
      <c r="M193" s="223"/>
      <c r="N193" s="214"/>
      <c r="O193" s="223"/>
      <c r="P193" s="60"/>
      <c r="Q193" s="61"/>
      <c r="R193" s="39"/>
      <c r="S193" s="40"/>
      <c r="T193" s="39"/>
      <c r="U193" s="40"/>
      <c r="V193" s="70"/>
      <c r="Y193" s="67"/>
    </row>
    <row r="194" spans="1:25" ht="12.75" x14ac:dyDescent="0.2">
      <c r="A194" s="38"/>
      <c r="B194" s="38"/>
      <c r="C194" s="214"/>
      <c r="D194" s="214"/>
      <c r="E194" s="215"/>
      <c r="F194" s="218"/>
      <c r="G194" s="223"/>
      <c r="H194" s="223"/>
      <c r="I194" s="214"/>
      <c r="J194" s="223"/>
      <c r="K194" s="60"/>
      <c r="L194" s="223"/>
      <c r="M194" s="223"/>
      <c r="N194" s="214"/>
      <c r="O194" s="223"/>
      <c r="P194" s="60"/>
      <c r="Q194" s="61"/>
      <c r="R194" s="39"/>
      <c r="S194" s="40"/>
      <c r="T194" s="39"/>
      <c r="U194" s="40"/>
      <c r="V194" s="70"/>
      <c r="Y194" s="67"/>
    </row>
    <row r="195" spans="1:25" ht="12.75" x14ac:dyDescent="0.2">
      <c r="A195" s="38"/>
      <c r="B195" s="38"/>
      <c r="C195" s="214"/>
      <c r="D195" s="214"/>
      <c r="E195" s="215"/>
      <c r="F195" s="218"/>
      <c r="G195" s="223"/>
      <c r="H195" s="223"/>
      <c r="I195" s="214"/>
      <c r="J195" s="223"/>
      <c r="K195" s="60"/>
      <c r="L195" s="223"/>
      <c r="M195" s="223"/>
      <c r="N195" s="214"/>
      <c r="O195" s="223"/>
      <c r="P195" s="60"/>
      <c r="Q195" s="61"/>
      <c r="R195" s="39"/>
      <c r="S195" s="40"/>
      <c r="T195" s="39"/>
      <c r="U195" s="40"/>
      <c r="V195" s="70"/>
      <c r="Y195" s="67"/>
    </row>
    <row r="196" spans="1:25" ht="12.75" x14ac:dyDescent="0.2">
      <c r="A196" s="38"/>
      <c r="B196" s="38"/>
      <c r="C196" s="214"/>
      <c r="D196" s="214"/>
      <c r="E196" s="215"/>
      <c r="F196" s="218"/>
      <c r="G196" s="223"/>
      <c r="H196" s="223"/>
      <c r="I196" s="214"/>
      <c r="J196" s="223"/>
      <c r="K196" s="60"/>
      <c r="L196" s="223"/>
      <c r="M196" s="223"/>
      <c r="N196" s="214"/>
      <c r="O196" s="223"/>
      <c r="P196" s="60"/>
      <c r="Q196" s="61"/>
      <c r="R196" s="39"/>
      <c r="S196" s="40"/>
      <c r="T196" s="39"/>
      <c r="U196" s="40"/>
      <c r="V196" s="70"/>
      <c r="Y196" s="67"/>
    </row>
    <row r="197" spans="1:25" ht="12.75" x14ac:dyDescent="0.2">
      <c r="A197" s="38"/>
      <c r="B197" s="38"/>
      <c r="C197" s="214"/>
      <c r="D197" s="214"/>
      <c r="E197" s="215"/>
      <c r="F197" s="218"/>
      <c r="G197" s="223"/>
      <c r="H197" s="223"/>
      <c r="I197" s="214"/>
      <c r="J197" s="223"/>
      <c r="K197" s="60"/>
      <c r="L197" s="223"/>
      <c r="M197" s="223"/>
      <c r="N197" s="214"/>
      <c r="O197" s="223"/>
      <c r="P197" s="60"/>
      <c r="Q197" s="61"/>
      <c r="R197" s="39"/>
      <c r="S197" s="40"/>
      <c r="T197" s="39"/>
      <c r="U197" s="40"/>
      <c r="V197" s="70"/>
      <c r="Y197" s="67"/>
    </row>
    <row r="198" spans="1:25" ht="12.75" x14ac:dyDescent="0.2">
      <c r="A198" s="38"/>
      <c r="B198" s="38"/>
      <c r="C198" s="214"/>
      <c r="D198" s="214"/>
      <c r="E198" s="215"/>
      <c r="F198" s="218"/>
      <c r="G198" s="223"/>
      <c r="H198" s="223"/>
      <c r="I198" s="214"/>
      <c r="J198" s="223"/>
      <c r="K198" s="60"/>
      <c r="L198" s="223"/>
      <c r="M198" s="223"/>
      <c r="N198" s="214"/>
      <c r="O198" s="223"/>
      <c r="P198" s="60"/>
      <c r="Q198" s="61"/>
      <c r="R198" s="39"/>
      <c r="S198" s="40"/>
      <c r="T198" s="39"/>
      <c r="U198" s="40"/>
      <c r="V198" s="70"/>
      <c r="Y198" s="67"/>
    </row>
    <row r="199" spans="1:25" ht="12.75" x14ac:dyDescent="0.2">
      <c r="A199" s="38"/>
      <c r="B199" s="38"/>
      <c r="C199" s="214"/>
      <c r="D199" s="214"/>
      <c r="E199" s="215"/>
      <c r="F199" s="218"/>
      <c r="G199" s="223"/>
      <c r="H199" s="223"/>
      <c r="I199" s="214"/>
      <c r="J199" s="223"/>
      <c r="K199" s="60"/>
      <c r="L199" s="223"/>
      <c r="M199" s="223"/>
      <c r="N199" s="214"/>
      <c r="O199" s="223"/>
      <c r="P199" s="60"/>
      <c r="Q199" s="61"/>
      <c r="R199" s="39"/>
      <c r="S199" s="40"/>
      <c r="T199" s="39"/>
      <c r="U199" s="40"/>
      <c r="V199" s="70"/>
      <c r="Y199" s="67"/>
    </row>
    <row r="200" spans="1:25" ht="12.75" x14ac:dyDescent="0.2">
      <c r="A200" s="38"/>
      <c r="B200" s="38"/>
      <c r="C200" s="214"/>
      <c r="D200" s="214"/>
      <c r="E200" s="215"/>
      <c r="F200" s="218"/>
      <c r="G200" s="223"/>
      <c r="H200" s="223"/>
      <c r="I200" s="214"/>
      <c r="J200" s="223"/>
      <c r="K200" s="60"/>
      <c r="L200" s="223"/>
      <c r="M200" s="223"/>
      <c r="N200" s="214"/>
      <c r="O200" s="223"/>
      <c r="P200" s="60"/>
      <c r="Q200" s="61"/>
      <c r="R200" s="39"/>
      <c r="S200" s="40"/>
      <c r="T200" s="39"/>
      <c r="U200" s="40"/>
      <c r="V200" s="70"/>
      <c r="Y200" s="67"/>
    </row>
    <row r="201" spans="1:25" ht="12.75" x14ac:dyDescent="0.2">
      <c r="A201" s="38"/>
      <c r="B201" s="38"/>
      <c r="C201" s="214"/>
      <c r="D201" s="214"/>
      <c r="E201" s="215"/>
      <c r="F201" s="218"/>
      <c r="G201" s="223"/>
      <c r="H201" s="223"/>
      <c r="I201" s="214"/>
      <c r="J201" s="223"/>
      <c r="K201" s="60"/>
      <c r="L201" s="223"/>
      <c r="M201" s="223"/>
      <c r="N201" s="214"/>
      <c r="O201" s="223"/>
      <c r="P201" s="60"/>
      <c r="Q201" s="61"/>
      <c r="R201" s="39"/>
      <c r="S201" s="40"/>
      <c r="T201" s="39"/>
      <c r="U201" s="40"/>
      <c r="V201" s="70"/>
      <c r="Y201" s="67"/>
    </row>
    <row r="202" spans="1:25" ht="12.75" x14ac:dyDescent="0.2">
      <c r="A202" s="38"/>
      <c r="B202" s="38"/>
      <c r="C202" s="214"/>
      <c r="D202" s="214"/>
      <c r="E202" s="215"/>
      <c r="F202" s="218"/>
      <c r="G202" s="223"/>
      <c r="H202" s="223"/>
      <c r="I202" s="214"/>
      <c r="J202" s="223"/>
      <c r="K202" s="60"/>
      <c r="L202" s="223"/>
      <c r="M202" s="223"/>
      <c r="N202" s="214"/>
      <c r="O202" s="223"/>
      <c r="P202" s="60"/>
      <c r="Q202" s="61"/>
      <c r="R202" s="39"/>
      <c r="S202" s="40"/>
      <c r="T202" s="39"/>
      <c r="U202" s="40"/>
      <c r="V202" s="70"/>
      <c r="Y202" s="67"/>
    </row>
    <row r="203" spans="1:25" ht="12.75" x14ac:dyDescent="0.2">
      <c r="A203" s="38"/>
      <c r="B203" s="38"/>
      <c r="C203" s="214"/>
      <c r="D203" s="214"/>
      <c r="E203" s="215"/>
      <c r="F203" s="218"/>
      <c r="G203" s="223"/>
      <c r="H203" s="223"/>
      <c r="I203" s="214"/>
      <c r="J203" s="223"/>
      <c r="K203" s="60"/>
      <c r="L203" s="223"/>
      <c r="M203" s="223"/>
      <c r="N203" s="214"/>
      <c r="O203" s="223"/>
      <c r="P203" s="60"/>
      <c r="Q203" s="61"/>
      <c r="R203" s="39"/>
      <c r="S203" s="40"/>
      <c r="T203" s="39"/>
      <c r="U203" s="40"/>
      <c r="V203" s="70"/>
      <c r="Y203" s="67"/>
    </row>
    <row r="204" spans="1:25" ht="12.75" x14ac:dyDescent="0.2">
      <c r="A204" s="38"/>
      <c r="B204" s="38"/>
      <c r="C204" s="214"/>
      <c r="D204" s="214"/>
      <c r="E204" s="215"/>
      <c r="F204" s="218"/>
      <c r="G204" s="223"/>
      <c r="H204" s="223"/>
      <c r="I204" s="214"/>
      <c r="J204" s="223"/>
      <c r="K204" s="60"/>
      <c r="L204" s="223"/>
      <c r="M204" s="223"/>
      <c r="N204" s="214"/>
      <c r="O204" s="223"/>
      <c r="P204" s="60"/>
      <c r="Q204" s="61"/>
      <c r="R204" s="39"/>
      <c r="S204" s="40"/>
      <c r="T204" s="39"/>
      <c r="U204" s="40"/>
      <c r="V204" s="70"/>
      <c r="Y204" s="67"/>
    </row>
    <row r="205" spans="1:25" ht="12.75" x14ac:dyDescent="0.2">
      <c r="A205" s="38"/>
      <c r="B205" s="38"/>
      <c r="C205" s="214"/>
      <c r="D205" s="214"/>
      <c r="E205" s="215"/>
      <c r="F205" s="218"/>
      <c r="G205" s="223"/>
      <c r="H205" s="223"/>
      <c r="I205" s="214"/>
      <c r="J205" s="223"/>
      <c r="K205" s="60"/>
      <c r="L205" s="223"/>
      <c r="M205" s="223"/>
      <c r="N205" s="214"/>
      <c r="O205" s="223"/>
      <c r="P205" s="60"/>
      <c r="Q205" s="61"/>
      <c r="R205" s="39"/>
      <c r="S205" s="40"/>
      <c r="T205" s="39"/>
      <c r="U205" s="40"/>
      <c r="V205" s="70"/>
      <c r="Y205" s="67"/>
    </row>
    <row r="206" spans="1:25" ht="12.75" x14ac:dyDescent="0.2">
      <c r="A206" s="38"/>
      <c r="B206" s="38"/>
      <c r="C206" s="214"/>
      <c r="D206" s="214"/>
      <c r="E206" s="215"/>
      <c r="F206" s="218"/>
      <c r="G206" s="223"/>
      <c r="H206" s="223"/>
      <c r="I206" s="214"/>
      <c r="J206" s="223"/>
      <c r="K206" s="60"/>
      <c r="L206" s="223"/>
      <c r="M206" s="223"/>
      <c r="N206" s="214"/>
      <c r="O206" s="223"/>
      <c r="P206" s="60"/>
      <c r="Q206" s="61"/>
      <c r="R206" s="39"/>
      <c r="S206" s="40"/>
      <c r="T206" s="39"/>
      <c r="U206" s="40"/>
      <c r="V206" s="70"/>
      <c r="Y206" s="67"/>
    </row>
    <row r="207" spans="1:25" ht="12.75" x14ac:dyDescent="0.2">
      <c r="A207" s="38"/>
      <c r="B207" s="38"/>
      <c r="C207" s="214"/>
      <c r="D207" s="214"/>
      <c r="E207" s="215"/>
      <c r="F207" s="218"/>
      <c r="G207" s="223"/>
      <c r="H207" s="223"/>
      <c r="I207" s="214"/>
      <c r="J207" s="223"/>
      <c r="K207" s="60"/>
      <c r="L207" s="223"/>
      <c r="M207" s="223"/>
      <c r="N207" s="214"/>
      <c r="O207" s="223"/>
      <c r="P207" s="60"/>
      <c r="Q207" s="61"/>
      <c r="R207" s="39"/>
      <c r="S207" s="40"/>
      <c r="T207" s="39"/>
      <c r="U207" s="40"/>
      <c r="V207" s="70"/>
      <c r="Y207" s="67"/>
    </row>
    <row r="208" spans="1:25" ht="12.75" x14ac:dyDescent="0.2">
      <c r="A208" s="38"/>
      <c r="B208" s="38"/>
      <c r="C208" s="214"/>
      <c r="D208" s="214"/>
      <c r="E208" s="215"/>
      <c r="F208" s="218"/>
      <c r="G208" s="223"/>
      <c r="H208" s="223"/>
      <c r="I208" s="214"/>
      <c r="J208" s="223"/>
      <c r="K208" s="60"/>
      <c r="L208" s="223"/>
      <c r="M208" s="223"/>
      <c r="N208" s="214"/>
      <c r="O208" s="223"/>
      <c r="P208" s="60"/>
      <c r="Q208" s="61"/>
      <c r="R208" s="39"/>
      <c r="S208" s="40"/>
      <c r="T208" s="39"/>
      <c r="U208" s="40"/>
      <c r="V208" s="70"/>
      <c r="Y208" s="67"/>
    </row>
    <row r="209" spans="1:25" ht="12.75" x14ac:dyDescent="0.2">
      <c r="A209" s="38"/>
      <c r="B209" s="38"/>
      <c r="C209" s="214"/>
      <c r="D209" s="214"/>
      <c r="E209" s="215"/>
      <c r="F209" s="218"/>
      <c r="G209" s="223"/>
      <c r="H209" s="223"/>
      <c r="I209" s="214"/>
      <c r="J209" s="223"/>
      <c r="K209" s="60"/>
      <c r="L209" s="223"/>
      <c r="M209" s="223"/>
      <c r="N209" s="214"/>
      <c r="O209" s="223"/>
      <c r="P209" s="60"/>
      <c r="Q209" s="61"/>
      <c r="R209" s="39"/>
      <c r="S209" s="40"/>
      <c r="T209" s="39"/>
      <c r="U209" s="40"/>
      <c r="V209" s="70"/>
      <c r="Y209" s="67"/>
    </row>
    <row r="210" spans="1:25" ht="12.75" x14ac:dyDescent="0.2">
      <c r="A210" s="38"/>
      <c r="B210" s="38"/>
      <c r="C210" s="214"/>
      <c r="D210" s="214"/>
      <c r="E210" s="215"/>
      <c r="F210" s="218"/>
      <c r="G210" s="223"/>
      <c r="H210" s="223"/>
      <c r="I210" s="214"/>
      <c r="J210" s="223"/>
      <c r="K210" s="60"/>
      <c r="L210" s="223"/>
      <c r="M210" s="223"/>
      <c r="N210" s="214"/>
      <c r="O210" s="223"/>
      <c r="P210" s="60"/>
      <c r="Q210" s="61"/>
      <c r="R210" s="39"/>
      <c r="S210" s="40"/>
      <c r="T210" s="39"/>
      <c r="U210" s="40"/>
      <c r="V210" s="70"/>
      <c r="Y210" s="67"/>
    </row>
    <row r="211" spans="1:25" ht="12.75" x14ac:dyDescent="0.2">
      <c r="A211" s="38"/>
      <c r="B211" s="38"/>
      <c r="C211" s="214"/>
      <c r="D211" s="214"/>
      <c r="E211" s="215"/>
      <c r="F211" s="218"/>
      <c r="G211" s="223"/>
      <c r="H211" s="223"/>
      <c r="I211" s="214"/>
      <c r="J211" s="223"/>
      <c r="K211" s="60"/>
      <c r="L211" s="223"/>
      <c r="M211" s="223"/>
      <c r="N211" s="214"/>
      <c r="O211" s="223"/>
      <c r="P211" s="60"/>
      <c r="Q211" s="61"/>
      <c r="R211" s="39"/>
      <c r="S211" s="40"/>
      <c r="T211" s="39"/>
      <c r="U211" s="40"/>
      <c r="V211" s="70"/>
      <c r="Y211" s="67"/>
    </row>
    <row r="212" spans="1:25" ht="12.75" x14ac:dyDescent="0.2">
      <c r="A212" s="38"/>
      <c r="B212" s="38"/>
      <c r="C212" s="214"/>
      <c r="D212" s="214"/>
      <c r="E212" s="215"/>
      <c r="F212" s="218"/>
      <c r="G212" s="223"/>
      <c r="H212" s="223"/>
      <c r="I212" s="214"/>
      <c r="J212" s="223"/>
      <c r="K212" s="60"/>
      <c r="L212" s="223"/>
      <c r="M212" s="223"/>
      <c r="N212" s="214"/>
      <c r="O212" s="223"/>
      <c r="P212" s="60"/>
      <c r="Q212" s="61"/>
      <c r="R212" s="39"/>
      <c r="S212" s="40"/>
      <c r="T212" s="39"/>
      <c r="U212" s="40"/>
      <c r="V212" s="70"/>
      <c r="Y212" s="67"/>
    </row>
    <row r="213" spans="1:25" ht="12.75" x14ac:dyDescent="0.2">
      <c r="A213" s="38"/>
      <c r="B213" s="38"/>
      <c r="C213" s="214"/>
      <c r="D213" s="214"/>
      <c r="E213" s="215"/>
      <c r="F213" s="218"/>
      <c r="G213" s="223"/>
      <c r="H213" s="223"/>
      <c r="I213" s="214"/>
      <c r="J213" s="223"/>
      <c r="K213" s="60"/>
      <c r="L213" s="223"/>
      <c r="M213" s="223"/>
      <c r="N213" s="214"/>
      <c r="O213" s="223"/>
      <c r="P213" s="60"/>
      <c r="Q213" s="61"/>
      <c r="R213" s="39"/>
      <c r="S213" s="40"/>
      <c r="T213" s="39"/>
      <c r="U213" s="40"/>
      <c r="V213" s="70"/>
      <c r="Y213" s="67"/>
    </row>
    <row r="214" spans="1:25" ht="12.75" x14ac:dyDescent="0.2">
      <c r="A214" s="38"/>
      <c r="B214" s="38"/>
      <c r="C214" s="214"/>
      <c r="D214" s="214"/>
      <c r="E214" s="215"/>
      <c r="F214" s="218"/>
      <c r="G214" s="223"/>
      <c r="H214" s="223"/>
      <c r="I214" s="214"/>
      <c r="J214" s="223"/>
      <c r="K214" s="60"/>
      <c r="L214" s="223"/>
      <c r="M214" s="223"/>
      <c r="N214" s="214"/>
      <c r="O214" s="223"/>
      <c r="P214" s="60"/>
      <c r="Q214" s="61"/>
      <c r="R214" s="39"/>
      <c r="S214" s="40"/>
      <c r="T214" s="39"/>
      <c r="U214" s="40"/>
      <c r="V214" s="70"/>
      <c r="Y214" s="67"/>
    </row>
    <row r="215" spans="1:25" ht="12.75" x14ac:dyDescent="0.2">
      <c r="A215" s="38"/>
      <c r="B215" s="38"/>
      <c r="C215" s="214"/>
      <c r="D215" s="214"/>
      <c r="E215" s="215"/>
      <c r="F215" s="218"/>
      <c r="G215" s="223"/>
      <c r="H215" s="223"/>
      <c r="I215" s="214"/>
      <c r="J215" s="223"/>
      <c r="K215" s="60"/>
      <c r="L215" s="223"/>
      <c r="M215" s="223"/>
      <c r="N215" s="214"/>
      <c r="O215" s="223"/>
      <c r="P215" s="60"/>
      <c r="Q215" s="61"/>
      <c r="R215" s="39"/>
      <c r="S215" s="40"/>
      <c r="T215" s="39"/>
      <c r="U215" s="40"/>
      <c r="V215" s="70"/>
      <c r="Y215" s="67"/>
    </row>
    <row r="216" spans="1:25" ht="12.75" x14ac:dyDescent="0.2">
      <c r="A216" s="38"/>
      <c r="B216" s="38"/>
      <c r="C216" s="214"/>
      <c r="D216" s="214"/>
      <c r="E216" s="215"/>
      <c r="F216" s="218"/>
      <c r="G216" s="223"/>
      <c r="H216" s="223"/>
      <c r="I216" s="214"/>
      <c r="J216" s="223"/>
      <c r="K216" s="60"/>
      <c r="L216" s="223"/>
      <c r="M216" s="223"/>
      <c r="N216" s="214"/>
      <c r="O216" s="223"/>
      <c r="P216" s="60"/>
      <c r="Q216" s="61"/>
      <c r="R216" s="39"/>
      <c r="S216" s="40"/>
      <c r="T216" s="39"/>
      <c r="U216" s="40"/>
      <c r="V216" s="70"/>
      <c r="Y216" s="67"/>
    </row>
    <row r="217" spans="1:25" ht="12.75" x14ac:dyDescent="0.2">
      <c r="A217" s="38"/>
      <c r="B217" s="38"/>
      <c r="C217" s="214"/>
      <c r="D217" s="214"/>
      <c r="E217" s="215"/>
      <c r="F217" s="218"/>
      <c r="G217" s="223"/>
      <c r="H217" s="223"/>
      <c r="I217" s="214"/>
      <c r="J217" s="223"/>
      <c r="K217" s="60"/>
      <c r="L217" s="223"/>
      <c r="M217" s="223"/>
      <c r="N217" s="214"/>
      <c r="O217" s="223"/>
      <c r="P217" s="60"/>
      <c r="Q217" s="61"/>
      <c r="R217" s="39"/>
      <c r="S217" s="40"/>
      <c r="T217" s="39"/>
      <c r="U217" s="40"/>
      <c r="V217" s="70"/>
      <c r="Y217" s="67"/>
    </row>
    <row r="218" spans="1:25" ht="12.75" x14ac:dyDescent="0.2">
      <c r="A218" s="38"/>
      <c r="B218" s="38"/>
      <c r="C218" s="214"/>
      <c r="D218" s="214"/>
      <c r="E218" s="215"/>
      <c r="F218" s="218"/>
      <c r="G218" s="223"/>
      <c r="H218" s="223"/>
      <c r="I218" s="214"/>
      <c r="J218" s="223"/>
      <c r="K218" s="60"/>
      <c r="L218" s="223"/>
      <c r="M218" s="223"/>
      <c r="N218" s="214"/>
      <c r="O218" s="223"/>
      <c r="P218" s="60"/>
      <c r="Q218" s="61"/>
      <c r="R218" s="39"/>
      <c r="S218" s="40"/>
      <c r="T218" s="39"/>
      <c r="U218" s="40"/>
      <c r="V218" s="70"/>
      <c r="Y218" s="67"/>
    </row>
    <row r="219" spans="1:25" ht="12.75" x14ac:dyDescent="0.2">
      <c r="A219" s="38"/>
      <c r="B219" s="38"/>
      <c r="C219" s="214"/>
      <c r="D219" s="214"/>
      <c r="E219" s="215"/>
      <c r="F219" s="218"/>
      <c r="G219" s="223"/>
      <c r="H219" s="223"/>
      <c r="I219" s="214"/>
      <c r="J219" s="223"/>
      <c r="K219" s="60"/>
      <c r="L219" s="223"/>
      <c r="M219" s="223"/>
      <c r="N219" s="214"/>
      <c r="O219" s="223"/>
      <c r="P219" s="60"/>
      <c r="Q219" s="61"/>
      <c r="R219" s="39"/>
      <c r="S219" s="40"/>
      <c r="T219" s="39"/>
      <c r="U219" s="40"/>
      <c r="V219" s="70"/>
      <c r="Y219" s="67"/>
    </row>
    <row r="220" spans="1:25" ht="12.75" x14ac:dyDescent="0.2">
      <c r="A220" s="38"/>
      <c r="B220" s="38"/>
      <c r="C220" s="214"/>
      <c r="D220" s="214"/>
      <c r="E220" s="215"/>
      <c r="F220" s="218"/>
      <c r="G220" s="223"/>
      <c r="H220" s="223"/>
      <c r="I220" s="214"/>
      <c r="J220" s="223"/>
      <c r="K220" s="60"/>
      <c r="L220" s="223"/>
      <c r="M220" s="223"/>
      <c r="N220" s="214"/>
      <c r="O220" s="223"/>
      <c r="P220" s="60"/>
      <c r="Q220" s="61"/>
      <c r="R220" s="39"/>
      <c r="S220" s="40"/>
      <c r="T220" s="39"/>
      <c r="U220" s="40"/>
      <c r="V220" s="70"/>
      <c r="Y220" s="67"/>
    </row>
    <row r="221" spans="1:25" ht="12.75" x14ac:dyDescent="0.2">
      <c r="A221" s="38"/>
      <c r="B221" s="38"/>
      <c r="C221" s="214"/>
      <c r="D221" s="214"/>
      <c r="E221" s="215"/>
      <c r="F221" s="218"/>
      <c r="G221" s="223"/>
      <c r="H221" s="223"/>
      <c r="I221" s="214"/>
      <c r="J221" s="223"/>
      <c r="K221" s="60"/>
      <c r="L221" s="223"/>
      <c r="M221" s="223"/>
      <c r="N221" s="214"/>
      <c r="O221" s="223"/>
      <c r="P221" s="60"/>
      <c r="Q221" s="61"/>
      <c r="R221" s="39"/>
      <c r="S221" s="40"/>
      <c r="T221" s="39"/>
      <c r="U221" s="40"/>
      <c r="V221" s="70"/>
      <c r="Y221" s="67"/>
    </row>
    <row r="222" spans="1:25" ht="12.75" x14ac:dyDescent="0.2">
      <c r="A222" s="38"/>
      <c r="B222" s="38"/>
      <c r="C222" s="214"/>
      <c r="D222" s="214"/>
      <c r="E222" s="215"/>
      <c r="F222" s="218"/>
      <c r="G222" s="223"/>
      <c r="H222" s="223"/>
      <c r="I222" s="214"/>
      <c r="J222" s="223"/>
      <c r="K222" s="60"/>
      <c r="L222" s="223"/>
      <c r="M222" s="223"/>
      <c r="N222" s="214"/>
      <c r="O222" s="223"/>
      <c r="P222" s="60"/>
      <c r="Q222" s="61"/>
      <c r="R222" s="39"/>
      <c r="S222" s="40"/>
      <c r="T222" s="39"/>
      <c r="U222" s="40"/>
      <c r="V222" s="70"/>
      <c r="Y222" s="67"/>
    </row>
    <row r="223" spans="1:25" ht="12.75" x14ac:dyDescent="0.2">
      <c r="A223" s="38"/>
      <c r="B223" s="38"/>
      <c r="C223" s="214"/>
      <c r="D223" s="214"/>
      <c r="E223" s="215"/>
      <c r="F223" s="218"/>
      <c r="G223" s="223"/>
      <c r="H223" s="223"/>
      <c r="I223" s="214"/>
      <c r="J223" s="223"/>
      <c r="K223" s="60"/>
      <c r="L223" s="223"/>
      <c r="M223" s="223"/>
      <c r="N223" s="214"/>
      <c r="O223" s="223"/>
      <c r="P223" s="60"/>
      <c r="Q223" s="61"/>
      <c r="R223" s="39"/>
      <c r="S223" s="40"/>
      <c r="T223" s="39"/>
      <c r="U223" s="40"/>
      <c r="V223" s="70"/>
      <c r="Y223" s="67"/>
    </row>
    <row r="224" spans="1:25" ht="12.75" x14ac:dyDescent="0.2">
      <c r="A224" s="38"/>
      <c r="B224" s="38"/>
      <c r="C224" s="214"/>
      <c r="D224" s="214"/>
      <c r="E224" s="215"/>
      <c r="F224" s="218"/>
      <c r="G224" s="223"/>
      <c r="H224" s="223"/>
      <c r="I224" s="214"/>
      <c r="J224" s="223"/>
      <c r="K224" s="60"/>
      <c r="L224" s="223"/>
      <c r="M224" s="223"/>
      <c r="N224" s="214"/>
      <c r="O224" s="223"/>
      <c r="P224" s="60"/>
      <c r="Q224" s="61"/>
      <c r="R224" s="39"/>
      <c r="S224" s="40"/>
      <c r="T224" s="39"/>
      <c r="U224" s="40"/>
      <c r="V224" s="70"/>
      <c r="Y224" s="67"/>
    </row>
    <row r="225" spans="1:25" ht="12.75" x14ac:dyDescent="0.2">
      <c r="A225" s="38"/>
      <c r="B225" s="38"/>
      <c r="C225" s="214"/>
      <c r="D225" s="214"/>
      <c r="E225" s="215"/>
      <c r="F225" s="218"/>
      <c r="G225" s="223"/>
      <c r="H225" s="223"/>
      <c r="I225" s="214"/>
      <c r="J225" s="223"/>
      <c r="K225" s="60"/>
      <c r="L225" s="223"/>
      <c r="M225" s="223"/>
      <c r="N225" s="214"/>
      <c r="O225" s="223"/>
      <c r="P225" s="60"/>
      <c r="Q225" s="61"/>
      <c r="R225" s="39"/>
      <c r="S225" s="40"/>
      <c r="T225" s="39"/>
      <c r="U225" s="40"/>
      <c r="V225" s="70"/>
      <c r="Y225" s="67"/>
    </row>
    <row r="226" spans="1:25" ht="12.75" x14ac:dyDescent="0.2">
      <c r="A226" s="38"/>
      <c r="B226" s="38"/>
      <c r="C226" s="214"/>
      <c r="D226" s="214"/>
      <c r="E226" s="215"/>
      <c r="F226" s="218"/>
      <c r="G226" s="223"/>
      <c r="H226" s="223"/>
      <c r="I226" s="214"/>
      <c r="J226" s="223"/>
      <c r="K226" s="60"/>
      <c r="L226" s="223"/>
      <c r="M226" s="223"/>
      <c r="N226" s="214"/>
      <c r="O226" s="223"/>
      <c r="P226" s="60"/>
      <c r="Q226" s="61"/>
      <c r="R226" s="39"/>
      <c r="S226" s="40"/>
      <c r="T226" s="39"/>
      <c r="U226" s="40"/>
      <c r="V226" s="70"/>
      <c r="Y226" s="67"/>
    </row>
    <row r="227" spans="1:25" ht="12.75" x14ac:dyDescent="0.2">
      <c r="A227" s="38"/>
      <c r="B227" s="38"/>
      <c r="C227" s="214"/>
      <c r="D227" s="214"/>
      <c r="E227" s="215"/>
      <c r="F227" s="218"/>
      <c r="G227" s="223"/>
      <c r="H227" s="223"/>
      <c r="I227" s="214"/>
      <c r="J227" s="223"/>
      <c r="K227" s="60"/>
      <c r="L227" s="223"/>
      <c r="M227" s="223"/>
      <c r="N227" s="214"/>
      <c r="O227" s="223"/>
      <c r="P227" s="60"/>
      <c r="Q227" s="61"/>
      <c r="R227" s="39"/>
      <c r="S227" s="40"/>
      <c r="T227" s="39"/>
      <c r="U227" s="40"/>
      <c r="V227" s="70"/>
      <c r="Y227" s="67"/>
    </row>
    <row r="228" spans="1:25" ht="12.75" x14ac:dyDescent="0.2">
      <c r="A228" s="38"/>
      <c r="B228" s="38"/>
      <c r="C228" s="214"/>
      <c r="D228" s="214"/>
      <c r="E228" s="215"/>
      <c r="F228" s="218"/>
      <c r="G228" s="223"/>
      <c r="H228" s="223"/>
      <c r="I228" s="214"/>
      <c r="J228" s="223"/>
      <c r="K228" s="60"/>
      <c r="L228" s="223"/>
      <c r="M228" s="223"/>
      <c r="N228" s="214"/>
      <c r="O228" s="223"/>
      <c r="P228" s="60"/>
      <c r="Q228" s="61"/>
      <c r="R228" s="39"/>
      <c r="S228" s="40"/>
      <c r="T228" s="39"/>
      <c r="U228" s="40"/>
      <c r="V228" s="70"/>
      <c r="Y228" s="67"/>
    </row>
    <row r="229" spans="1:25" ht="12.75" x14ac:dyDescent="0.2">
      <c r="A229" s="38"/>
      <c r="B229" s="38"/>
      <c r="C229" s="214"/>
      <c r="D229" s="214"/>
      <c r="E229" s="215"/>
      <c r="F229" s="218"/>
      <c r="G229" s="223"/>
      <c r="H229" s="223"/>
      <c r="I229" s="214"/>
      <c r="J229" s="223"/>
      <c r="K229" s="60"/>
      <c r="L229" s="223"/>
      <c r="M229" s="223"/>
      <c r="N229" s="214"/>
      <c r="O229" s="223"/>
      <c r="P229" s="60"/>
      <c r="Q229" s="61"/>
      <c r="R229" s="39"/>
      <c r="S229" s="40"/>
      <c r="T229" s="39"/>
      <c r="U229" s="40"/>
      <c r="V229" s="70"/>
      <c r="Y229" s="67"/>
    </row>
    <row r="230" spans="1:25" ht="12.75" x14ac:dyDescent="0.2">
      <c r="A230" s="38"/>
      <c r="B230" s="38"/>
      <c r="C230" s="214"/>
      <c r="D230" s="214"/>
      <c r="E230" s="215"/>
      <c r="F230" s="218"/>
      <c r="G230" s="223"/>
      <c r="H230" s="223"/>
      <c r="I230" s="214"/>
      <c r="J230" s="223"/>
      <c r="K230" s="60"/>
      <c r="L230" s="223"/>
      <c r="M230" s="223"/>
      <c r="N230" s="214"/>
      <c r="O230" s="223"/>
      <c r="P230" s="60"/>
      <c r="Q230" s="61"/>
      <c r="R230" s="39"/>
      <c r="S230" s="40"/>
      <c r="T230" s="39"/>
      <c r="U230" s="40"/>
      <c r="V230" s="70"/>
      <c r="Y230" s="67"/>
    </row>
    <row r="231" spans="1:25" ht="12.75" x14ac:dyDescent="0.2">
      <c r="A231" s="38"/>
      <c r="B231" s="38"/>
      <c r="C231" s="214"/>
      <c r="D231" s="214"/>
      <c r="E231" s="215"/>
      <c r="F231" s="218"/>
      <c r="G231" s="223"/>
      <c r="H231" s="223"/>
      <c r="I231" s="214"/>
      <c r="J231" s="223"/>
      <c r="K231" s="60"/>
      <c r="L231" s="223"/>
      <c r="M231" s="223"/>
      <c r="N231" s="214"/>
      <c r="O231" s="223"/>
      <c r="P231" s="60"/>
      <c r="Q231" s="61"/>
      <c r="R231" s="39"/>
      <c r="S231" s="40"/>
      <c r="T231" s="39"/>
      <c r="U231" s="40"/>
      <c r="V231" s="70"/>
      <c r="Y231" s="67"/>
    </row>
    <row r="232" spans="1:25" ht="12.75" x14ac:dyDescent="0.2">
      <c r="A232" s="38"/>
      <c r="B232" s="38"/>
      <c r="C232" s="214"/>
      <c r="D232" s="214"/>
      <c r="E232" s="215"/>
      <c r="F232" s="218"/>
      <c r="G232" s="223"/>
      <c r="H232" s="223"/>
      <c r="I232" s="214"/>
      <c r="J232" s="223"/>
      <c r="K232" s="60"/>
      <c r="L232" s="223"/>
      <c r="M232" s="223"/>
      <c r="N232" s="214"/>
      <c r="O232" s="223"/>
      <c r="P232" s="60"/>
      <c r="Q232" s="61"/>
      <c r="R232" s="39"/>
      <c r="S232" s="40"/>
      <c r="T232" s="39"/>
      <c r="U232" s="40"/>
      <c r="V232" s="70"/>
      <c r="Y232" s="67"/>
    </row>
    <row r="233" spans="1:25" ht="12.75" x14ac:dyDescent="0.2">
      <c r="A233" s="38"/>
      <c r="B233" s="38"/>
      <c r="C233" s="214"/>
      <c r="D233" s="214"/>
      <c r="E233" s="215"/>
      <c r="F233" s="218"/>
      <c r="G233" s="223"/>
      <c r="H233" s="223"/>
      <c r="I233" s="214"/>
      <c r="J233" s="223"/>
      <c r="K233" s="60"/>
      <c r="L233" s="223"/>
      <c r="M233" s="223"/>
      <c r="N233" s="214"/>
      <c r="O233" s="223"/>
      <c r="P233" s="60"/>
      <c r="Q233" s="61"/>
      <c r="R233" s="39"/>
      <c r="S233" s="40"/>
      <c r="T233" s="39"/>
      <c r="U233" s="40"/>
      <c r="V233" s="70"/>
      <c r="Y233" s="67"/>
    </row>
    <row r="234" spans="1:25" ht="12.75" x14ac:dyDescent="0.2">
      <c r="A234" s="38"/>
      <c r="B234" s="38"/>
      <c r="C234" s="214"/>
      <c r="D234" s="214"/>
      <c r="E234" s="215"/>
      <c r="F234" s="218"/>
      <c r="G234" s="223"/>
      <c r="H234" s="223"/>
      <c r="I234" s="214"/>
      <c r="J234" s="223"/>
      <c r="K234" s="60"/>
      <c r="L234" s="223"/>
      <c r="M234" s="223"/>
      <c r="N234" s="214"/>
      <c r="O234" s="223"/>
      <c r="P234" s="60"/>
      <c r="Q234" s="61"/>
      <c r="R234" s="39"/>
      <c r="S234" s="40"/>
      <c r="T234" s="39"/>
      <c r="U234" s="40"/>
      <c r="V234" s="70"/>
      <c r="Y234" s="67"/>
    </row>
    <row r="235" spans="1:25" ht="12.75" x14ac:dyDescent="0.2">
      <c r="A235" s="38"/>
      <c r="B235" s="38"/>
      <c r="C235" s="214"/>
      <c r="D235" s="214"/>
      <c r="E235" s="215"/>
      <c r="F235" s="218"/>
      <c r="G235" s="223"/>
      <c r="H235" s="223"/>
      <c r="I235" s="214"/>
      <c r="J235" s="223"/>
      <c r="K235" s="60"/>
      <c r="L235" s="223"/>
      <c r="M235" s="223"/>
      <c r="N235" s="214"/>
      <c r="O235" s="223"/>
      <c r="P235" s="60"/>
      <c r="Q235" s="61"/>
      <c r="R235" s="39"/>
      <c r="S235" s="40"/>
      <c r="T235" s="39"/>
      <c r="U235" s="40"/>
      <c r="V235" s="70"/>
      <c r="Y235" s="67"/>
    </row>
    <row r="236" spans="1:25" ht="12.75" x14ac:dyDescent="0.2">
      <c r="A236" s="38"/>
      <c r="B236" s="38"/>
      <c r="C236" s="214"/>
      <c r="D236" s="214"/>
      <c r="E236" s="215"/>
      <c r="F236" s="218"/>
      <c r="G236" s="223"/>
      <c r="H236" s="223"/>
      <c r="I236" s="214"/>
      <c r="J236" s="223"/>
      <c r="K236" s="60"/>
      <c r="L236" s="223"/>
      <c r="M236" s="223"/>
      <c r="N236" s="214"/>
      <c r="O236" s="223"/>
      <c r="P236" s="60"/>
      <c r="Q236" s="61"/>
      <c r="R236" s="39"/>
      <c r="S236" s="40"/>
      <c r="T236" s="39"/>
      <c r="U236" s="40"/>
      <c r="V236" s="70"/>
      <c r="Y236" s="67"/>
    </row>
    <row r="237" spans="1:25" ht="12.75" x14ac:dyDescent="0.2">
      <c r="A237" s="38"/>
      <c r="B237" s="38"/>
      <c r="C237" s="214"/>
      <c r="D237" s="214"/>
      <c r="E237" s="215"/>
      <c r="F237" s="218"/>
      <c r="G237" s="223"/>
      <c r="H237" s="223"/>
      <c r="I237" s="214"/>
      <c r="J237" s="223"/>
      <c r="K237" s="60"/>
      <c r="L237" s="223"/>
      <c r="M237" s="223"/>
      <c r="N237" s="214"/>
      <c r="O237" s="223"/>
      <c r="P237" s="60"/>
      <c r="Q237" s="61"/>
      <c r="R237" s="39"/>
      <c r="S237" s="40"/>
      <c r="T237" s="39"/>
      <c r="U237" s="40"/>
      <c r="V237" s="70"/>
      <c r="Y237" s="67"/>
    </row>
    <row r="238" spans="1:25" ht="12.75" x14ac:dyDescent="0.2">
      <c r="A238" s="38"/>
      <c r="B238" s="38"/>
      <c r="C238" s="214"/>
      <c r="D238" s="214"/>
      <c r="E238" s="215"/>
      <c r="F238" s="218"/>
      <c r="G238" s="223"/>
      <c r="H238" s="223"/>
      <c r="I238" s="214"/>
      <c r="J238" s="223"/>
      <c r="K238" s="60"/>
      <c r="L238" s="223"/>
      <c r="M238" s="223"/>
      <c r="N238" s="214"/>
      <c r="O238" s="223"/>
      <c r="P238" s="60"/>
      <c r="Q238" s="61"/>
      <c r="R238" s="39"/>
      <c r="S238" s="40"/>
      <c r="T238" s="39"/>
      <c r="U238" s="40"/>
      <c r="V238" s="70"/>
      <c r="Y238" s="67"/>
    </row>
    <row r="239" spans="1:25" ht="12.75" x14ac:dyDescent="0.2">
      <c r="A239" s="38"/>
      <c r="B239" s="38"/>
      <c r="C239" s="214"/>
      <c r="D239" s="214"/>
      <c r="E239" s="215"/>
      <c r="F239" s="218"/>
      <c r="G239" s="223"/>
      <c r="H239" s="223"/>
      <c r="I239" s="214"/>
      <c r="J239" s="223"/>
      <c r="K239" s="60"/>
      <c r="L239" s="223"/>
      <c r="M239" s="223"/>
      <c r="N239" s="214"/>
      <c r="O239" s="223"/>
      <c r="P239" s="60"/>
      <c r="Q239" s="61"/>
      <c r="R239" s="39"/>
      <c r="S239" s="40"/>
      <c r="T239" s="39"/>
      <c r="U239" s="40"/>
      <c r="V239" s="70"/>
      <c r="Y239" s="67"/>
    </row>
    <row r="240" spans="1:25" ht="12.75" x14ac:dyDescent="0.2">
      <c r="A240" s="38"/>
      <c r="B240" s="38"/>
      <c r="C240" s="214"/>
      <c r="D240" s="214"/>
      <c r="E240" s="215"/>
      <c r="F240" s="218"/>
      <c r="G240" s="223"/>
      <c r="H240" s="223"/>
      <c r="I240" s="214"/>
      <c r="J240" s="223"/>
      <c r="K240" s="60"/>
      <c r="L240" s="223"/>
      <c r="M240" s="223"/>
      <c r="N240" s="214"/>
      <c r="O240" s="223"/>
      <c r="P240" s="60"/>
      <c r="Q240" s="61"/>
      <c r="R240" s="39"/>
      <c r="S240" s="40"/>
      <c r="T240" s="39"/>
      <c r="U240" s="40"/>
      <c r="V240" s="70"/>
      <c r="Y240" s="67"/>
    </row>
    <row r="241" spans="1:25" ht="12.75" x14ac:dyDescent="0.2">
      <c r="A241" s="38"/>
      <c r="B241" s="38"/>
      <c r="C241" s="214"/>
      <c r="D241" s="214"/>
      <c r="E241" s="215"/>
      <c r="F241" s="218"/>
      <c r="G241" s="223"/>
      <c r="H241" s="223"/>
      <c r="I241" s="214"/>
      <c r="J241" s="223"/>
      <c r="K241" s="60"/>
      <c r="L241" s="223"/>
      <c r="M241" s="223"/>
      <c r="N241" s="214"/>
      <c r="O241" s="223"/>
      <c r="P241" s="60"/>
      <c r="Q241" s="61"/>
      <c r="R241" s="39"/>
      <c r="S241" s="40"/>
      <c r="T241" s="39"/>
      <c r="U241" s="40"/>
      <c r="V241" s="70"/>
      <c r="Y241" s="67"/>
    </row>
    <row r="242" spans="1:25" ht="12.75" x14ac:dyDescent="0.2">
      <c r="A242" s="38"/>
      <c r="B242" s="38"/>
      <c r="C242" s="214"/>
      <c r="D242" s="214"/>
      <c r="E242" s="215"/>
      <c r="F242" s="218"/>
      <c r="G242" s="223"/>
      <c r="H242" s="223"/>
      <c r="I242" s="214"/>
      <c r="J242" s="223"/>
      <c r="K242" s="60"/>
      <c r="L242" s="223"/>
      <c r="M242" s="223"/>
      <c r="N242" s="214"/>
      <c r="O242" s="223"/>
      <c r="P242" s="60"/>
      <c r="Q242" s="61"/>
      <c r="R242" s="39"/>
      <c r="S242" s="40"/>
      <c r="T242" s="39"/>
      <c r="U242" s="40"/>
      <c r="V242" s="70"/>
      <c r="Y242" s="67"/>
    </row>
    <row r="243" spans="1:25" ht="12.75" x14ac:dyDescent="0.2">
      <c r="A243" s="38"/>
      <c r="B243" s="38"/>
      <c r="C243" s="214"/>
      <c r="D243" s="214"/>
      <c r="E243" s="215"/>
      <c r="F243" s="218"/>
      <c r="G243" s="223"/>
      <c r="H243" s="223"/>
      <c r="I243" s="214"/>
      <c r="J243" s="223"/>
      <c r="K243" s="60"/>
      <c r="L243" s="223"/>
      <c r="M243" s="223"/>
      <c r="N243" s="214"/>
      <c r="O243" s="223"/>
      <c r="P243" s="60"/>
      <c r="Q243" s="61"/>
      <c r="R243" s="39"/>
      <c r="S243" s="40"/>
      <c r="T243" s="39"/>
      <c r="U243" s="40"/>
      <c r="V243" s="70"/>
      <c r="Y243" s="67"/>
    </row>
    <row r="244" spans="1:25" ht="12.75" x14ac:dyDescent="0.2">
      <c r="A244" s="38"/>
      <c r="B244" s="38"/>
      <c r="C244" s="214"/>
      <c r="D244" s="214"/>
      <c r="E244" s="215"/>
      <c r="F244" s="218"/>
      <c r="G244" s="223"/>
      <c r="H244" s="223"/>
      <c r="I244" s="214"/>
      <c r="J244" s="223"/>
      <c r="K244" s="60"/>
      <c r="L244" s="223"/>
      <c r="M244" s="223"/>
      <c r="N244" s="214"/>
      <c r="O244" s="223"/>
      <c r="P244" s="60"/>
      <c r="Q244" s="61"/>
      <c r="R244" s="39"/>
      <c r="S244" s="40"/>
      <c r="T244" s="39"/>
      <c r="U244" s="40"/>
      <c r="V244" s="70"/>
      <c r="Y244" s="67"/>
    </row>
    <row r="245" spans="1:25" ht="12.75" x14ac:dyDescent="0.2">
      <c r="A245" s="38"/>
      <c r="B245" s="38"/>
      <c r="C245" s="214"/>
      <c r="D245" s="214"/>
      <c r="E245" s="215"/>
      <c r="F245" s="218"/>
      <c r="G245" s="223"/>
      <c r="H245" s="223"/>
      <c r="I245" s="214"/>
      <c r="J245" s="223"/>
      <c r="K245" s="60"/>
      <c r="L245" s="223"/>
      <c r="M245" s="223"/>
      <c r="N245" s="214"/>
      <c r="O245" s="223"/>
      <c r="P245" s="60"/>
      <c r="Q245" s="61"/>
      <c r="R245" s="39"/>
      <c r="S245" s="40"/>
      <c r="T245" s="39"/>
      <c r="U245" s="40"/>
      <c r="V245" s="70"/>
      <c r="Y245" s="67"/>
    </row>
    <row r="246" spans="1:25" ht="12.75" x14ac:dyDescent="0.2">
      <c r="A246" s="38"/>
      <c r="B246" s="38"/>
      <c r="C246" s="214"/>
      <c r="D246" s="214"/>
      <c r="E246" s="215"/>
      <c r="F246" s="218"/>
      <c r="G246" s="223"/>
      <c r="H246" s="223"/>
      <c r="I246" s="214"/>
      <c r="J246" s="223"/>
      <c r="K246" s="60"/>
      <c r="L246" s="223"/>
      <c r="M246" s="223"/>
      <c r="N246" s="214"/>
      <c r="O246" s="223"/>
      <c r="P246" s="60"/>
      <c r="Q246" s="61"/>
      <c r="R246" s="39"/>
      <c r="S246" s="40"/>
      <c r="T246" s="39"/>
      <c r="U246" s="40"/>
      <c r="V246" s="70"/>
      <c r="Y246" s="67"/>
    </row>
    <row r="247" spans="1:25" ht="12.75" x14ac:dyDescent="0.2">
      <c r="A247" s="38"/>
      <c r="B247" s="38"/>
      <c r="C247" s="214"/>
      <c r="D247" s="214"/>
      <c r="E247" s="215"/>
      <c r="F247" s="218"/>
      <c r="G247" s="223"/>
      <c r="H247" s="223"/>
      <c r="I247" s="214"/>
      <c r="J247" s="223"/>
      <c r="K247" s="60"/>
      <c r="L247" s="223"/>
      <c r="M247" s="223"/>
      <c r="N247" s="214"/>
      <c r="O247" s="223"/>
      <c r="P247" s="60"/>
      <c r="Q247" s="61"/>
      <c r="R247" s="39"/>
      <c r="S247" s="40"/>
      <c r="T247" s="39"/>
      <c r="U247" s="40"/>
      <c r="V247" s="70"/>
      <c r="Y247" s="67"/>
    </row>
    <row r="248" spans="1:25" ht="12.75" x14ac:dyDescent="0.2">
      <c r="A248" s="38"/>
      <c r="B248" s="38"/>
      <c r="C248" s="214"/>
      <c r="D248" s="214"/>
      <c r="E248" s="215"/>
      <c r="F248" s="218"/>
      <c r="G248" s="223"/>
      <c r="H248" s="223"/>
      <c r="I248" s="214"/>
      <c r="J248" s="223"/>
      <c r="K248" s="60"/>
      <c r="L248" s="223"/>
      <c r="M248" s="223"/>
      <c r="N248" s="214"/>
      <c r="O248" s="223"/>
      <c r="P248" s="60"/>
      <c r="Q248" s="61"/>
      <c r="R248" s="39"/>
      <c r="S248" s="40"/>
      <c r="T248" s="39"/>
      <c r="U248" s="40"/>
      <c r="V248" s="70"/>
      <c r="Y248" s="67"/>
    </row>
    <row r="249" spans="1:25" ht="12.75" x14ac:dyDescent="0.2">
      <c r="A249" s="38"/>
      <c r="B249" s="38"/>
      <c r="C249" s="214"/>
      <c r="D249" s="214"/>
      <c r="E249" s="215"/>
      <c r="F249" s="218"/>
      <c r="G249" s="223"/>
      <c r="H249" s="223"/>
      <c r="I249" s="214"/>
      <c r="J249" s="223"/>
      <c r="K249" s="60"/>
      <c r="L249" s="223"/>
      <c r="M249" s="223"/>
      <c r="N249" s="214"/>
      <c r="O249" s="223"/>
      <c r="P249" s="60"/>
      <c r="Q249" s="61"/>
      <c r="R249" s="39"/>
      <c r="S249" s="40"/>
      <c r="T249" s="39"/>
      <c r="U249" s="40"/>
      <c r="V249" s="70"/>
      <c r="Y249" s="67"/>
    </row>
    <row r="250" spans="1:25" ht="12.75" x14ac:dyDescent="0.2">
      <c r="A250" s="38"/>
      <c r="B250" s="38"/>
      <c r="C250" s="214"/>
      <c r="D250" s="214"/>
      <c r="E250" s="215"/>
      <c r="F250" s="218"/>
      <c r="G250" s="223"/>
      <c r="H250" s="223"/>
      <c r="I250" s="214"/>
      <c r="J250" s="223"/>
      <c r="K250" s="60"/>
      <c r="L250" s="223"/>
      <c r="M250" s="223"/>
      <c r="N250" s="214"/>
      <c r="O250" s="223"/>
      <c r="P250" s="60"/>
      <c r="Q250" s="61"/>
      <c r="R250" s="39"/>
      <c r="S250" s="40"/>
      <c r="T250" s="39"/>
      <c r="U250" s="40"/>
      <c r="V250" s="70"/>
      <c r="Y250" s="67"/>
    </row>
    <row r="251" spans="1:25" ht="12.75" x14ac:dyDescent="0.2">
      <c r="A251" s="38"/>
      <c r="B251" s="38"/>
      <c r="C251" s="214"/>
      <c r="D251" s="214"/>
      <c r="E251" s="215"/>
      <c r="F251" s="218"/>
      <c r="G251" s="223"/>
      <c r="H251" s="223"/>
      <c r="I251" s="214"/>
      <c r="J251" s="223"/>
      <c r="K251" s="60"/>
      <c r="L251" s="223"/>
      <c r="M251" s="223"/>
      <c r="N251" s="214"/>
      <c r="O251" s="223"/>
      <c r="P251" s="60"/>
      <c r="Q251" s="61"/>
      <c r="R251" s="39"/>
      <c r="S251" s="40"/>
      <c r="T251" s="39"/>
      <c r="U251" s="40"/>
      <c r="V251" s="70"/>
      <c r="Y251" s="67"/>
    </row>
    <row r="252" spans="1:25" ht="12.75" x14ac:dyDescent="0.2">
      <c r="A252" s="38"/>
      <c r="B252" s="38"/>
      <c r="C252" s="214"/>
      <c r="D252" s="214"/>
      <c r="E252" s="215"/>
      <c r="F252" s="218"/>
      <c r="G252" s="223"/>
      <c r="H252" s="223"/>
      <c r="I252" s="214"/>
      <c r="J252" s="223"/>
      <c r="K252" s="60"/>
      <c r="L252" s="223"/>
      <c r="M252" s="223"/>
      <c r="N252" s="214"/>
      <c r="O252" s="223"/>
      <c r="P252" s="60"/>
      <c r="Q252" s="61"/>
      <c r="R252" s="39"/>
      <c r="S252" s="40"/>
      <c r="T252" s="39"/>
      <c r="U252" s="40"/>
      <c r="V252" s="70"/>
      <c r="Y252" s="67"/>
    </row>
    <row r="253" spans="1:25" ht="12.75" x14ac:dyDescent="0.2">
      <c r="A253" s="38"/>
      <c r="B253" s="38"/>
      <c r="C253" s="214"/>
      <c r="D253" s="214"/>
      <c r="E253" s="215"/>
      <c r="F253" s="218"/>
      <c r="G253" s="223"/>
      <c r="H253" s="223"/>
      <c r="I253" s="214"/>
      <c r="J253" s="223"/>
      <c r="K253" s="60"/>
      <c r="L253" s="223"/>
      <c r="M253" s="223"/>
      <c r="N253" s="214"/>
      <c r="O253" s="223"/>
      <c r="P253" s="60"/>
      <c r="Q253" s="61"/>
      <c r="R253" s="39"/>
      <c r="S253" s="40"/>
      <c r="T253" s="39"/>
      <c r="U253" s="40"/>
      <c r="V253" s="70"/>
      <c r="Y253" s="67"/>
    </row>
    <row r="254" spans="1:25" ht="12.75" x14ac:dyDescent="0.2">
      <c r="A254" s="38"/>
      <c r="B254" s="38"/>
      <c r="C254" s="214"/>
      <c r="D254" s="214"/>
      <c r="E254" s="215"/>
      <c r="F254" s="218"/>
      <c r="G254" s="223"/>
      <c r="H254" s="223"/>
      <c r="I254" s="214"/>
      <c r="J254" s="223"/>
      <c r="K254" s="60"/>
      <c r="L254" s="223"/>
      <c r="M254" s="223"/>
      <c r="N254" s="214"/>
      <c r="O254" s="223"/>
      <c r="P254" s="60"/>
      <c r="Q254" s="61"/>
      <c r="R254" s="39"/>
      <c r="S254" s="40"/>
      <c r="T254" s="39"/>
      <c r="U254" s="40"/>
      <c r="V254" s="70"/>
      <c r="Y254" s="67"/>
    </row>
    <row r="255" spans="1:25" ht="12.75" x14ac:dyDescent="0.2">
      <c r="A255" s="38"/>
      <c r="B255" s="38"/>
      <c r="C255" s="214"/>
      <c r="D255" s="214"/>
      <c r="E255" s="215"/>
      <c r="F255" s="218"/>
      <c r="G255" s="223"/>
      <c r="H255" s="223"/>
      <c r="I255" s="214"/>
      <c r="J255" s="223"/>
      <c r="K255" s="60"/>
      <c r="L255" s="223"/>
      <c r="M255" s="223"/>
      <c r="N255" s="214"/>
      <c r="O255" s="223"/>
      <c r="P255" s="60"/>
      <c r="Q255" s="61"/>
      <c r="R255" s="39"/>
      <c r="S255" s="40"/>
      <c r="T255" s="39"/>
      <c r="U255" s="40"/>
      <c r="V255" s="70"/>
      <c r="Y255" s="67"/>
    </row>
    <row r="256" spans="1:25" ht="12.75" x14ac:dyDescent="0.2">
      <c r="A256" s="38"/>
      <c r="B256" s="38"/>
      <c r="C256" s="214"/>
      <c r="D256" s="214"/>
      <c r="E256" s="215"/>
      <c r="F256" s="218"/>
      <c r="G256" s="223"/>
      <c r="H256" s="223"/>
      <c r="I256" s="214"/>
      <c r="J256" s="223"/>
      <c r="K256" s="60"/>
      <c r="L256" s="223"/>
      <c r="M256" s="223"/>
      <c r="N256" s="214"/>
      <c r="O256" s="223"/>
      <c r="P256" s="60"/>
      <c r="Q256" s="61"/>
      <c r="R256" s="39"/>
      <c r="S256" s="40"/>
      <c r="T256" s="39"/>
      <c r="U256" s="40"/>
      <c r="V256" s="70"/>
      <c r="Y256" s="67"/>
    </row>
    <row r="257" spans="1:25" ht="12.75" x14ac:dyDescent="0.2">
      <c r="A257" s="38"/>
      <c r="B257" s="38"/>
      <c r="C257" s="214"/>
      <c r="D257" s="214"/>
      <c r="E257" s="215"/>
      <c r="F257" s="218"/>
      <c r="G257" s="223"/>
      <c r="H257" s="223"/>
      <c r="I257" s="214"/>
      <c r="J257" s="223"/>
      <c r="K257" s="60"/>
      <c r="L257" s="223"/>
      <c r="M257" s="223"/>
      <c r="N257" s="214"/>
      <c r="O257" s="223"/>
      <c r="P257" s="60"/>
      <c r="Q257" s="61"/>
      <c r="R257" s="39"/>
      <c r="S257" s="40"/>
      <c r="T257" s="39"/>
      <c r="U257" s="40"/>
      <c r="V257" s="70"/>
      <c r="Y257" s="67"/>
    </row>
    <row r="258" spans="1:25" ht="12.75" x14ac:dyDescent="0.2">
      <c r="A258" s="38"/>
      <c r="B258" s="38"/>
      <c r="C258" s="214"/>
      <c r="D258" s="214"/>
      <c r="E258" s="215"/>
      <c r="F258" s="218"/>
      <c r="G258" s="223"/>
      <c r="H258" s="223"/>
      <c r="I258" s="214"/>
      <c r="J258" s="223"/>
      <c r="K258" s="60"/>
      <c r="L258" s="223"/>
      <c r="M258" s="223"/>
      <c r="N258" s="214"/>
      <c r="O258" s="223"/>
      <c r="P258" s="60"/>
      <c r="Q258" s="61"/>
      <c r="R258" s="39"/>
      <c r="S258" s="40"/>
      <c r="T258" s="39"/>
      <c r="U258" s="40"/>
      <c r="V258" s="70"/>
      <c r="Y258" s="67"/>
    </row>
    <row r="259" spans="1:25" ht="12.75" x14ac:dyDescent="0.2">
      <c r="A259" s="38"/>
      <c r="B259" s="38"/>
      <c r="C259" s="214"/>
      <c r="D259" s="214"/>
      <c r="E259" s="215"/>
      <c r="F259" s="218"/>
      <c r="G259" s="223"/>
      <c r="H259" s="223"/>
      <c r="I259" s="214"/>
      <c r="J259" s="223"/>
      <c r="K259" s="60"/>
      <c r="L259" s="223"/>
      <c r="M259" s="223"/>
      <c r="N259" s="214"/>
      <c r="O259" s="223"/>
      <c r="P259" s="60"/>
      <c r="Q259" s="61"/>
      <c r="R259" s="39"/>
      <c r="S259" s="40"/>
      <c r="T259" s="39"/>
      <c r="U259" s="40"/>
      <c r="V259" s="70"/>
      <c r="Y259" s="67"/>
    </row>
    <row r="260" spans="1:25" ht="12.75" x14ac:dyDescent="0.2">
      <c r="A260" s="38"/>
      <c r="B260" s="38"/>
      <c r="C260" s="214"/>
      <c r="D260" s="214"/>
      <c r="E260" s="215"/>
      <c r="F260" s="218"/>
      <c r="G260" s="223"/>
      <c r="H260" s="223"/>
      <c r="I260" s="214"/>
      <c r="J260" s="223"/>
      <c r="K260" s="60"/>
      <c r="L260" s="223"/>
      <c r="M260" s="223"/>
      <c r="N260" s="214"/>
      <c r="O260" s="223"/>
      <c r="P260" s="60"/>
      <c r="Q260" s="61"/>
      <c r="R260" s="39"/>
      <c r="S260" s="40"/>
      <c r="T260" s="39"/>
      <c r="U260" s="40"/>
      <c r="V260" s="70"/>
      <c r="Y260" s="67"/>
    </row>
    <row r="261" spans="1:25" ht="12.75" x14ac:dyDescent="0.2">
      <c r="A261" s="38"/>
      <c r="B261" s="38"/>
      <c r="C261" s="214"/>
      <c r="D261" s="214"/>
      <c r="E261" s="215"/>
      <c r="F261" s="218"/>
      <c r="G261" s="223"/>
      <c r="H261" s="223"/>
      <c r="I261" s="214"/>
      <c r="J261" s="223"/>
      <c r="K261" s="60"/>
      <c r="L261" s="223"/>
      <c r="M261" s="223"/>
      <c r="N261" s="214"/>
      <c r="O261" s="223"/>
      <c r="P261" s="60"/>
      <c r="Q261" s="61"/>
      <c r="R261" s="39"/>
      <c r="S261" s="40"/>
      <c r="T261" s="39"/>
      <c r="U261" s="40"/>
      <c r="V261" s="70"/>
      <c r="Y261" s="67"/>
    </row>
    <row r="262" spans="1:25" ht="12.75" x14ac:dyDescent="0.2">
      <c r="A262" s="38"/>
      <c r="B262" s="38"/>
      <c r="C262" s="214"/>
      <c r="D262" s="214"/>
      <c r="E262" s="215"/>
      <c r="F262" s="218"/>
      <c r="G262" s="223"/>
      <c r="H262" s="223"/>
      <c r="I262" s="214"/>
      <c r="J262" s="223"/>
      <c r="K262" s="60"/>
      <c r="L262" s="223"/>
      <c r="M262" s="223"/>
      <c r="N262" s="214"/>
      <c r="O262" s="223"/>
      <c r="P262" s="60"/>
      <c r="Q262" s="61"/>
      <c r="R262" s="39"/>
      <c r="S262" s="40"/>
      <c r="T262" s="39"/>
      <c r="U262" s="40"/>
      <c r="V262" s="70"/>
      <c r="Y262" s="67"/>
    </row>
    <row r="263" spans="1:25" ht="12.75" x14ac:dyDescent="0.2">
      <c r="A263" s="38"/>
      <c r="B263" s="38"/>
      <c r="C263" s="214"/>
      <c r="D263" s="214"/>
      <c r="E263" s="215"/>
      <c r="F263" s="218"/>
      <c r="G263" s="223"/>
      <c r="H263" s="223"/>
      <c r="I263" s="214"/>
      <c r="J263" s="223"/>
      <c r="K263" s="60"/>
      <c r="L263" s="223"/>
      <c r="M263" s="223"/>
      <c r="N263" s="214"/>
      <c r="O263" s="223"/>
      <c r="P263" s="60"/>
      <c r="Q263" s="61"/>
      <c r="R263" s="39"/>
      <c r="S263" s="40"/>
      <c r="T263" s="39"/>
      <c r="U263" s="40"/>
      <c r="V263" s="70"/>
      <c r="Y263" s="67"/>
    </row>
    <row r="264" spans="1:25" ht="12.75" x14ac:dyDescent="0.2">
      <c r="A264" s="38"/>
      <c r="B264" s="38"/>
      <c r="C264" s="214"/>
      <c r="D264" s="214"/>
      <c r="E264" s="215"/>
      <c r="F264" s="218"/>
      <c r="G264" s="223"/>
      <c r="H264" s="223"/>
      <c r="I264" s="214"/>
      <c r="J264" s="223"/>
      <c r="K264" s="60"/>
      <c r="L264" s="223"/>
      <c r="M264" s="223"/>
      <c r="N264" s="214"/>
      <c r="O264" s="223"/>
      <c r="P264" s="60"/>
      <c r="Q264" s="61"/>
      <c r="R264" s="39"/>
      <c r="S264" s="40"/>
      <c r="T264" s="39"/>
      <c r="U264" s="40"/>
      <c r="V264" s="70"/>
      <c r="Y264" s="67"/>
    </row>
    <row r="265" spans="1:25" ht="21.75" customHeight="1" x14ac:dyDescent="0.2">
      <c r="A265" s="38"/>
      <c r="B265" s="38"/>
      <c r="C265" s="214"/>
      <c r="D265" s="214"/>
      <c r="E265" s="215"/>
      <c r="F265" s="218"/>
      <c r="G265" s="223"/>
      <c r="H265" s="223"/>
      <c r="I265" s="214"/>
      <c r="J265" s="223"/>
      <c r="K265" s="60"/>
      <c r="L265" s="223"/>
      <c r="M265" s="223"/>
      <c r="N265" s="214"/>
      <c r="O265" s="223"/>
      <c r="P265" s="60"/>
      <c r="Q265" s="61"/>
      <c r="R265" s="39"/>
      <c r="S265" s="40"/>
      <c r="T265" s="39"/>
      <c r="U265" s="40"/>
      <c r="V265" s="70"/>
      <c r="Y265" s="67"/>
    </row>
    <row r="266" spans="1:25" ht="12.75" x14ac:dyDescent="0.2">
      <c r="A266" s="38"/>
      <c r="B266" s="38"/>
      <c r="C266" s="214"/>
      <c r="D266" s="214"/>
      <c r="E266" s="215"/>
      <c r="F266" s="218"/>
      <c r="G266" s="223"/>
      <c r="H266" s="223"/>
      <c r="I266" s="214"/>
      <c r="J266" s="223"/>
      <c r="K266" s="60"/>
      <c r="L266" s="223"/>
      <c r="M266" s="223"/>
      <c r="N266" s="214"/>
      <c r="O266" s="223"/>
      <c r="P266" s="60"/>
      <c r="Q266" s="61"/>
      <c r="R266" s="39"/>
      <c r="S266" s="40"/>
      <c r="T266" s="39"/>
      <c r="U266" s="40"/>
      <c r="V266" s="70"/>
      <c r="Y266" s="67"/>
    </row>
    <row r="267" spans="1:25" ht="12.75" x14ac:dyDescent="0.2">
      <c r="A267" s="38"/>
      <c r="B267" s="38"/>
      <c r="C267" s="214"/>
      <c r="D267" s="214"/>
      <c r="E267" s="215"/>
      <c r="F267" s="218"/>
      <c r="G267" s="223"/>
      <c r="H267" s="223"/>
      <c r="I267" s="214"/>
      <c r="J267" s="223"/>
      <c r="K267" s="60"/>
      <c r="L267" s="223"/>
      <c r="M267" s="223"/>
      <c r="N267" s="214"/>
      <c r="O267" s="223"/>
      <c r="P267" s="60"/>
      <c r="Q267" s="61"/>
      <c r="R267" s="39"/>
      <c r="S267" s="40"/>
      <c r="T267" s="39"/>
      <c r="U267" s="40"/>
      <c r="V267" s="70"/>
      <c r="Y267" s="67"/>
    </row>
    <row r="268" spans="1:25" ht="12.75" x14ac:dyDescent="0.2">
      <c r="A268" s="38"/>
      <c r="B268" s="38"/>
      <c r="C268" s="214"/>
      <c r="D268" s="214"/>
      <c r="E268" s="215"/>
      <c r="F268" s="218"/>
      <c r="G268" s="223"/>
      <c r="H268" s="223"/>
      <c r="I268" s="214"/>
      <c r="J268" s="223"/>
      <c r="K268" s="60"/>
      <c r="L268" s="223"/>
      <c r="M268" s="223"/>
      <c r="N268" s="214"/>
      <c r="O268" s="223"/>
      <c r="P268" s="60"/>
      <c r="Q268" s="61"/>
      <c r="R268" s="39"/>
      <c r="S268" s="40"/>
      <c r="T268" s="39"/>
      <c r="U268" s="40"/>
      <c r="V268" s="70"/>
      <c r="Y268" s="67"/>
    </row>
    <row r="269" spans="1:25" ht="12.75" x14ac:dyDescent="0.2">
      <c r="A269" s="38"/>
      <c r="B269" s="38"/>
      <c r="C269" s="214"/>
      <c r="D269" s="214"/>
      <c r="E269" s="215"/>
      <c r="F269" s="218"/>
      <c r="G269" s="223"/>
      <c r="H269" s="223"/>
      <c r="I269" s="214"/>
      <c r="J269" s="223"/>
      <c r="K269" s="60"/>
      <c r="L269" s="223"/>
      <c r="M269" s="223"/>
      <c r="N269" s="214"/>
      <c r="O269" s="223"/>
      <c r="P269" s="60"/>
      <c r="Q269" s="61"/>
      <c r="R269" s="39"/>
      <c r="S269" s="40"/>
      <c r="T269" s="39"/>
      <c r="U269" s="40"/>
      <c r="V269" s="70"/>
      <c r="Y269" s="67"/>
    </row>
    <row r="270" spans="1:25" ht="12.75" x14ac:dyDescent="0.2">
      <c r="A270" s="38"/>
      <c r="B270" s="38"/>
      <c r="C270" s="214"/>
      <c r="D270" s="214"/>
      <c r="E270" s="215"/>
      <c r="F270" s="218"/>
      <c r="G270" s="223"/>
      <c r="H270" s="223"/>
      <c r="I270" s="214"/>
      <c r="J270" s="223"/>
      <c r="K270" s="60"/>
      <c r="L270" s="223"/>
      <c r="M270" s="223"/>
      <c r="N270" s="214"/>
      <c r="O270" s="223"/>
      <c r="P270" s="60"/>
      <c r="Q270" s="61"/>
      <c r="R270" s="39"/>
      <c r="S270" s="40"/>
      <c r="T270" s="39"/>
      <c r="U270" s="40"/>
      <c r="V270" s="70"/>
      <c r="Y270" s="67"/>
    </row>
    <row r="271" spans="1:25" ht="12.75" x14ac:dyDescent="0.2">
      <c r="A271" s="38"/>
      <c r="B271" s="38"/>
      <c r="C271" s="214"/>
      <c r="D271" s="214"/>
      <c r="E271" s="215"/>
      <c r="F271" s="218"/>
      <c r="G271" s="223"/>
      <c r="H271" s="223"/>
      <c r="I271" s="214"/>
      <c r="J271" s="223"/>
      <c r="K271" s="60"/>
      <c r="L271" s="223"/>
      <c r="M271" s="223"/>
      <c r="N271" s="214"/>
      <c r="O271" s="223"/>
      <c r="P271" s="60"/>
      <c r="Q271" s="61"/>
      <c r="R271" s="39"/>
      <c r="S271" s="40"/>
      <c r="T271" s="39"/>
      <c r="U271" s="40"/>
      <c r="V271" s="70"/>
      <c r="Y271" s="67"/>
    </row>
    <row r="272" spans="1:25" ht="12.75" x14ac:dyDescent="0.2">
      <c r="A272" s="38"/>
      <c r="B272" s="38"/>
      <c r="C272" s="214"/>
      <c r="D272" s="214"/>
      <c r="E272" s="215"/>
      <c r="F272" s="218"/>
      <c r="G272" s="223"/>
      <c r="H272" s="223"/>
      <c r="I272" s="214"/>
      <c r="J272" s="223"/>
      <c r="K272" s="60"/>
      <c r="L272" s="223"/>
      <c r="M272" s="223"/>
      <c r="N272" s="214"/>
      <c r="O272" s="223"/>
      <c r="P272" s="60"/>
      <c r="Q272" s="61"/>
      <c r="R272" s="39"/>
      <c r="S272" s="40"/>
      <c r="T272" s="39"/>
      <c r="U272" s="40"/>
      <c r="V272" s="70"/>
      <c r="Y272" s="67"/>
    </row>
    <row r="273" spans="1:25" ht="12.75" x14ac:dyDescent="0.2">
      <c r="A273" s="38"/>
      <c r="B273" s="38"/>
      <c r="C273" s="214"/>
      <c r="D273" s="214"/>
      <c r="E273" s="215"/>
      <c r="F273" s="218"/>
      <c r="G273" s="223"/>
      <c r="H273" s="223"/>
      <c r="I273" s="214"/>
      <c r="J273" s="223"/>
      <c r="K273" s="60"/>
      <c r="L273" s="223"/>
      <c r="M273" s="223"/>
      <c r="N273" s="214"/>
      <c r="O273" s="223"/>
      <c r="P273" s="60"/>
      <c r="Q273" s="61"/>
      <c r="R273" s="39"/>
      <c r="S273" s="40"/>
      <c r="T273" s="39"/>
      <c r="U273" s="40"/>
      <c r="V273" s="70"/>
      <c r="Y273" s="67"/>
    </row>
    <row r="274" spans="1:25" ht="12.75" x14ac:dyDescent="0.2">
      <c r="A274" s="38"/>
      <c r="B274" s="38"/>
      <c r="C274" s="214"/>
      <c r="D274" s="214"/>
      <c r="E274" s="215"/>
      <c r="F274" s="218"/>
      <c r="G274" s="223"/>
      <c r="H274" s="223"/>
      <c r="I274" s="214"/>
      <c r="J274" s="223"/>
      <c r="K274" s="60"/>
      <c r="L274" s="223"/>
      <c r="M274" s="223"/>
      <c r="N274" s="214"/>
      <c r="O274" s="223"/>
      <c r="P274" s="60"/>
      <c r="Q274" s="61"/>
      <c r="R274" s="39"/>
      <c r="S274" s="40"/>
      <c r="T274" s="39"/>
      <c r="U274" s="40"/>
      <c r="V274" s="70"/>
      <c r="Y274" s="67"/>
    </row>
    <row r="275" spans="1:25" ht="12.75" x14ac:dyDescent="0.2">
      <c r="A275" s="38"/>
      <c r="B275" s="38"/>
      <c r="C275" s="214"/>
      <c r="D275" s="214"/>
      <c r="E275" s="215"/>
      <c r="F275" s="218"/>
      <c r="G275" s="223"/>
      <c r="H275" s="223"/>
      <c r="I275" s="214"/>
      <c r="J275" s="223"/>
      <c r="K275" s="60"/>
      <c r="L275" s="223"/>
      <c r="M275" s="223"/>
      <c r="N275" s="214"/>
      <c r="O275" s="223"/>
      <c r="P275" s="60"/>
      <c r="Q275" s="61"/>
      <c r="R275" s="39"/>
      <c r="S275" s="40"/>
      <c r="T275" s="39"/>
      <c r="U275" s="40"/>
      <c r="V275" s="70"/>
      <c r="Y275" s="67"/>
    </row>
    <row r="276" spans="1:25" ht="12.75" x14ac:dyDescent="0.2">
      <c r="A276" s="38"/>
      <c r="B276" s="38"/>
      <c r="C276" s="214"/>
      <c r="D276" s="214"/>
      <c r="E276" s="215"/>
      <c r="F276" s="218"/>
      <c r="G276" s="223"/>
      <c r="H276" s="223"/>
      <c r="I276" s="214"/>
      <c r="J276" s="223"/>
      <c r="K276" s="60"/>
      <c r="L276" s="223"/>
      <c r="M276" s="223"/>
      <c r="N276" s="214"/>
      <c r="O276" s="223"/>
      <c r="P276" s="60"/>
      <c r="Q276" s="61"/>
      <c r="R276" s="39"/>
      <c r="S276" s="40"/>
      <c r="T276" s="39"/>
      <c r="U276" s="40"/>
      <c r="V276" s="70"/>
      <c r="Y276" s="67"/>
    </row>
    <row r="277" spans="1:25" ht="12.75" x14ac:dyDescent="0.2">
      <c r="A277" s="38"/>
      <c r="B277" s="38"/>
      <c r="C277" s="214"/>
      <c r="D277" s="214"/>
      <c r="E277" s="215"/>
      <c r="F277" s="218"/>
      <c r="G277" s="223"/>
      <c r="H277" s="223"/>
      <c r="I277" s="214"/>
      <c r="J277" s="223"/>
      <c r="K277" s="60"/>
      <c r="L277" s="223"/>
      <c r="M277" s="223"/>
      <c r="N277" s="214"/>
      <c r="O277" s="223"/>
      <c r="P277" s="60"/>
      <c r="Q277" s="61"/>
      <c r="R277" s="39"/>
      <c r="S277" s="40"/>
      <c r="T277" s="39"/>
      <c r="U277" s="40"/>
      <c r="V277" s="70"/>
      <c r="Y277" s="67"/>
    </row>
    <row r="278" spans="1:25" ht="12.75" x14ac:dyDescent="0.2">
      <c r="A278" s="38"/>
      <c r="B278" s="38"/>
      <c r="C278" s="214"/>
      <c r="D278" s="214"/>
      <c r="E278" s="215"/>
      <c r="F278" s="218"/>
      <c r="G278" s="223"/>
      <c r="H278" s="223"/>
      <c r="I278" s="214"/>
      <c r="J278" s="223"/>
      <c r="K278" s="60"/>
      <c r="L278" s="223"/>
      <c r="M278" s="223"/>
      <c r="N278" s="214"/>
      <c r="O278" s="223"/>
      <c r="P278" s="60"/>
      <c r="Q278" s="61"/>
      <c r="R278" s="39"/>
      <c r="S278" s="40"/>
      <c r="T278" s="39"/>
      <c r="U278" s="40"/>
      <c r="V278" s="70"/>
      <c r="Y278" s="67"/>
    </row>
    <row r="279" spans="1:25" ht="12.75" x14ac:dyDescent="0.2">
      <c r="A279" s="38"/>
      <c r="B279" s="38"/>
      <c r="C279" s="214"/>
      <c r="D279" s="214"/>
      <c r="E279" s="215"/>
      <c r="F279" s="218"/>
      <c r="G279" s="223"/>
      <c r="H279" s="223"/>
      <c r="I279" s="214"/>
      <c r="J279" s="223"/>
      <c r="K279" s="60"/>
      <c r="L279" s="223"/>
      <c r="M279" s="223"/>
      <c r="N279" s="214"/>
      <c r="O279" s="223"/>
      <c r="P279" s="60"/>
      <c r="Q279" s="61"/>
      <c r="R279" s="39"/>
      <c r="S279" s="40"/>
      <c r="T279" s="39"/>
      <c r="U279" s="40"/>
      <c r="V279" s="70"/>
      <c r="Y279" s="67"/>
    </row>
    <row r="280" spans="1:25" ht="12.75" x14ac:dyDescent="0.2">
      <c r="A280" s="38"/>
      <c r="B280" s="38"/>
      <c r="C280" s="214"/>
      <c r="D280" s="214"/>
      <c r="E280" s="215"/>
      <c r="F280" s="218"/>
      <c r="G280" s="223"/>
      <c r="H280" s="223"/>
      <c r="I280" s="214"/>
      <c r="J280" s="223"/>
      <c r="K280" s="60"/>
      <c r="L280" s="223"/>
      <c r="M280" s="223"/>
      <c r="N280" s="214"/>
      <c r="O280" s="223"/>
      <c r="P280" s="60"/>
      <c r="Q280" s="61"/>
      <c r="R280" s="39"/>
      <c r="S280" s="40"/>
      <c r="T280" s="39"/>
      <c r="U280" s="40"/>
      <c r="V280" s="70"/>
      <c r="Y280" s="67"/>
    </row>
    <row r="281" spans="1:25" ht="12.75" x14ac:dyDescent="0.2">
      <c r="A281" s="38"/>
      <c r="B281" s="38"/>
      <c r="C281" s="214"/>
      <c r="D281" s="214"/>
      <c r="E281" s="215"/>
      <c r="F281" s="218"/>
      <c r="G281" s="223"/>
      <c r="H281" s="223"/>
      <c r="I281" s="214"/>
      <c r="J281" s="223"/>
      <c r="K281" s="60"/>
      <c r="L281" s="223"/>
      <c r="M281" s="223"/>
      <c r="N281" s="214"/>
      <c r="O281" s="223"/>
      <c r="P281" s="60"/>
      <c r="Q281" s="61"/>
      <c r="R281" s="39"/>
      <c r="S281" s="40"/>
      <c r="T281" s="39"/>
      <c r="U281" s="40"/>
      <c r="V281" s="70"/>
      <c r="Y281" s="67"/>
    </row>
    <row r="282" spans="1:25" ht="12.75" x14ac:dyDescent="0.2">
      <c r="A282" s="38"/>
      <c r="B282" s="38"/>
      <c r="C282" s="214"/>
      <c r="D282" s="214"/>
      <c r="E282" s="215"/>
      <c r="F282" s="218"/>
      <c r="G282" s="223"/>
      <c r="H282" s="223"/>
      <c r="I282" s="214"/>
      <c r="J282" s="223"/>
      <c r="K282" s="60"/>
      <c r="L282" s="223"/>
      <c r="M282" s="223"/>
      <c r="N282" s="214"/>
      <c r="O282" s="223"/>
      <c r="P282" s="60"/>
      <c r="Q282" s="61"/>
      <c r="R282" s="39"/>
      <c r="S282" s="40"/>
      <c r="T282" s="39"/>
      <c r="U282" s="40"/>
      <c r="V282" s="70"/>
      <c r="Y282" s="67"/>
    </row>
    <row r="283" spans="1:25" ht="12.75" x14ac:dyDescent="0.2">
      <c r="A283" s="38"/>
      <c r="B283" s="38"/>
      <c r="C283" s="214"/>
      <c r="D283" s="214"/>
      <c r="E283" s="215"/>
      <c r="F283" s="218"/>
      <c r="G283" s="223"/>
      <c r="H283" s="223"/>
      <c r="I283" s="214"/>
      <c r="J283" s="223"/>
      <c r="K283" s="60"/>
      <c r="L283" s="223"/>
      <c r="M283" s="223"/>
      <c r="N283" s="214"/>
      <c r="O283" s="223"/>
      <c r="P283" s="60"/>
      <c r="Q283" s="61"/>
      <c r="R283" s="39"/>
      <c r="S283" s="40"/>
      <c r="T283" s="39"/>
      <c r="U283" s="40"/>
      <c r="V283" s="70"/>
      <c r="Y283" s="67"/>
    </row>
    <row r="284" spans="1:25" ht="12.75" x14ac:dyDescent="0.2">
      <c r="A284" s="38"/>
      <c r="B284" s="38"/>
      <c r="C284" s="214"/>
      <c r="D284" s="214"/>
      <c r="E284" s="215"/>
      <c r="F284" s="218"/>
      <c r="G284" s="223"/>
      <c r="H284" s="223"/>
      <c r="I284" s="214"/>
      <c r="J284" s="223"/>
      <c r="K284" s="60"/>
      <c r="L284" s="223"/>
      <c r="M284" s="223"/>
      <c r="N284" s="214"/>
      <c r="O284" s="223"/>
      <c r="P284" s="60"/>
      <c r="Q284" s="61"/>
      <c r="R284" s="39"/>
      <c r="S284" s="40"/>
      <c r="T284" s="39"/>
      <c r="U284" s="40"/>
      <c r="V284" s="70"/>
      <c r="Y284" s="67"/>
    </row>
    <row r="285" spans="1:25" ht="12.75" x14ac:dyDescent="0.2">
      <c r="A285" s="38"/>
      <c r="B285" s="38"/>
      <c r="C285" s="214"/>
      <c r="D285" s="214"/>
      <c r="E285" s="215"/>
      <c r="F285" s="218"/>
      <c r="G285" s="223"/>
      <c r="H285" s="223"/>
      <c r="I285" s="214"/>
      <c r="J285" s="223"/>
      <c r="K285" s="60"/>
      <c r="L285" s="223"/>
      <c r="M285" s="223"/>
      <c r="N285" s="214"/>
      <c r="O285" s="223"/>
      <c r="P285" s="60"/>
      <c r="Q285" s="61"/>
      <c r="R285" s="39"/>
      <c r="S285" s="40"/>
      <c r="T285" s="39"/>
      <c r="U285" s="40"/>
      <c r="V285" s="70"/>
      <c r="Y285" s="67"/>
    </row>
    <row r="286" spans="1:25" ht="12.75" x14ac:dyDescent="0.2">
      <c r="A286" s="38"/>
      <c r="B286" s="38"/>
      <c r="C286" s="214"/>
      <c r="D286" s="214"/>
      <c r="E286" s="215"/>
      <c r="F286" s="218"/>
      <c r="G286" s="223"/>
      <c r="H286" s="223"/>
      <c r="I286" s="214"/>
      <c r="J286" s="223"/>
      <c r="K286" s="60"/>
      <c r="L286" s="223"/>
      <c r="M286" s="223"/>
      <c r="N286" s="214"/>
      <c r="O286" s="223"/>
      <c r="P286" s="60"/>
      <c r="Q286" s="61"/>
      <c r="R286" s="39"/>
      <c r="S286" s="40"/>
      <c r="T286" s="39"/>
      <c r="U286" s="40"/>
      <c r="V286" s="70"/>
      <c r="Y286" s="67"/>
    </row>
    <row r="287" spans="1:25" ht="12.75" x14ac:dyDescent="0.2">
      <c r="A287" s="38"/>
      <c r="B287" s="38"/>
      <c r="C287" s="214"/>
      <c r="D287" s="214"/>
      <c r="E287" s="215"/>
      <c r="F287" s="218"/>
      <c r="G287" s="223"/>
      <c r="H287" s="223"/>
      <c r="I287" s="214"/>
      <c r="J287" s="223"/>
      <c r="K287" s="60"/>
      <c r="L287" s="223"/>
      <c r="M287" s="223"/>
      <c r="N287" s="214"/>
      <c r="O287" s="223"/>
      <c r="P287" s="60"/>
      <c r="Q287" s="61"/>
      <c r="R287" s="39"/>
      <c r="S287" s="40"/>
      <c r="T287" s="39"/>
      <c r="U287" s="40"/>
      <c r="V287" s="70"/>
      <c r="Y287" s="67"/>
    </row>
    <row r="288" spans="1:25" ht="12.75" x14ac:dyDescent="0.2">
      <c r="A288" s="38"/>
      <c r="B288" s="38"/>
      <c r="C288" s="214"/>
      <c r="D288" s="214"/>
      <c r="E288" s="215"/>
      <c r="F288" s="218"/>
      <c r="G288" s="223"/>
      <c r="H288" s="223"/>
      <c r="I288" s="214"/>
      <c r="J288" s="223"/>
      <c r="K288" s="60"/>
      <c r="L288" s="223"/>
      <c r="M288" s="223"/>
      <c r="N288" s="214"/>
      <c r="O288" s="223"/>
      <c r="P288" s="60"/>
      <c r="Q288" s="61"/>
      <c r="R288" s="39"/>
      <c r="S288" s="40"/>
      <c r="T288" s="39"/>
      <c r="U288" s="40"/>
      <c r="V288" s="70"/>
      <c r="Y288" s="67"/>
    </row>
    <row r="289" spans="1:25" ht="12.75" x14ac:dyDescent="0.2">
      <c r="A289" s="38"/>
      <c r="B289" s="38"/>
      <c r="C289" s="214"/>
      <c r="D289" s="214"/>
      <c r="E289" s="215"/>
      <c r="F289" s="218"/>
      <c r="G289" s="223"/>
      <c r="H289" s="223"/>
      <c r="I289" s="214"/>
      <c r="J289" s="223"/>
      <c r="K289" s="60"/>
      <c r="L289" s="223"/>
      <c r="M289" s="223"/>
      <c r="N289" s="214"/>
      <c r="O289" s="223"/>
      <c r="P289" s="60"/>
      <c r="Q289" s="61"/>
      <c r="R289" s="39"/>
      <c r="S289" s="40"/>
      <c r="T289" s="39"/>
      <c r="U289" s="40"/>
      <c r="V289" s="70"/>
      <c r="Y289" s="67"/>
    </row>
    <row r="290" spans="1:25" ht="12.75" x14ac:dyDescent="0.2">
      <c r="A290" s="38"/>
      <c r="B290" s="38"/>
      <c r="C290" s="214"/>
      <c r="D290" s="214"/>
      <c r="E290" s="215"/>
      <c r="F290" s="218"/>
      <c r="G290" s="223"/>
      <c r="H290" s="223"/>
      <c r="I290" s="214"/>
      <c r="J290" s="223"/>
      <c r="K290" s="60"/>
      <c r="L290" s="223"/>
      <c r="M290" s="223"/>
      <c r="N290" s="214"/>
      <c r="O290" s="223"/>
      <c r="P290" s="60"/>
      <c r="Q290" s="61"/>
      <c r="R290" s="39"/>
      <c r="S290" s="40"/>
      <c r="T290" s="39"/>
      <c r="U290" s="40"/>
      <c r="V290" s="70"/>
      <c r="Y290" s="67"/>
    </row>
    <row r="291" spans="1:25" ht="12.75" x14ac:dyDescent="0.2">
      <c r="A291" s="38"/>
      <c r="B291" s="38"/>
      <c r="C291" s="214"/>
      <c r="D291" s="214"/>
      <c r="E291" s="215"/>
      <c r="F291" s="218"/>
      <c r="G291" s="223"/>
      <c r="H291" s="223"/>
      <c r="I291" s="214"/>
      <c r="J291" s="223"/>
      <c r="K291" s="60"/>
      <c r="L291" s="223"/>
      <c r="M291" s="223"/>
      <c r="N291" s="214"/>
      <c r="O291" s="223"/>
      <c r="P291" s="60"/>
      <c r="Q291" s="61"/>
      <c r="R291" s="39"/>
      <c r="S291" s="40"/>
      <c r="T291" s="39"/>
      <c r="U291" s="40"/>
      <c r="V291" s="70"/>
      <c r="Y291" s="67"/>
    </row>
    <row r="292" spans="1:25" ht="12.75" x14ac:dyDescent="0.2">
      <c r="A292" s="38"/>
      <c r="B292" s="38"/>
      <c r="C292" s="214"/>
      <c r="D292" s="214"/>
      <c r="E292" s="215"/>
      <c r="F292" s="218"/>
      <c r="G292" s="223"/>
      <c r="H292" s="223"/>
      <c r="I292" s="214"/>
      <c r="J292" s="223"/>
      <c r="K292" s="60"/>
      <c r="L292" s="223"/>
      <c r="M292" s="223"/>
      <c r="N292" s="214"/>
      <c r="O292" s="223"/>
      <c r="P292" s="60"/>
      <c r="Q292" s="61"/>
      <c r="R292" s="39"/>
      <c r="S292" s="40"/>
      <c r="T292" s="39"/>
      <c r="U292" s="40"/>
      <c r="V292" s="70"/>
      <c r="Y292" s="67"/>
    </row>
    <row r="293" spans="1:25" ht="12.75" x14ac:dyDescent="0.2">
      <c r="A293" s="38"/>
      <c r="B293" s="38"/>
      <c r="C293" s="214"/>
      <c r="D293" s="214"/>
      <c r="E293" s="215"/>
      <c r="F293" s="218"/>
      <c r="G293" s="223"/>
      <c r="H293" s="223"/>
      <c r="I293" s="214"/>
      <c r="J293" s="223"/>
      <c r="K293" s="60"/>
      <c r="L293" s="223"/>
      <c r="M293" s="223"/>
      <c r="N293" s="214"/>
      <c r="O293" s="223"/>
      <c r="P293" s="60"/>
      <c r="Q293" s="61"/>
      <c r="R293" s="39"/>
      <c r="S293" s="40"/>
      <c r="T293" s="39"/>
      <c r="U293" s="40"/>
      <c r="V293" s="70"/>
      <c r="Y293" s="67"/>
    </row>
    <row r="294" spans="1:25" ht="12.75" x14ac:dyDescent="0.2">
      <c r="A294" s="38"/>
      <c r="B294" s="38"/>
      <c r="C294" s="214"/>
      <c r="D294" s="214"/>
      <c r="E294" s="215"/>
      <c r="F294" s="218"/>
      <c r="G294" s="223"/>
      <c r="H294" s="223"/>
      <c r="I294" s="214"/>
      <c r="J294" s="223"/>
      <c r="K294" s="60"/>
      <c r="L294" s="223"/>
      <c r="M294" s="223"/>
      <c r="N294" s="214"/>
      <c r="O294" s="223"/>
      <c r="P294" s="60"/>
      <c r="Q294" s="61"/>
      <c r="R294" s="39"/>
      <c r="S294" s="40"/>
      <c r="T294" s="39"/>
      <c r="U294" s="40"/>
      <c r="V294" s="70"/>
      <c r="Y294" s="67"/>
    </row>
    <row r="295" spans="1:25" ht="12.75" x14ac:dyDescent="0.2">
      <c r="A295" s="38"/>
      <c r="B295" s="38"/>
      <c r="C295" s="214"/>
      <c r="D295" s="214"/>
      <c r="E295" s="215"/>
      <c r="F295" s="218"/>
      <c r="G295" s="223"/>
      <c r="H295" s="223"/>
      <c r="I295" s="214"/>
      <c r="J295" s="223"/>
      <c r="K295" s="60"/>
      <c r="L295" s="223"/>
      <c r="M295" s="223"/>
      <c r="N295" s="214"/>
      <c r="O295" s="223"/>
      <c r="P295" s="60"/>
      <c r="Q295" s="61"/>
      <c r="R295" s="39"/>
      <c r="S295" s="40"/>
      <c r="T295" s="39"/>
      <c r="U295" s="40"/>
      <c r="V295" s="70"/>
      <c r="Y295" s="67"/>
    </row>
    <row r="296" spans="1:25" ht="12.75" x14ac:dyDescent="0.2">
      <c r="A296" s="38"/>
      <c r="B296" s="38"/>
      <c r="C296" s="214"/>
      <c r="D296" s="214"/>
      <c r="E296" s="215"/>
      <c r="F296" s="218"/>
      <c r="G296" s="223"/>
      <c r="H296" s="223"/>
      <c r="I296" s="214"/>
      <c r="J296" s="223"/>
      <c r="K296" s="60"/>
      <c r="L296" s="223"/>
      <c r="M296" s="223"/>
      <c r="N296" s="214"/>
      <c r="O296" s="223"/>
      <c r="P296" s="60"/>
      <c r="Q296" s="61"/>
      <c r="R296" s="39"/>
      <c r="S296" s="40"/>
      <c r="T296" s="39"/>
      <c r="U296" s="40"/>
      <c r="V296" s="70"/>
      <c r="Y296" s="67"/>
    </row>
    <row r="297" spans="1:25" ht="12.75" x14ac:dyDescent="0.2">
      <c r="A297" s="38"/>
      <c r="B297" s="38"/>
      <c r="C297" s="214"/>
      <c r="D297" s="214"/>
      <c r="E297" s="215"/>
      <c r="F297" s="218"/>
      <c r="G297" s="223"/>
      <c r="H297" s="223"/>
      <c r="I297" s="214"/>
      <c r="J297" s="223"/>
      <c r="K297" s="60"/>
      <c r="L297" s="223"/>
      <c r="M297" s="223"/>
      <c r="N297" s="214"/>
      <c r="O297" s="223"/>
      <c r="P297" s="60"/>
      <c r="Q297" s="61"/>
      <c r="R297" s="39"/>
      <c r="S297" s="40"/>
      <c r="T297" s="39"/>
      <c r="U297" s="40"/>
      <c r="V297" s="70"/>
      <c r="Y297" s="67"/>
    </row>
    <row r="298" spans="1:25" ht="12.75" x14ac:dyDescent="0.2">
      <c r="A298" s="38"/>
      <c r="B298" s="38"/>
      <c r="C298" s="214"/>
      <c r="D298" s="214"/>
      <c r="E298" s="215"/>
      <c r="F298" s="218"/>
      <c r="G298" s="223"/>
      <c r="H298" s="223"/>
      <c r="I298" s="214"/>
      <c r="J298" s="223"/>
      <c r="K298" s="60"/>
      <c r="L298" s="223"/>
      <c r="M298" s="223"/>
      <c r="N298" s="214"/>
      <c r="O298" s="223"/>
      <c r="P298" s="60"/>
      <c r="Q298" s="61"/>
      <c r="R298" s="39"/>
      <c r="S298" s="40"/>
      <c r="T298" s="39"/>
      <c r="U298" s="40"/>
      <c r="V298" s="70"/>
      <c r="Y298" s="67"/>
    </row>
    <row r="299" spans="1:25" ht="12.75" x14ac:dyDescent="0.2">
      <c r="A299" s="38"/>
      <c r="B299" s="38"/>
      <c r="C299" s="214"/>
      <c r="D299" s="214"/>
      <c r="E299" s="215"/>
      <c r="F299" s="218"/>
      <c r="G299" s="223"/>
      <c r="H299" s="223"/>
      <c r="I299" s="214"/>
      <c r="J299" s="223"/>
      <c r="K299" s="60"/>
      <c r="L299" s="223"/>
      <c r="M299" s="223"/>
      <c r="N299" s="214"/>
      <c r="O299" s="223"/>
      <c r="P299" s="60"/>
      <c r="Q299" s="61"/>
      <c r="R299" s="39"/>
      <c r="S299" s="40"/>
      <c r="T299" s="39"/>
      <c r="U299" s="40"/>
      <c r="V299" s="70"/>
      <c r="Y299" s="67"/>
    </row>
    <row r="300" spans="1:25" ht="12.75" x14ac:dyDescent="0.2">
      <c r="A300" s="38"/>
      <c r="B300" s="38"/>
      <c r="C300" s="214"/>
      <c r="D300" s="214"/>
      <c r="E300" s="215"/>
      <c r="F300" s="218"/>
      <c r="G300" s="223"/>
      <c r="H300" s="223"/>
      <c r="I300" s="214"/>
      <c r="J300" s="223"/>
      <c r="K300" s="60"/>
      <c r="L300" s="223"/>
      <c r="M300" s="223"/>
      <c r="N300" s="214"/>
      <c r="O300" s="223"/>
      <c r="P300" s="60"/>
      <c r="Q300" s="61"/>
      <c r="R300" s="39"/>
      <c r="S300" s="40"/>
      <c r="T300" s="39"/>
      <c r="U300" s="40"/>
      <c r="V300" s="70"/>
      <c r="Y300" s="67"/>
    </row>
    <row r="301" spans="1:25" ht="12.75" x14ac:dyDescent="0.2">
      <c r="A301" s="38"/>
      <c r="B301" s="38"/>
      <c r="C301" s="214"/>
      <c r="D301" s="214"/>
      <c r="E301" s="214"/>
      <c r="F301" s="200"/>
      <c r="G301" s="214"/>
      <c r="H301" s="214"/>
      <c r="I301" s="214"/>
      <c r="J301" s="214"/>
      <c r="K301" s="59"/>
      <c r="L301" s="214"/>
      <c r="M301" s="214"/>
      <c r="N301" s="214"/>
      <c r="O301" s="214"/>
      <c r="P301" s="62"/>
      <c r="Q301" s="63"/>
      <c r="R301" s="40"/>
      <c r="S301" s="40"/>
      <c r="T301" s="40"/>
      <c r="U301" s="40"/>
      <c r="Y301" s="67"/>
    </row>
    <row r="302" spans="1:25" ht="12.75" x14ac:dyDescent="0.2">
      <c r="B302" s="41"/>
      <c r="C302" s="214"/>
      <c r="D302" s="214"/>
      <c r="E302" s="214"/>
      <c r="F302" s="200"/>
      <c r="G302" s="214"/>
      <c r="H302" s="214"/>
      <c r="I302" s="214"/>
      <c r="J302" s="214"/>
      <c r="K302" s="59"/>
      <c r="L302" s="214"/>
      <c r="M302" s="214"/>
      <c r="N302" s="214"/>
      <c r="O302" s="214"/>
      <c r="P302" s="62"/>
      <c r="Q302" s="63"/>
      <c r="R302" s="40"/>
      <c r="S302" s="40"/>
      <c r="T302" s="40"/>
      <c r="U302" s="40"/>
      <c r="Y302" s="67"/>
    </row>
    <row r="303" spans="1:25" ht="12.75" x14ac:dyDescent="0.2">
      <c r="B303" s="41"/>
      <c r="C303" s="214"/>
      <c r="D303" s="214"/>
      <c r="E303" s="214"/>
      <c r="F303" s="200"/>
      <c r="G303" s="214"/>
      <c r="H303" s="214"/>
      <c r="I303" s="214"/>
      <c r="J303" s="214"/>
      <c r="K303" s="59"/>
      <c r="L303" s="214"/>
      <c r="M303" s="214"/>
      <c r="N303" s="214"/>
      <c r="O303" s="214"/>
      <c r="P303" s="62"/>
      <c r="Q303" s="63"/>
      <c r="R303" s="40"/>
      <c r="S303" s="40"/>
      <c r="T303" s="40"/>
      <c r="U303" s="40"/>
      <c r="Y303" s="67"/>
    </row>
    <row r="304" spans="1:25" ht="12.75" x14ac:dyDescent="0.2">
      <c r="B304" s="41"/>
      <c r="C304" s="214"/>
      <c r="D304" s="214"/>
      <c r="E304" s="214"/>
      <c r="F304" s="200"/>
      <c r="G304" s="214"/>
      <c r="H304" s="214"/>
      <c r="I304" s="214"/>
      <c r="J304" s="214"/>
      <c r="K304" s="59"/>
      <c r="L304" s="214"/>
      <c r="M304" s="214"/>
      <c r="N304" s="214"/>
      <c r="O304" s="214"/>
      <c r="P304" s="62"/>
      <c r="Q304" s="63"/>
      <c r="R304" s="40"/>
      <c r="S304" s="40"/>
      <c r="T304" s="40"/>
      <c r="U304" s="40"/>
      <c r="Y304" s="67"/>
    </row>
    <row r="305" spans="2:25" ht="12.75" x14ac:dyDescent="0.2">
      <c r="B305" s="41"/>
      <c r="C305" s="214"/>
      <c r="D305" s="214"/>
      <c r="E305" s="214"/>
      <c r="F305" s="200"/>
      <c r="G305" s="214"/>
      <c r="H305" s="214"/>
      <c r="I305" s="214"/>
      <c r="J305" s="214"/>
      <c r="K305" s="59"/>
      <c r="L305" s="214"/>
      <c r="M305" s="214"/>
      <c r="N305" s="214"/>
      <c r="O305" s="214"/>
      <c r="P305" s="62"/>
      <c r="Q305" s="63"/>
      <c r="R305" s="40"/>
      <c r="S305" s="40"/>
      <c r="T305" s="40"/>
      <c r="U305" s="40"/>
      <c r="Y305" s="67"/>
    </row>
    <row r="306" spans="2:25" ht="12.75" x14ac:dyDescent="0.2">
      <c r="C306" s="214"/>
      <c r="D306" s="214"/>
      <c r="E306" s="214"/>
      <c r="F306" s="200"/>
      <c r="G306" s="214"/>
      <c r="H306" s="214"/>
      <c r="I306" s="214"/>
      <c r="J306" s="214"/>
      <c r="K306" s="59"/>
      <c r="L306" s="214"/>
      <c r="M306" s="214"/>
      <c r="N306" s="214"/>
      <c r="O306" s="214"/>
      <c r="P306" s="62"/>
      <c r="Q306" s="63"/>
      <c r="R306" s="40"/>
      <c r="S306" s="40"/>
      <c r="T306" s="40"/>
      <c r="U306" s="40"/>
      <c r="Y306" s="67"/>
    </row>
    <row r="307" spans="2:25" ht="12.75" x14ac:dyDescent="0.2">
      <c r="C307" s="214"/>
      <c r="D307" s="214"/>
      <c r="E307" s="214"/>
      <c r="F307" s="200"/>
      <c r="G307" s="214"/>
      <c r="H307" s="214"/>
      <c r="I307" s="214"/>
      <c r="J307" s="214"/>
      <c r="K307" s="59"/>
      <c r="L307" s="214"/>
      <c r="M307" s="214"/>
      <c r="N307" s="214"/>
      <c r="O307" s="214"/>
      <c r="P307" s="62"/>
      <c r="Q307" s="63"/>
      <c r="R307" s="40"/>
      <c r="S307" s="40"/>
      <c r="T307" s="40"/>
      <c r="U307" s="40"/>
      <c r="Y307" s="67"/>
    </row>
    <row r="308" spans="2:25" ht="12.75" x14ac:dyDescent="0.2">
      <c r="C308" s="214"/>
      <c r="D308" s="214"/>
      <c r="E308" s="214"/>
      <c r="F308" s="200"/>
      <c r="G308" s="214"/>
      <c r="H308" s="214"/>
      <c r="I308" s="214"/>
      <c r="J308" s="214"/>
      <c r="K308" s="59"/>
      <c r="L308" s="214"/>
      <c r="M308" s="214"/>
      <c r="N308" s="214"/>
      <c r="O308" s="214"/>
      <c r="P308" s="62"/>
      <c r="Q308" s="63"/>
      <c r="R308" s="40"/>
      <c r="S308" s="40"/>
      <c r="T308" s="40"/>
      <c r="U308" s="40"/>
      <c r="Y308" s="67"/>
    </row>
    <row r="309" spans="2:25" ht="12.75" x14ac:dyDescent="0.2">
      <c r="C309" s="214"/>
      <c r="D309" s="214"/>
      <c r="E309" s="214"/>
      <c r="F309" s="200"/>
      <c r="G309" s="214"/>
      <c r="H309" s="214"/>
      <c r="I309" s="214"/>
      <c r="J309" s="214"/>
      <c r="K309" s="59"/>
      <c r="L309" s="214"/>
      <c r="M309" s="214"/>
      <c r="N309" s="214"/>
      <c r="O309" s="214"/>
      <c r="P309" s="62"/>
      <c r="Q309" s="63"/>
      <c r="R309" s="40"/>
      <c r="S309" s="40"/>
      <c r="T309" s="40"/>
      <c r="U309" s="40"/>
      <c r="Y309" s="67"/>
    </row>
    <row r="310" spans="2:25" ht="12.75" x14ac:dyDescent="0.2">
      <c r="C310" s="214"/>
      <c r="D310" s="214"/>
      <c r="E310" s="214"/>
      <c r="F310" s="200"/>
      <c r="G310" s="214"/>
      <c r="H310" s="214"/>
      <c r="I310" s="214"/>
      <c r="J310" s="214"/>
      <c r="K310" s="59"/>
      <c r="L310" s="214"/>
      <c r="M310" s="214"/>
      <c r="N310" s="214"/>
      <c r="O310" s="214"/>
      <c r="P310" s="62"/>
      <c r="Q310" s="63"/>
      <c r="R310" s="40"/>
      <c r="S310" s="40"/>
      <c r="T310" s="40"/>
      <c r="U310" s="40"/>
      <c r="Y310" s="67"/>
    </row>
    <row r="311" spans="2:25" ht="12.75" x14ac:dyDescent="0.2">
      <c r="C311" s="214"/>
      <c r="D311" s="214"/>
      <c r="E311" s="214"/>
      <c r="F311" s="200"/>
      <c r="G311" s="214"/>
      <c r="H311" s="214"/>
      <c r="I311" s="214"/>
      <c r="J311" s="214"/>
      <c r="K311" s="59"/>
      <c r="L311" s="214"/>
      <c r="M311" s="214"/>
      <c r="N311" s="214"/>
      <c r="O311" s="214"/>
      <c r="P311" s="62"/>
      <c r="Q311" s="63"/>
      <c r="R311" s="40"/>
      <c r="S311" s="40"/>
      <c r="T311" s="40"/>
      <c r="U311" s="40"/>
      <c r="Y311" s="67"/>
    </row>
    <row r="312" spans="2:25" ht="12.75" x14ac:dyDescent="0.2">
      <c r="C312" s="214"/>
      <c r="D312" s="214"/>
      <c r="E312" s="214"/>
      <c r="F312" s="200"/>
      <c r="G312" s="214"/>
      <c r="H312" s="214"/>
      <c r="I312" s="214"/>
      <c r="J312" s="214"/>
      <c r="K312" s="59"/>
      <c r="L312" s="214"/>
      <c r="M312" s="214"/>
      <c r="N312" s="214"/>
      <c r="O312" s="214"/>
      <c r="P312" s="62"/>
      <c r="Q312" s="63"/>
      <c r="R312" s="40"/>
      <c r="S312" s="40"/>
      <c r="T312" s="40"/>
      <c r="U312" s="40"/>
      <c r="Y312" s="67"/>
    </row>
    <row r="313" spans="2:25" ht="12.75" x14ac:dyDescent="0.2">
      <c r="C313" s="214"/>
      <c r="D313" s="214"/>
      <c r="E313" s="214"/>
      <c r="F313" s="200"/>
      <c r="G313" s="214"/>
      <c r="H313" s="214"/>
      <c r="I313" s="214"/>
      <c r="J313" s="214"/>
      <c r="K313" s="59"/>
      <c r="L313" s="214"/>
      <c r="M313" s="214"/>
      <c r="N313" s="214"/>
      <c r="O313" s="214"/>
      <c r="P313" s="62"/>
      <c r="Q313" s="63"/>
      <c r="R313" s="40"/>
      <c r="S313" s="40"/>
      <c r="T313" s="40"/>
      <c r="U313" s="40"/>
      <c r="Y313" s="67"/>
    </row>
    <row r="314" spans="2:25" ht="12.75" x14ac:dyDescent="0.2">
      <c r="C314" s="214"/>
      <c r="D314" s="214"/>
      <c r="E314" s="214"/>
      <c r="F314" s="200"/>
      <c r="G314" s="214"/>
      <c r="H314" s="214"/>
      <c r="I314" s="214"/>
      <c r="J314" s="214"/>
      <c r="K314" s="59"/>
      <c r="L314" s="214"/>
      <c r="M314" s="214"/>
      <c r="N314" s="214"/>
      <c r="O314" s="214"/>
      <c r="P314" s="62"/>
      <c r="Q314" s="63"/>
      <c r="R314" s="40"/>
      <c r="S314" s="40"/>
      <c r="T314" s="40"/>
      <c r="U314" s="40"/>
      <c r="Y314" s="67"/>
    </row>
    <row r="315" spans="2:25" ht="12.75" x14ac:dyDescent="0.2">
      <c r="C315" s="214"/>
      <c r="D315" s="214"/>
      <c r="E315" s="214"/>
      <c r="F315" s="200"/>
      <c r="G315" s="214"/>
      <c r="H315" s="214"/>
      <c r="I315" s="214"/>
      <c r="J315" s="214"/>
      <c r="K315" s="59"/>
      <c r="L315" s="214"/>
      <c r="M315" s="214"/>
      <c r="N315" s="214"/>
      <c r="O315" s="214"/>
      <c r="P315" s="62"/>
      <c r="Q315" s="63"/>
      <c r="R315" s="40"/>
      <c r="S315" s="40"/>
      <c r="T315" s="40"/>
      <c r="U315" s="40"/>
      <c r="Y315" s="67"/>
    </row>
    <row r="316" spans="2:25" ht="12.75" x14ac:dyDescent="0.2">
      <c r="C316" s="214"/>
      <c r="D316" s="214"/>
      <c r="E316" s="214"/>
      <c r="F316" s="200"/>
      <c r="G316" s="214"/>
      <c r="H316" s="214"/>
      <c r="I316" s="214"/>
      <c r="J316" s="214"/>
      <c r="K316" s="59"/>
      <c r="L316" s="214"/>
      <c r="M316" s="214"/>
      <c r="N316" s="214"/>
      <c r="O316" s="214"/>
      <c r="P316" s="62"/>
      <c r="Q316" s="63"/>
      <c r="R316" s="40"/>
      <c r="S316" s="40"/>
      <c r="T316" s="40"/>
      <c r="U316" s="40"/>
      <c r="Y316" s="67"/>
    </row>
    <row r="317" spans="2:25" ht="12.75" x14ac:dyDescent="0.2">
      <c r="C317" s="214"/>
      <c r="D317" s="214"/>
      <c r="E317" s="214"/>
      <c r="F317" s="200"/>
      <c r="G317" s="214"/>
      <c r="H317" s="214"/>
      <c r="I317" s="214"/>
      <c r="J317" s="214"/>
      <c r="K317" s="59"/>
      <c r="L317" s="214"/>
      <c r="M317" s="214"/>
      <c r="N317" s="214"/>
      <c r="O317" s="214"/>
      <c r="P317" s="62"/>
      <c r="Q317" s="63"/>
      <c r="R317" s="40"/>
      <c r="S317" s="40"/>
      <c r="T317" s="40"/>
      <c r="U317" s="40"/>
      <c r="Y317" s="67"/>
    </row>
    <row r="318" spans="2:25" ht="12.75" x14ac:dyDescent="0.2">
      <c r="C318" s="214"/>
      <c r="D318" s="214"/>
      <c r="E318" s="214"/>
      <c r="F318" s="200"/>
      <c r="G318" s="214"/>
      <c r="H318" s="214"/>
      <c r="I318" s="214"/>
      <c r="J318" s="214"/>
      <c r="K318" s="59"/>
      <c r="L318" s="214"/>
      <c r="M318" s="214"/>
      <c r="N318" s="214"/>
      <c r="O318" s="214"/>
      <c r="P318" s="62"/>
      <c r="Q318" s="63"/>
      <c r="R318" s="40"/>
      <c r="S318" s="40"/>
      <c r="T318" s="40"/>
      <c r="U318" s="40"/>
      <c r="Y318" s="67"/>
    </row>
    <row r="319" spans="2:25" ht="12.75" x14ac:dyDescent="0.2">
      <c r="C319" s="214"/>
      <c r="D319" s="214"/>
      <c r="E319" s="214"/>
      <c r="F319" s="200"/>
      <c r="G319" s="214"/>
      <c r="H319" s="214"/>
      <c r="I319" s="214"/>
      <c r="J319" s="214"/>
      <c r="K319" s="59"/>
      <c r="L319" s="214"/>
      <c r="M319" s="214"/>
      <c r="N319" s="214"/>
      <c r="O319" s="214"/>
      <c r="P319" s="62"/>
      <c r="Q319" s="63"/>
      <c r="R319" s="40"/>
      <c r="S319" s="40"/>
      <c r="T319" s="40"/>
      <c r="U319" s="40"/>
      <c r="Y319" s="67"/>
    </row>
    <row r="320" spans="2:25" ht="12.75" x14ac:dyDescent="0.2">
      <c r="C320" s="214"/>
      <c r="D320" s="214"/>
      <c r="E320" s="214"/>
      <c r="F320" s="200"/>
      <c r="G320" s="214"/>
      <c r="H320" s="214"/>
      <c r="I320" s="214"/>
      <c r="J320" s="214"/>
      <c r="K320" s="59"/>
      <c r="L320" s="214"/>
      <c r="M320" s="214"/>
      <c r="N320" s="214"/>
      <c r="O320" s="214"/>
      <c r="P320" s="62"/>
      <c r="Q320" s="63"/>
      <c r="R320" s="40"/>
      <c r="S320" s="40"/>
      <c r="T320" s="40"/>
      <c r="U320" s="40"/>
      <c r="Y320" s="67"/>
    </row>
    <row r="321" spans="3:25" ht="12.75" x14ac:dyDescent="0.2">
      <c r="C321" s="214"/>
      <c r="D321" s="214"/>
      <c r="E321" s="214"/>
      <c r="F321" s="200"/>
      <c r="G321" s="214"/>
      <c r="H321" s="214"/>
      <c r="I321" s="214"/>
      <c r="J321" s="214"/>
      <c r="K321" s="59"/>
      <c r="L321" s="214"/>
      <c r="M321" s="214"/>
      <c r="N321" s="214"/>
      <c r="O321" s="214"/>
      <c r="P321" s="62"/>
      <c r="Q321" s="63"/>
      <c r="R321" s="40"/>
      <c r="S321" s="40"/>
      <c r="T321" s="40"/>
      <c r="U321" s="40"/>
      <c r="Y321" s="67"/>
    </row>
    <row r="322" spans="3:25" ht="12.75" x14ac:dyDescent="0.2">
      <c r="C322" s="214"/>
      <c r="D322" s="214"/>
      <c r="E322" s="214"/>
      <c r="F322" s="200"/>
      <c r="G322" s="214"/>
      <c r="H322" s="214"/>
      <c r="I322" s="214"/>
      <c r="J322" s="214"/>
      <c r="K322" s="59"/>
      <c r="L322" s="214"/>
      <c r="M322" s="214"/>
      <c r="N322" s="214"/>
      <c r="O322" s="214"/>
      <c r="P322" s="62"/>
      <c r="Q322" s="63"/>
      <c r="R322" s="40"/>
      <c r="S322" s="40"/>
      <c r="T322" s="40"/>
      <c r="U322" s="40"/>
      <c r="Y322" s="67"/>
    </row>
    <row r="323" spans="3:25" ht="12.75" x14ac:dyDescent="0.2">
      <c r="C323" s="214"/>
      <c r="D323" s="214"/>
      <c r="E323" s="214"/>
      <c r="F323" s="200"/>
      <c r="G323" s="214"/>
      <c r="H323" s="214"/>
      <c r="I323" s="214"/>
      <c r="J323" s="214"/>
      <c r="K323" s="59"/>
      <c r="L323" s="214"/>
      <c r="M323" s="214"/>
      <c r="N323" s="214"/>
      <c r="O323" s="214"/>
      <c r="P323" s="62"/>
      <c r="Q323" s="63"/>
      <c r="R323" s="40"/>
      <c r="S323" s="40"/>
      <c r="T323" s="40"/>
      <c r="U323" s="40"/>
      <c r="Y323" s="67"/>
    </row>
    <row r="324" spans="3:25" ht="12.75" x14ac:dyDescent="0.2">
      <c r="C324" s="214"/>
      <c r="D324" s="214"/>
      <c r="E324" s="214"/>
      <c r="F324" s="200"/>
      <c r="G324" s="214"/>
      <c r="H324" s="214"/>
      <c r="I324" s="214"/>
      <c r="J324" s="214"/>
      <c r="K324" s="59"/>
      <c r="L324" s="214"/>
      <c r="M324" s="214"/>
      <c r="N324" s="214"/>
      <c r="O324" s="214"/>
      <c r="P324" s="62"/>
      <c r="Q324" s="63"/>
      <c r="R324" s="40"/>
      <c r="S324" s="40"/>
      <c r="T324" s="40"/>
      <c r="U324" s="40"/>
      <c r="Y324" s="67"/>
    </row>
    <row r="325" spans="3:25" ht="12.75" x14ac:dyDescent="0.2">
      <c r="C325" s="214"/>
      <c r="D325" s="214"/>
      <c r="E325" s="214"/>
      <c r="F325" s="200"/>
      <c r="G325" s="214"/>
      <c r="H325" s="214"/>
      <c r="I325" s="214"/>
      <c r="J325" s="214"/>
      <c r="K325" s="59"/>
      <c r="L325" s="214"/>
      <c r="M325" s="214"/>
      <c r="N325" s="214"/>
      <c r="O325" s="214"/>
      <c r="P325" s="62"/>
      <c r="Q325" s="63"/>
      <c r="R325" s="40"/>
      <c r="S325" s="40"/>
      <c r="T325" s="40"/>
      <c r="U325" s="40"/>
      <c r="Y325" s="67"/>
    </row>
    <row r="326" spans="3:25" ht="12.75" x14ac:dyDescent="0.2">
      <c r="C326" s="214"/>
      <c r="D326" s="214"/>
      <c r="E326" s="214"/>
      <c r="F326" s="200"/>
      <c r="G326" s="214"/>
      <c r="H326" s="214"/>
      <c r="I326" s="214"/>
      <c r="J326" s="214"/>
      <c r="K326" s="59"/>
      <c r="L326" s="214"/>
      <c r="M326" s="214"/>
      <c r="N326" s="214"/>
      <c r="O326" s="214"/>
      <c r="P326" s="62"/>
      <c r="Q326" s="63"/>
      <c r="R326" s="40"/>
      <c r="S326" s="40"/>
      <c r="T326" s="40"/>
      <c r="U326" s="40"/>
      <c r="Y326" s="67"/>
    </row>
    <row r="327" spans="3:25" ht="12.75" x14ac:dyDescent="0.2">
      <c r="C327" s="214"/>
      <c r="D327" s="214"/>
      <c r="E327" s="214"/>
      <c r="F327" s="200"/>
      <c r="G327" s="214"/>
      <c r="H327" s="214"/>
      <c r="I327" s="214"/>
      <c r="J327" s="214"/>
      <c r="K327" s="59"/>
      <c r="L327" s="214"/>
      <c r="M327" s="214"/>
      <c r="N327" s="214"/>
      <c r="O327" s="214"/>
      <c r="P327" s="62"/>
      <c r="Q327" s="63"/>
      <c r="R327" s="40"/>
      <c r="S327" s="40"/>
      <c r="T327" s="40"/>
      <c r="U327" s="40"/>
      <c r="Y327" s="67"/>
    </row>
    <row r="328" spans="3:25" ht="12.75" x14ac:dyDescent="0.2">
      <c r="C328" s="214"/>
      <c r="D328" s="214"/>
      <c r="E328" s="214"/>
      <c r="F328" s="200"/>
      <c r="G328" s="214"/>
      <c r="H328" s="214"/>
      <c r="I328" s="214"/>
      <c r="J328" s="214"/>
      <c r="K328" s="59"/>
      <c r="L328" s="214"/>
      <c r="M328" s="214"/>
      <c r="N328" s="214"/>
      <c r="O328" s="214"/>
      <c r="P328" s="62"/>
      <c r="Q328" s="63"/>
      <c r="R328" s="40"/>
      <c r="S328" s="40"/>
      <c r="T328" s="40"/>
      <c r="U328" s="40"/>
      <c r="Y328" s="67"/>
    </row>
    <row r="329" spans="3:25" ht="12.75" x14ac:dyDescent="0.2">
      <c r="C329" s="214"/>
      <c r="D329" s="214"/>
      <c r="E329" s="214"/>
      <c r="F329" s="200"/>
      <c r="G329" s="214"/>
      <c r="H329" s="214"/>
      <c r="I329" s="214"/>
      <c r="J329" s="214"/>
      <c r="K329" s="59"/>
      <c r="L329" s="214"/>
      <c r="M329" s="214"/>
      <c r="N329" s="214"/>
      <c r="O329" s="214"/>
      <c r="P329" s="62"/>
      <c r="Q329" s="63"/>
      <c r="R329" s="40"/>
      <c r="S329" s="40"/>
      <c r="T329" s="40"/>
      <c r="U329" s="40"/>
      <c r="Y329" s="67"/>
    </row>
    <row r="330" spans="3:25" ht="12.75" x14ac:dyDescent="0.2">
      <c r="C330" s="214"/>
      <c r="D330" s="214"/>
      <c r="E330" s="214"/>
      <c r="F330" s="200"/>
      <c r="G330" s="214"/>
      <c r="H330" s="214"/>
      <c r="I330" s="214"/>
      <c r="J330" s="214"/>
      <c r="K330" s="59"/>
      <c r="L330" s="214"/>
      <c r="M330" s="214"/>
      <c r="N330" s="214"/>
      <c r="O330" s="214"/>
      <c r="P330" s="62"/>
      <c r="Q330" s="63"/>
      <c r="R330" s="40"/>
      <c r="S330" s="40"/>
      <c r="T330" s="40"/>
      <c r="U330" s="40"/>
      <c r="Y330" s="67"/>
    </row>
    <row r="331" spans="3:25" ht="12.75" x14ac:dyDescent="0.2">
      <c r="C331" s="214"/>
      <c r="D331" s="214"/>
      <c r="E331" s="214"/>
      <c r="F331" s="200"/>
      <c r="G331" s="214"/>
      <c r="H331" s="214"/>
      <c r="I331" s="214"/>
      <c r="J331" s="214"/>
      <c r="K331" s="59"/>
      <c r="L331" s="214"/>
      <c r="M331" s="214"/>
      <c r="N331" s="214"/>
      <c r="O331" s="214"/>
      <c r="P331" s="62"/>
      <c r="Q331" s="63"/>
      <c r="R331" s="40"/>
      <c r="S331" s="40"/>
      <c r="T331" s="40"/>
      <c r="U331" s="40"/>
      <c r="Y331" s="67"/>
    </row>
    <row r="332" spans="3:25" ht="12.75" x14ac:dyDescent="0.2">
      <c r="C332" s="214"/>
      <c r="D332" s="214"/>
      <c r="E332" s="214"/>
      <c r="F332" s="200"/>
      <c r="G332" s="214"/>
      <c r="H332" s="214"/>
      <c r="I332" s="214"/>
      <c r="J332" s="214"/>
      <c r="K332" s="59"/>
      <c r="L332" s="214"/>
      <c r="M332" s="214"/>
      <c r="N332" s="214"/>
      <c r="O332" s="214"/>
      <c r="P332" s="62"/>
      <c r="Q332" s="63"/>
      <c r="R332" s="40"/>
      <c r="S332" s="40"/>
      <c r="T332" s="40"/>
      <c r="U332" s="40"/>
      <c r="Y332" s="67"/>
    </row>
    <row r="333" spans="3:25" ht="12.75" x14ac:dyDescent="0.2">
      <c r="C333" s="214"/>
      <c r="D333" s="214"/>
      <c r="E333" s="214"/>
      <c r="F333" s="200"/>
      <c r="G333" s="214"/>
      <c r="H333" s="214"/>
      <c r="I333" s="214"/>
      <c r="J333" s="214"/>
      <c r="K333" s="59"/>
      <c r="L333" s="214"/>
      <c r="M333" s="214"/>
      <c r="N333" s="214"/>
      <c r="O333" s="214"/>
      <c r="P333" s="62"/>
      <c r="Q333" s="63"/>
      <c r="R333" s="40"/>
      <c r="S333" s="40"/>
      <c r="T333" s="40"/>
      <c r="U333" s="40"/>
      <c r="Y333" s="67"/>
    </row>
    <row r="334" spans="3:25" ht="12.75" x14ac:dyDescent="0.2">
      <c r="C334" s="214"/>
      <c r="D334" s="214"/>
      <c r="E334" s="214"/>
      <c r="F334" s="200"/>
      <c r="G334" s="214"/>
      <c r="H334" s="214"/>
      <c r="I334" s="214"/>
      <c r="J334" s="214"/>
      <c r="K334" s="59"/>
      <c r="L334" s="214"/>
      <c r="M334" s="214"/>
      <c r="N334" s="214"/>
      <c r="O334" s="214"/>
      <c r="P334" s="62"/>
      <c r="Q334" s="63"/>
      <c r="R334" s="40"/>
      <c r="S334" s="40"/>
      <c r="T334" s="40"/>
      <c r="U334" s="40"/>
      <c r="Y334" s="67"/>
    </row>
    <row r="335" spans="3:25" ht="12.75" x14ac:dyDescent="0.2">
      <c r="C335" s="214"/>
      <c r="D335" s="214"/>
      <c r="E335" s="214"/>
      <c r="F335" s="200"/>
      <c r="G335" s="214"/>
      <c r="H335" s="214"/>
      <c r="I335" s="214"/>
      <c r="J335" s="214"/>
      <c r="K335" s="59"/>
      <c r="L335" s="214"/>
      <c r="M335" s="214"/>
      <c r="N335" s="214"/>
      <c r="O335" s="214"/>
      <c r="P335" s="62"/>
      <c r="Q335" s="63"/>
      <c r="R335" s="40"/>
      <c r="S335" s="40"/>
      <c r="T335" s="40"/>
      <c r="U335" s="40"/>
      <c r="Y335" s="67"/>
    </row>
    <row r="336" spans="3:25" ht="12.75" x14ac:dyDescent="0.2">
      <c r="C336" s="214"/>
      <c r="D336" s="214"/>
      <c r="E336" s="214"/>
      <c r="F336" s="200"/>
      <c r="G336" s="214"/>
      <c r="H336" s="214"/>
      <c r="I336" s="214"/>
      <c r="J336" s="214"/>
      <c r="K336" s="59"/>
      <c r="L336" s="214"/>
      <c r="M336" s="214"/>
      <c r="N336" s="214"/>
      <c r="O336" s="214"/>
      <c r="P336" s="62"/>
      <c r="Q336" s="63"/>
      <c r="R336" s="40"/>
      <c r="S336" s="40"/>
      <c r="T336" s="40"/>
      <c r="U336" s="40"/>
      <c r="Y336" s="67"/>
    </row>
    <row r="337" spans="3:25" ht="12.75" x14ac:dyDescent="0.2">
      <c r="C337" s="214"/>
      <c r="D337" s="214"/>
      <c r="E337" s="214"/>
      <c r="F337" s="200"/>
      <c r="G337" s="214"/>
      <c r="H337" s="214"/>
      <c r="I337" s="214"/>
      <c r="J337" s="214"/>
      <c r="K337" s="59"/>
      <c r="L337" s="214"/>
      <c r="M337" s="214"/>
      <c r="N337" s="214"/>
      <c r="O337" s="214"/>
      <c r="P337" s="62"/>
      <c r="Q337" s="63"/>
      <c r="R337" s="40"/>
      <c r="S337" s="40"/>
      <c r="T337" s="40"/>
      <c r="U337" s="40"/>
      <c r="Y337" s="67"/>
    </row>
    <row r="338" spans="3:25" ht="12.75" x14ac:dyDescent="0.2">
      <c r="C338" s="214"/>
      <c r="D338" s="214"/>
      <c r="E338" s="214"/>
      <c r="F338" s="200"/>
      <c r="G338" s="214"/>
      <c r="H338" s="214"/>
      <c r="I338" s="214"/>
      <c r="J338" s="214"/>
      <c r="K338" s="59"/>
      <c r="L338" s="214"/>
      <c r="M338" s="214"/>
      <c r="N338" s="214"/>
      <c r="O338" s="214"/>
      <c r="P338" s="62"/>
      <c r="Q338" s="63"/>
      <c r="R338" s="40"/>
      <c r="S338" s="40"/>
      <c r="T338" s="40"/>
      <c r="U338" s="40"/>
      <c r="Y338" s="67"/>
    </row>
    <row r="339" spans="3:25" ht="12.75" x14ac:dyDescent="0.2">
      <c r="C339" s="214"/>
      <c r="D339" s="214"/>
      <c r="E339" s="214"/>
      <c r="F339" s="200"/>
      <c r="G339" s="214"/>
      <c r="H339" s="214"/>
      <c r="I339" s="214"/>
      <c r="J339" s="214"/>
      <c r="K339" s="59"/>
      <c r="L339" s="214"/>
      <c r="M339" s="214"/>
      <c r="N339" s="214"/>
      <c r="O339" s="214"/>
      <c r="P339" s="62"/>
      <c r="Q339" s="63"/>
      <c r="R339" s="40"/>
      <c r="S339" s="40"/>
      <c r="T339" s="40"/>
      <c r="U339" s="40"/>
      <c r="Y339" s="67"/>
    </row>
    <row r="340" spans="3:25" ht="12.75" x14ac:dyDescent="0.2">
      <c r="C340" s="214"/>
      <c r="D340" s="214"/>
      <c r="E340" s="214"/>
      <c r="F340" s="200"/>
      <c r="G340" s="214"/>
      <c r="H340" s="214"/>
      <c r="I340" s="214"/>
      <c r="J340" s="214"/>
      <c r="K340" s="59"/>
      <c r="L340" s="214"/>
      <c r="M340" s="214"/>
      <c r="N340" s="214"/>
      <c r="O340" s="214"/>
      <c r="P340" s="62"/>
      <c r="Q340" s="63"/>
      <c r="R340" s="40"/>
      <c r="S340" s="40"/>
      <c r="T340" s="40"/>
      <c r="U340" s="40"/>
      <c r="Y340" s="67"/>
    </row>
    <row r="341" spans="3:25" ht="12.75" x14ac:dyDescent="0.2">
      <c r="C341" s="214"/>
      <c r="D341" s="214"/>
      <c r="E341" s="214"/>
      <c r="F341" s="200"/>
      <c r="G341" s="214"/>
      <c r="H341" s="214"/>
      <c r="I341" s="214"/>
      <c r="J341" s="214"/>
      <c r="K341" s="59"/>
      <c r="L341" s="214"/>
      <c r="M341" s="214"/>
      <c r="N341" s="214"/>
      <c r="O341" s="214"/>
      <c r="P341" s="62"/>
      <c r="Q341" s="63"/>
      <c r="R341" s="40"/>
      <c r="S341" s="40"/>
      <c r="T341" s="40"/>
      <c r="U341" s="40"/>
      <c r="Y341" s="67"/>
    </row>
    <row r="342" spans="3:25" ht="12.75" x14ac:dyDescent="0.2">
      <c r="C342" s="214"/>
      <c r="D342" s="214"/>
      <c r="E342" s="214"/>
      <c r="F342" s="200"/>
      <c r="G342" s="214"/>
      <c r="H342" s="214"/>
      <c r="I342" s="214"/>
      <c r="J342" s="214"/>
      <c r="K342" s="59"/>
      <c r="L342" s="214"/>
      <c r="M342" s="214"/>
      <c r="N342" s="214"/>
      <c r="O342" s="214"/>
      <c r="P342" s="62"/>
      <c r="Q342" s="63"/>
      <c r="R342" s="40"/>
      <c r="S342" s="40"/>
      <c r="T342" s="40"/>
      <c r="U342" s="40"/>
      <c r="Y342" s="67"/>
    </row>
    <row r="343" spans="3:25" ht="12.75" x14ac:dyDescent="0.2">
      <c r="C343" s="214"/>
      <c r="D343" s="214"/>
      <c r="E343" s="214"/>
      <c r="F343" s="200"/>
      <c r="G343" s="214"/>
      <c r="H343" s="214"/>
      <c r="I343" s="214"/>
      <c r="J343" s="214"/>
      <c r="K343" s="59"/>
      <c r="L343" s="214"/>
      <c r="M343" s="214"/>
      <c r="N343" s="214"/>
      <c r="O343" s="214"/>
      <c r="P343" s="62"/>
      <c r="Q343" s="63"/>
      <c r="R343" s="40"/>
      <c r="S343" s="40"/>
      <c r="T343" s="40"/>
      <c r="U343" s="40"/>
      <c r="Y343" s="67"/>
    </row>
    <row r="344" spans="3:25" ht="12.75" x14ac:dyDescent="0.2">
      <c r="C344" s="214"/>
      <c r="D344" s="214"/>
      <c r="E344" s="214"/>
      <c r="F344" s="200"/>
      <c r="G344" s="214"/>
      <c r="H344" s="214"/>
      <c r="I344" s="214"/>
      <c r="J344" s="214"/>
      <c r="K344" s="59"/>
      <c r="L344" s="214"/>
      <c r="M344" s="214"/>
      <c r="N344" s="214"/>
      <c r="O344" s="214"/>
      <c r="P344" s="62"/>
      <c r="Q344" s="63"/>
      <c r="R344" s="40"/>
      <c r="S344" s="40"/>
      <c r="T344" s="40"/>
      <c r="U344" s="40"/>
      <c r="Y344" s="67"/>
    </row>
    <row r="345" spans="3:25" ht="12.75" x14ac:dyDescent="0.2">
      <c r="C345" s="214"/>
      <c r="D345" s="214"/>
      <c r="E345" s="214"/>
      <c r="F345" s="200"/>
      <c r="G345" s="214"/>
      <c r="H345" s="214"/>
      <c r="I345" s="214"/>
      <c r="J345" s="214"/>
      <c r="K345" s="59"/>
      <c r="L345" s="214"/>
      <c r="M345" s="214"/>
      <c r="N345" s="214"/>
      <c r="O345" s="214"/>
      <c r="P345" s="62"/>
      <c r="Q345" s="63"/>
      <c r="R345" s="40"/>
      <c r="S345" s="40"/>
      <c r="T345" s="40"/>
      <c r="U345" s="40"/>
      <c r="Y345" s="67"/>
    </row>
    <row r="346" spans="3:25" ht="12.75" x14ac:dyDescent="0.2">
      <c r="C346" s="214"/>
      <c r="D346" s="214"/>
      <c r="E346" s="214"/>
      <c r="F346" s="200"/>
      <c r="G346" s="214"/>
      <c r="H346" s="214"/>
      <c r="I346" s="214"/>
      <c r="J346" s="214"/>
      <c r="K346" s="59"/>
      <c r="L346" s="214"/>
      <c r="M346" s="214"/>
      <c r="N346" s="214"/>
      <c r="O346" s="214"/>
      <c r="P346" s="62"/>
      <c r="Q346" s="63"/>
      <c r="R346" s="40"/>
      <c r="S346" s="40"/>
      <c r="T346" s="40"/>
      <c r="U346" s="40"/>
      <c r="Y346" s="67"/>
    </row>
    <row r="347" spans="3:25" ht="12.75" x14ac:dyDescent="0.2">
      <c r="C347" s="214"/>
      <c r="D347" s="214"/>
      <c r="E347" s="214"/>
      <c r="F347" s="200"/>
      <c r="G347" s="214"/>
      <c r="H347" s="214"/>
      <c r="I347" s="214"/>
      <c r="J347" s="214"/>
      <c r="K347" s="59"/>
      <c r="L347" s="214"/>
      <c r="M347" s="214"/>
      <c r="N347" s="214"/>
      <c r="O347" s="214"/>
      <c r="P347" s="62"/>
      <c r="Q347" s="63"/>
      <c r="R347" s="40"/>
      <c r="S347" s="40"/>
      <c r="T347" s="40"/>
      <c r="U347" s="40"/>
      <c r="Y347" s="67"/>
    </row>
    <row r="348" spans="3:25" ht="12.75" x14ac:dyDescent="0.2">
      <c r="C348" s="214"/>
      <c r="D348" s="214"/>
      <c r="E348" s="214"/>
      <c r="F348" s="200"/>
      <c r="G348" s="214"/>
      <c r="H348" s="214"/>
      <c r="I348" s="214"/>
      <c r="J348" s="214"/>
      <c r="K348" s="59"/>
      <c r="L348" s="214"/>
      <c r="M348" s="214"/>
      <c r="N348" s="214"/>
      <c r="O348" s="214"/>
      <c r="P348" s="62"/>
      <c r="Q348" s="63"/>
      <c r="R348" s="40"/>
      <c r="S348" s="40"/>
      <c r="T348" s="40"/>
      <c r="U348" s="40"/>
      <c r="Y348" s="67"/>
    </row>
    <row r="349" spans="3:25" ht="12.75" x14ac:dyDescent="0.2">
      <c r="C349" s="214"/>
      <c r="D349" s="214"/>
      <c r="E349" s="214"/>
      <c r="F349" s="200"/>
      <c r="G349" s="214"/>
      <c r="H349" s="214"/>
      <c r="I349" s="214"/>
      <c r="J349" s="214"/>
      <c r="K349" s="59"/>
      <c r="L349" s="214"/>
      <c r="M349" s="214"/>
      <c r="N349" s="214"/>
      <c r="O349" s="214"/>
      <c r="P349" s="62"/>
      <c r="Q349" s="63"/>
      <c r="R349" s="40"/>
      <c r="S349" s="40"/>
      <c r="T349" s="40"/>
      <c r="U349" s="40"/>
      <c r="Y349" s="67"/>
    </row>
    <row r="350" spans="3:25" ht="12.75" x14ac:dyDescent="0.2">
      <c r="C350" s="214"/>
      <c r="D350" s="214"/>
      <c r="E350" s="214"/>
      <c r="F350" s="200"/>
      <c r="G350" s="214"/>
      <c r="H350" s="214"/>
      <c r="I350" s="214"/>
      <c r="J350" s="214"/>
      <c r="K350" s="59"/>
      <c r="L350" s="214"/>
      <c r="M350" s="214"/>
      <c r="N350" s="214"/>
      <c r="O350" s="214"/>
      <c r="P350" s="62"/>
      <c r="Q350" s="63"/>
      <c r="R350" s="40"/>
      <c r="S350" s="40"/>
      <c r="T350" s="40"/>
      <c r="U350" s="40"/>
      <c r="Y350" s="67"/>
    </row>
    <row r="351" spans="3:25" ht="12.75" x14ac:dyDescent="0.2">
      <c r="C351" s="214"/>
      <c r="D351" s="214"/>
      <c r="E351" s="214"/>
      <c r="F351" s="200"/>
      <c r="G351" s="214"/>
      <c r="H351" s="214"/>
      <c r="I351" s="214"/>
      <c r="J351" s="214"/>
      <c r="K351" s="59"/>
      <c r="L351" s="214"/>
      <c r="M351" s="214"/>
      <c r="N351" s="214"/>
      <c r="O351" s="214"/>
      <c r="P351" s="62"/>
      <c r="Q351" s="63"/>
      <c r="R351" s="40"/>
      <c r="S351" s="40"/>
      <c r="T351" s="40"/>
      <c r="U351" s="40"/>
      <c r="Y351" s="67"/>
    </row>
    <row r="352" spans="3:25" ht="12.75" x14ac:dyDescent="0.2">
      <c r="C352" s="214"/>
      <c r="D352" s="214"/>
      <c r="E352" s="214"/>
      <c r="F352" s="200"/>
      <c r="G352" s="214"/>
      <c r="H352" s="214"/>
      <c r="I352" s="214"/>
      <c r="J352" s="214"/>
      <c r="K352" s="59"/>
      <c r="L352" s="214"/>
      <c r="M352" s="214"/>
      <c r="N352" s="214"/>
      <c r="O352" s="214"/>
      <c r="P352" s="62"/>
      <c r="Q352" s="63"/>
      <c r="R352" s="40"/>
      <c r="S352" s="40"/>
      <c r="T352" s="40"/>
      <c r="U352" s="40"/>
      <c r="Y352" s="67"/>
    </row>
    <row r="353" spans="3:25" ht="12.75" x14ac:dyDescent="0.2">
      <c r="C353" s="214"/>
      <c r="D353" s="214"/>
      <c r="E353" s="214"/>
      <c r="F353" s="200"/>
      <c r="G353" s="214"/>
      <c r="H353" s="214"/>
      <c r="I353" s="214"/>
      <c r="J353" s="214"/>
      <c r="K353" s="59"/>
      <c r="L353" s="214"/>
      <c r="M353" s="214"/>
      <c r="N353" s="214"/>
      <c r="O353" s="214"/>
      <c r="P353" s="62"/>
      <c r="Q353" s="63"/>
      <c r="R353" s="40"/>
      <c r="S353" s="40"/>
      <c r="T353" s="40"/>
      <c r="U353" s="40"/>
      <c r="Y353" s="67"/>
    </row>
    <row r="354" spans="3:25" ht="12.75" x14ac:dyDescent="0.2">
      <c r="C354" s="214"/>
      <c r="D354" s="214"/>
      <c r="E354" s="214"/>
      <c r="F354" s="200"/>
      <c r="G354" s="214"/>
      <c r="H354" s="214"/>
      <c r="I354" s="214"/>
      <c r="J354" s="214"/>
      <c r="K354" s="59"/>
      <c r="L354" s="214"/>
      <c r="M354" s="214"/>
      <c r="N354" s="214"/>
      <c r="O354" s="214"/>
      <c r="P354" s="62"/>
      <c r="Q354" s="63"/>
      <c r="R354" s="40"/>
      <c r="S354" s="40"/>
      <c r="T354" s="40"/>
      <c r="U354" s="40"/>
      <c r="Y354" s="67"/>
    </row>
    <row r="355" spans="3:25" ht="12.75" x14ac:dyDescent="0.2">
      <c r="C355" s="214"/>
      <c r="D355" s="214"/>
      <c r="E355" s="214"/>
      <c r="F355" s="200"/>
      <c r="G355" s="214"/>
      <c r="H355" s="214"/>
      <c r="I355" s="214"/>
      <c r="J355" s="214"/>
      <c r="K355" s="59"/>
      <c r="L355" s="214"/>
      <c r="M355" s="214"/>
      <c r="N355" s="214"/>
      <c r="O355" s="214"/>
      <c r="P355" s="62"/>
      <c r="Q355" s="63"/>
      <c r="R355" s="40"/>
      <c r="S355" s="40"/>
      <c r="T355" s="40"/>
      <c r="U355" s="40"/>
      <c r="Y355" s="67"/>
    </row>
    <row r="356" spans="3:25" ht="12.75" x14ac:dyDescent="0.2">
      <c r="C356" s="214"/>
      <c r="D356" s="214"/>
      <c r="E356" s="214"/>
      <c r="F356" s="200"/>
      <c r="G356" s="214"/>
      <c r="H356" s="214"/>
      <c r="I356" s="214"/>
      <c r="J356" s="214"/>
      <c r="K356" s="59"/>
      <c r="L356" s="214"/>
      <c r="M356" s="214"/>
      <c r="N356" s="214"/>
      <c r="O356" s="214"/>
      <c r="P356" s="62"/>
      <c r="Q356" s="63"/>
      <c r="R356" s="40"/>
      <c r="S356" s="40"/>
      <c r="T356" s="40"/>
      <c r="U356" s="40"/>
      <c r="Y356" s="67"/>
    </row>
    <row r="357" spans="3:25" ht="12.75" x14ac:dyDescent="0.2">
      <c r="C357" s="214"/>
      <c r="D357" s="214"/>
      <c r="E357" s="214"/>
      <c r="F357" s="200"/>
      <c r="G357" s="214"/>
      <c r="H357" s="214"/>
      <c r="I357" s="214"/>
      <c r="J357" s="214"/>
      <c r="K357" s="59"/>
      <c r="L357" s="214"/>
      <c r="M357" s="214"/>
      <c r="N357" s="214"/>
      <c r="O357" s="214"/>
      <c r="P357" s="62"/>
      <c r="Q357" s="63"/>
      <c r="R357" s="40"/>
      <c r="S357" s="40"/>
      <c r="T357" s="40"/>
      <c r="U357" s="40"/>
      <c r="Y357" s="67"/>
    </row>
    <row r="358" spans="3:25" ht="12.75" x14ac:dyDescent="0.2">
      <c r="C358" s="214"/>
      <c r="D358" s="214"/>
      <c r="E358" s="214"/>
      <c r="F358" s="200"/>
      <c r="G358" s="214"/>
      <c r="H358" s="214"/>
      <c r="I358" s="214"/>
      <c r="J358" s="214"/>
      <c r="K358" s="59"/>
      <c r="L358" s="214"/>
      <c r="M358" s="214"/>
      <c r="N358" s="214"/>
      <c r="O358" s="214"/>
      <c r="P358" s="62"/>
      <c r="Q358" s="63"/>
      <c r="R358" s="40"/>
      <c r="S358" s="40"/>
      <c r="T358" s="40"/>
      <c r="U358" s="40"/>
      <c r="Y358" s="67"/>
    </row>
    <row r="359" spans="3:25" ht="12.75" x14ac:dyDescent="0.2">
      <c r="C359" s="214"/>
      <c r="D359" s="214"/>
      <c r="E359" s="214"/>
      <c r="F359" s="200"/>
      <c r="G359" s="214"/>
      <c r="H359" s="214"/>
      <c r="I359" s="214"/>
      <c r="J359" s="214"/>
      <c r="K359" s="59"/>
      <c r="L359" s="214"/>
      <c r="M359" s="214"/>
      <c r="N359" s="214"/>
      <c r="O359" s="214"/>
      <c r="P359" s="62"/>
      <c r="Q359" s="63"/>
      <c r="R359" s="40"/>
      <c r="S359" s="40"/>
      <c r="T359" s="40"/>
      <c r="U359" s="40"/>
      <c r="Y359" s="67"/>
    </row>
    <row r="360" spans="3:25" ht="12.75" x14ac:dyDescent="0.2">
      <c r="C360" s="214"/>
      <c r="D360" s="214"/>
      <c r="E360" s="214"/>
      <c r="F360" s="200"/>
      <c r="G360" s="214"/>
      <c r="H360" s="214"/>
      <c r="I360" s="214"/>
      <c r="J360" s="214"/>
      <c r="K360" s="59"/>
      <c r="L360" s="214"/>
      <c r="M360" s="214"/>
      <c r="N360" s="214"/>
      <c r="O360" s="214"/>
      <c r="P360" s="62"/>
      <c r="Q360" s="63"/>
      <c r="R360" s="40"/>
      <c r="S360" s="40"/>
      <c r="T360" s="40"/>
      <c r="U360" s="40"/>
      <c r="Y360" s="67"/>
    </row>
    <row r="361" spans="3:25" ht="12.75" x14ac:dyDescent="0.2">
      <c r="C361" s="214"/>
      <c r="D361" s="214"/>
      <c r="E361" s="214"/>
      <c r="F361" s="200"/>
      <c r="G361" s="214"/>
      <c r="H361" s="214"/>
      <c r="I361" s="214"/>
      <c r="J361" s="214"/>
      <c r="K361" s="59"/>
      <c r="L361" s="214"/>
      <c r="M361" s="214"/>
      <c r="N361" s="214"/>
      <c r="O361" s="214"/>
      <c r="P361" s="62"/>
      <c r="Q361" s="63"/>
      <c r="R361" s="40"/>
      <c r="S361" s="40"/>
      <c r="T361" s="40"/>
      <c r="U361" s="40"/>
      <c r="Y361" s="67"/>
    </row>
    <row r="362" spans="3:25" ht="12.75" x14ac:dyDescent="0.2">
      <c r="C362" s="214"/>
      <c r="D362" s="214"/>
      <c r="E362" s="214"/>
      <c r="F362" s="200"/>
      <c r="G362" s="214"/>
      <c r="H362" s="214"/>
      <c r="I362" s="214"/>
      <c r="J362" s="214"/>
      <c r="K362" s="59"/>
      <c r="L362" s="214"/>
      <c r="M362" s="214"/>
      <c r="N362" s="214"/>
      <c r="O362" s="214"/>
      <c r="P362" s="62"/>
      <c r="Q362" s="63"/>
      <c r="R362" s="40"/>
      <c r="S362" s="40"/>
      <c r="T362" s="40"/>
      <c r="U362" s="40"/>
      <c r="Y362" s="67"/>
    </row>
    <row r="363" spans="3:25" ht="12.75" x14ac:dyDescent="0.2">
      <c r="C363" s="214"/>
      <c r="D363" s="214"/>
      <c r="E363" s="214"/>
      <c r="F363" s="200"/>
      <c r="G363" s="214"/>
      <c r="H363" s="214"/>
      <c r="I363" s="214"/>
      <c r="J363" s="214"/>
      <c r="K363" s="59"/>
      <c r="L363" s="214"/>
      <c r="M363" s="214"/>
      <c r="N363" s="214"/>
      <c r="O363" s="214"/>
      <c r="P363" s="62"/>
      <c r="Q363" s="63"/>
      <c r="R363" s="40"/>
      <c r="S363" s="40"/>
      <c r="T363" s="40"/>
      <c r="U363" s="40"/>
      <c r="Y363" s="67"/>
    </row>
    <row r="364" spans="3:25" ht="12.75" x14ac:dyDescent="0.2">
      <c r="C364" s="214"/>
      <c r="D364" s="214"/>
      <c r="E364" s="214"/>
      <c r="F364" s="200"/>
      <c r="G364" s="214"/>
      <c r="H364" s="214"/>
      <c r="I364" s="214"/>
      <c r="J364" s="214"/>
      <c r="K364" s="59"/>
      <c r="L364" s="214"/>
      <c r="M364" s="214"/>
      <c r="N364" s="214"/>
      <c r="O364" s="214"/>
      <c r="P364" s="62"/>
      <c r="Q364" s="63"/>
      <c r="R364" s="40"/>
      <c r="S364" s="40"/>
      <c r="T364" s="40"/>
      <c r="U364" s="40"/>
      <c r="Y364" s="67"/>
    </row>
    <row r="365" spans="3:25" ht="12.75" x14ac:dyDescent="0.2">
      <c r="C365" s="214"/>
      <c r="D365" s="214"/>
      <c r="E365" s="214"/>
      <c r="F365" s="200"/>
      <c r="G365" s="214"/>
      <c r="H365" s="214"/>
      <c r="I365" s="214"/>
      <c r="J365" s="214"/>
      <c r="K365" s="59"/>
      <c r="L365" s="214"/>
      <c r="M365" s="214"/>
      <c r="N365" s="214"/>
      <c r="O365" s="214"/>
      <c r="P365" s="62"/>
      <c r="Q365" s="63"/>
      <c r="R365" s="40"/>
      <c r="S365" s="40"/>
      <c r="T365" s="40"/>
      <c r="U365" s="40"/>
      <c r="Y365" s="67"/>
    </row>
    <row r="366" spans="3:25" ht="12.75" x14ac:dyDescent="0.2">
      <c r="C366" s="214"/>
      <c r="D366" s="214"/>
      <c r="E366" s="214"/>
      <c r="F366" s="200"/>
      <c r="G366" s="214"/>
      <c r="H366" s="214"/>
      <c r="I366" s="214"/>
      <c r="J366" s="214"/>
      <c r="K366" s="59"/>
      <c r="L366" s="214"/>
      <c r="M366" s="214"/>
      <c r="N366" s="214"/>
      <c r="O366" s="214"/>
      <c r="P366" s="62"/>
      <c r="Q366" s="63"/>
      <c r="R366" s="40"/>
      <c r="S366" s="40"/>
      <c r="T366" s="40"/>
      <c r="U366" s="40"/>
      <c r="Y366" s="67"/>
    </row>
    <row r="367" spans="3:25" ht="12.75" x14ac:dyDescent="0.2">
      <c r="C367" s="214"/>
      <c r="D367" s="214"/>
      <c r="E367" s="214"/>
      <c r="F367" s="200"/>
      <c r="G367" s="214"/>
      <c r="H367" s="214"/>
      <c r="I367" s="214"/>
      <c r="J367" s="214"/>
      <c r="K367" s="59"/>
      <c r="L367" s="214"/>
      <c r="M367" s="214"/>
      <c r="N367" s="214"/>
      <c r="O367" s="214"/>
      <c r="P367" s="62"/>
      <c r="Q367" s="63"/>
      <c r="R367" s="40"/>
      <c r="S367" s="40"/>
      <c r="T367" s="40"/>
      <c r="U367" s="40"/>
      <c r="Y367" s="67"/>
    </row>
    <row r="368" spans="3:25" ht="12.75" x14ac:dyDescent="0.2">
      <c r="C368" s="214"/>
      <c r="D368" s="214"/>
      <c r="E368" s="214"/>
      <c r="F368" s="200"/>
      <c r="G368" s="214"/>
      <c r="H368" s="214"/>
      <c r="I368" s="214"/>
      <c r="J368" s="214"/>
      <c r="K368" s="59"/>
      <c r="L368" s="214"/>
      <c r="M368" s="214"/>
      <c r="N368" s="214"/>
      <c r="O368" s="214"/>
      <c r="P368" s="62"/>
      <c r="Q368" s="63"/>
      <c r="R368" s="40"/>
      <c r="S368" s="40"/>
      <c r="T368" s="40"/>
      <c r="U368" s="40"/>
      <c r="Y368" s="67"/>
    </row>
    <row r="369" spans="3:25" ht="12.75" x14ac:dyDescent="0.2">
      <c r="C369" s="214"/>
      <c r="D369" s="214"/>
      <c r="E369" s="214"/>
      <c r="F369" s="200"/>
      <c r="G369" s="214"/>
      <c r="H369" s="214"/>
      <c r="I369" s="214"/>
      <c r="J369" s="214"/>
      <c r="K369" s="59"/>
      <c r="L369" s="214"/>
      <c r="M369" s="214"/>
      <c r="N369" s="214"/>
      <c r="O369" s="214"/>
      <c r="P369" s="62"/>
      <c r="Q369" s="63"/>
      <c r="R369" s="40"/>
      <c r="S369" s="40"/>
      <c r="T369" s="40"/>
      <c r="U369" s="40"/>
      <c r="Y369" s="67"/>
    </row>
    <row r="370" spans="3:25" ht="12.75" x14ac:dyDescent="0.2">
      <c r="C370" s="214"/>
      <c r="D370" s="214"/>
      <c r="E370" s="214"/>
      <c r="F370" s="200"/>
      <c r="G370" s="214"/>
      <c r="H370" s="214"/>
      <c r="I370" s="214"/>
      <c r="J370" s="214"/>
      <c r="K370" s="59"/>
      <c r="L370" s="214"/>
      <c r="M370" s="214"/>
      <c r="N370" s="214"/>
      <c r="O370" s="214"/>
      <c r="P370" s="62"/>
      <c r="Q370" s="63"/>
      <c r="R370" s="40"/>
      <c r="S370" s="40"/>
      <c r="T370" s="40"/>
      <c r="U370" s="40"/>
      <c r="Y370" s="67"/>
    </row>
    <row r="371" spans="3:25" ht="12.75" x14ac:dyDescent="0.2">
      <c r="C371" s="214"/>
      <c r="D371" s="214"/>
      <c r="E371" s="214"/>
      <c r="F371" s="200"/>
      <c r="G371" s="214"/>
      <c r="H371" s="214"/>
      <c r="I371" s="214"/>
      <c r="J371" s="214"/>
      <c r="K371" s="59"/>
      <c r="L371" s="214"/>
      <c r="M371" s="214"/>
      <c r="N371" s="214"/>
      <c r="O371" s="214"/>
      <c r="P371" s="62"/>
      <c r="Q371" s="63"/>
      <c r="R371" s="40"/>
      <c r="S371" s="40"/>
      <c r="T371" s="40"/>
      <c r="U371" s="40"/>
      <c r="Y371" s="67"/>
    </row>
    <row r="372" spans="3:25" ht="12.75" x14ac:dyDescent="0.2">
      <c r="C372" s="214"/>
      <c r="D372" s="214"/>
      <c r="E372" s="214"/>
      <c r="F372" s="200"/>
      <c r="G372" s="214"/>
      <c r="H372" s="214"/>
      <c r="I372" s="214"/>
      <c r="J372" s="214"/>
      <c r="K372" s="59"/>
      <c r="L372" s="214"/>
      <c r="M372" s="214"/>
      <c r="N372" s="214"/>
      <c r="O372" s="214"/>
      <c r="P372" s="62"/>
      <c r="Q372" s="63"/>
      <c r="R372" s="40"/>
      <c r="S372" s="40"/>
      <c r="T372" s="40"/>
      <c r="U372" s="40"/>
      <c r="Y372" s="67"/>
    </row>
    <row r="373" spans="3:25" ht="12.75" x14ac:dyDescent="0.2">
      <c r="C373" s="214"/>
      <c r="D373" s="214"/>
      <c r="E373" s="214"/>
      <c r="F373" s="200"/>
      <c r="G373" s="214"/>
      <c r="H373" s="214"/>
      <c r="I373" s="214"/>
      <c r="J373" s="214"/>
      <c r="K373" s="59"/>
      <c r="L373" s="214"/>
      <c r="M373" s="214"/>
      <c r="N373" s="214"/>
      <c r="O373" s="214"/>
      <c r="P373" s="62"/>
      <c r="Q373" s="63"/>
      <c r="R373" s="40"/>
      <c r="S373" s="40"/>
      <c r="T373" s="40"/>
      <c r="U373" s="40"/>
      <c r="Y373" s="67"/>
    </row>
    <row r="374" spans="3:25" ht="12.75" x14ac:dyDescent="0.2">
      <c r="C374" s="214"/>
      <c r="D374" s="214"/>
      <c r="E374" s="214"/>
      <c r="F374" s="200"/>
      <c r="G374" s="214"/>
      <c r="H374" s="214"/>
      <c r="I374" s="214"/>
      <c r="J374" s="214"/>
      <c r="K374" s="59"/>
      <c r="L374" s="214"/>
      <c r="M374" s="214"/>
      <c r="N374" s="214"/>
      <c r="O374" s="214"/>
      <c r="P374" s="62"/>
      <c r="Q374" s="63"/>
      <c r="R374" s="40"/>
      <c r="S374" s="40"/>
      <c r="T374" s="40"/>
      <c r="U374" s="40"/>
      <c r="Y374" s="67"/>
    </row>
    <row r="375" spans="3:25" ht="12.75" x14ac:dyDescent="0.2">
      <c r="C375" s="214"/>
      <c r="D375" s="214"/>
      <c r="E375" s="214"/>
      <c r="F375" s="200"/>
      <c r="G375" s="214"/>
      <c r="H375" s="214"/>
      <c r="I375" s="214"/>
      <c r="J375" s="214"/>
      <c r="K375" s="59"/>
      <c r="L375" s="214"/>
      <c r="M375" s="214"/>
      <c r="N375" s="214"/>
      <c r="O375" s="214"/>
      <c r="P375" s="62"/>
      <c r="Q375" s="63"/>
      <c r="R375" s="40"/>
      <c r="S375" s="40"/>
      <c r="T375" s="40"/>
      <c r="U375" s="40"/>
      <c r="Y375" s="67"/>
    </row>
    <row r="376" spans="3:25" ht="12.75" x14ac:dyDescent="0.2">
      <c r="C376" s="214"/>
      <c r="D376" s="214"/>
      <c r="E376" s="214"/>
      <c r="F376" s="200"/>
      <c r="G376" s="214"/>
      <c r="H376" s="214"/>
      <c r="I376" s="214"/>
      <c r="J376" s="214"/>
      <c r="K376" s="59"/>
      <c r="L376" s="214"/>
      <c r="M376" s="214"/>
      <c r="N376" s="214"/>
      <c r="O376" s="214"/>
      <c r="P376" s="62"/>
      <c r="Q376" s="63"/>
      <c r="R376" s="40"/>
      <c r="S376" s="40"/>
      <c r="T376" s="40"/>
      <c r="U376" s="40"/>
      <c r="Y376" s="67"/>
    </row>
    <row r="377" spans="3:25" ht="12.75" x14ac:dyDescent="0.2">
      <c r="C377" s="214"/>
      <c r="D377" s="214"/>
      <c r="E377" s="214"/>
      <c r="F377" s="200"/>
      <c r="G377" s="214"/>
      <c r="H377" s="214"/>
      <c r="I377" s="214"/>
      <c r="J377" s="214"/>
      <c r="K377" s="59"/>
      <c r="L377" s="214"/>
      <c r="M377" s="214"/>
      <c r="N377" s="214"/>
      <c r="O377" s="214"/>
      <c r="P377" s="62"/>
      <c r="Q377" s="63"/>
      <c r="R377" s="40"/>
      <c r="S377" s="40"/>
      <c r="T377" s="40"/>
      <c r="U377" s="40"/>
      <c r="Y377" s="67"/>
    </row>
    <row r="378" spans="3:25" ht="12.75" x14ac:dyDescent="0.2">
      <c r="C378" s="214"/>
      <c r="D378" s="214"/>
      <c r="E378" s="214"/>
      <c r="F378" s="200"/>
      <c r="G378" s="214"/>
      <c r="H378" s="214"/>
      <c r="I378" s="214"/>
      <c r="J378" s="214"/>
      <c r="K378" s="59"/>
      <c r="L378" s="214"/>
      <c r="M378" s="214"/>
      <c r="N378" s="214"/>
      <c r="O378" s="214"/>
      <c r="P378" s="62"/>
      <c r="Q378" s="63"/>
      <c r="R378" s="40"/>
      <c r="S378" s="40"/>
      <c r="T378" s="40"/>
      <c r="U378" s="40"/>
      <c r="Y378" s="67"/>
    </row>
    <row r="379" spans="3:25" ht="12.75" x14ac:dyDescent="0.2">
      <c r="C379" s="214"/>
      <c r="D379" s="214"/>
      <c r="E379" s="214"/>
      <c r="F379" s="200"/>
      <c r="G379" s="214"/>
      <c r="H379" s="214"/>
      <c r="I379" s="214"/>
      <c r="J379" s="214"/>
      <c r="K379" s="59"/>
      <c r="L379" s="214"/>
      <c r="M379" s="214"/>
      <c r="N379" s="214"/>
      <c r="O379" s="214"/>
      <c r="P379" s="62"/>
      <c r="Q379" s="63"/>
      <c r="R379" s="40"/>
      <c r="S379" s="40"/>
      <c r="T379" s="40"/>
      <c r="U379" s="40"/>
      <c r="Y379" s="67"/>
    </row>
    <row r="380" spans="3:25" ht="12.75" x14ac:dyDescent="0.2">
      <c r="C380" s="214"/>
      <c r="D380" s="214"/>
      <c r="E380" s="214"/>
      <c r="F380" s="200"/>
      <c r="G380" s="214"/>
      <c r="H380" s="214"/>
      <c r="I380" s="214"/>
      <c r="J380" s="214"/>
      <c r="K380" s="59"/>
      <c r="L380" s="214"/>
      <c r="M380" s="214"/>
      <c r="N380" s="214"/>
      <c r="O380" s="214"/>
      <c r="P380" s="62"/>
      <c r="Q380" s="63"/>
      <c r="R380" s="40"/>
      <c r="S380" s="40"/>
      <c r="T380" s="40"/>
      <c r="U380" s="40"/>
      <c r="Y380" s="67"/>
    </row>
    <row r="381" spans="3:25" ht="12.75" x14ac:dyDescent="0.2">
      <c r="C381" s="214"/>
      <c r="D381" s="214"/>
      <c r="E381" s="214"/>
      <c r="F381" s="200"/>
      <c r="G381" s="214"/>
      <c r="H381" s="214"/>
      <c r="I381" s="214"/>
      <c r="J381" s="214"/>
      <c r="K381" s="59"/>
      <c r="L381" s="214"/>
      <c r="M381" s="214"/>
      <c r="N381" s="214"/>
      <c r="O381" s="214"/>
      <c r="P381" s="62"/>
      <c r="Q381" s="63"/>
      <c r="R381" s="40"/>
      <c r="S381" s="40"/>
      <c r="T381" s="40"/>
      <c r="U381" s="40"/>
      <c r="Y381" s="67"/>
    </row>
    <row r="382" spans="3:25" ht="12.75" x14ac:dyDescent="0.2">
      <c r="C382" s="214"/>
      <c r="D382" s="214"/>
      <c r="E382" s="214"/>
      <c r="F382" s="200"/>
      <c r="G382" s="214"/>
      <c r="H382" s="214"/>
      <c r="I382" s="214"/>
      <c r="J382" s="214"/>
      <c r="K382" s="59"/>
      <c r="L382" s="214"/>
      <c r="M382" s="214"/>
      <c r="N382" s="214"/>
      <c r="O382" s="214"/>
      <c r="P382" s="62"/>
      <c r="Q382" s="63"/>
      <c r="R382" s="40"/>
      <c r="S382" s="40"/>
      <c r="T382" s="40"/>
      <c r="U382" s="40"/>
      <c r="Y382" s="67"/>
    </row>
    <row r="383" spans="3:25" ht="12.75" x14ac:dyDescent="0.2">
      <c r="C383" s="214"/>
      <c r="D383" s="214"/>
      <c r="E383" s="214"/>
      <c r="F383" s="200"/>
      <c r="G383" s="214"/>
      <c r="H383" s="214"/>
      <c r="I383" s="214"/>
      <c r="J383" s="214"/>
      <c r="K383" s="59"/>
      <c r="L383" s="214"/>
      <c r="M383" s="214"/>
      <c r="N383" s="214"/>
      <c r="O383" s="214"/>
      <c r="P383" s="62"/>
      <c r="Q383" s="63"/>
      <c r="R383" s="40"/>
      <c r="S383" s="40"/>
      <c r="T383" s="40"/>
      <c r="U383" s="40"/>
      <c r="Y383" s="67"/>
    </row>
    <row r="384" spans="3:25" ht="12.75" x14ac:dyDescent="0.2">
      <c r="C384" s="214"/>
      <c r="D384" s="214"/>
      <c r="E384" s="214"/>
      <c r="F384" s="200"/>
      <c r="G384" s="214"/>
      <c r="H384" s="214"/>
      <c r="I384" s="214"/>
      <c r="J384" s="214"/>
      <c r="K384" s="59"/>
      <c r="L384" s="214"/>
      <c r="M384" s="214"/>
      <c r="N384" s="214"/>
      <c r="O384" s="214"/>
      <c r="P384" s="62"/>
      <c r="Q384" s="63"/>
      <c r="R384" s="40"/>
      <c r="S384" s="40"/>
      <c r="T384" s="40"/>
      <c r="U384" s="40"/>
      <c r="Y384" s="67"/>
    </row>
    <row r="385" spans="3:25" ht="12.75" x14ac:dyDescent="0.2">
      <c r="C385" s="214"/>
      <c r="D385" s="214"/>
      <c r="E385" s="214"/>
      <c r="F385" s="200"/>
      <c r="G385" s="214"/>
      <c r="H385" s="214"/>
      <c r="I385" s="214"/>
      <c r="J385" s="214"/>
      <c r="K385" s="59"/>
      <c r="L385" s="214"/>
      <c r="M385" s="214"/>
      <c r="N385" s="214"/>
      <c r="O385" s="214"/>
      <c r="P385" s="62"/>
      <c r="Q385" s="63"/>
      <c r="R385" s="40"/>
      <c r="S385" s="40"/>
      <c r="T385" s="40"/>
      <c r="U385" s="40"/>
      <c r="Y385" s="67"/>
    </row>
    <row r="386" spans="3:25" ht="12.75" x14ac:dyDescent="0.2">
      <c r="C386" s="214"/>
      <c r="D386" s="214"/>
      <c r="E386" s="214"/>
      <c r="F386" s="200"/>
      <c r="G386" s="214"/>
      <c r="H386" s="214"/>
      <c r="I386" s="214"/>
      <c r="J386" s="214"/>
      <c r="K386" s="59"/>
      <c r="L386" s="214"/>
      <c r="M386" s="214"/>
      <c r="N386" s="214"/>
      <c r="O386" s="214"/>
      <c r="P386" s="62"/>
      <c r="Q386" s="63"/>
      <c r="R386" s="40"/>
      <c r="S386" s="40"/>
      <c r="T386" s="40"/>
      <c r="U386" s="40"/>
      <c r="Y386" s="67"/>
    </row>
    <row r="387" spans="3:25" ht="12.75" x14ac:dyDescent="0.2">
      <c r="C387" s="214"/>
      <c r="D387" s="214"/>
      <c r="E387" s="214"/>
      <c r="F387" s="200"/>
      <c r="G387" s="214"/>
      <c r="H387" s="214"/>
      <c r="I387" s="214"/>
      <c r="J387" s="214"/>
      <c r="K387" s="59"/>
      <c r="L387" s="214"/>
      <c r="M387" s="214"/>
      <c r="N387" s="214"/>
      <c r="O387" s="214"/>
      <c r="P387" s="62"/>
      <c r="Q387" s="63"/>
      <c r="R387" s="40"/>
      <c r="S387" s="40"/>
      <c r="T387" s="40"/>
      <c r="U387" s="40"/>
      <c r="Y387" s="67"/>
    </row>
    <row r="388" spans="3:25" ht="12.75" x14ac:dyDescent="0.2">
      <c r="C388" s="214"/>
      <c r="D388" s="214"/>
      <c r="E388" s="214"/>
      <c r="F388" s="200"/>
      <c r="G388" s="214"/>
      <c r="H388" s="214"/>
      <c r="I388" s="214"/>
      <c r="J388" s="214"/>
      <c r="K388" s="59"/>
      <c r="L388" s="214"/>
      <c r="M388" s="214"/>
      <c r="N388" s="214"/>
      <c r="O388" s="214"/>
      <c r="P388" s="62"/>
      <c r="Q388" s="63"/>
      <c r="R388" s="40"/>
      <c r="S388" s="40"/>
      <c r="T388" s="40"/>
      <c r="U388" s="40"/>
      <c r="Y388" s="67"/>
    </row>
    <row r="389" spans="3:25" ht="12.75" x14ac:dyDescent="0.2">
      <c r="C389" s="214"/>
      <c r="D389" s="214"/>
      <c r="E389" s="214"/>
      <c r="F389" s="200"/>
      <c r="G389" s="214"/>
      <c r="H389" s="214"/>
      <c r="I389" s="214"/>
      <c r="J389" s="214"/>
      <c r="K389" s="59"/>
      <c r="L389" s="214"/>
      <c r="M389" s="214"/>
      <c r="N389" s="214"/>
      <c r="O389" s="214"/>
      <c r="P389" s="62"/>
      <c r="Q389" s="63"/>
      <c r="R389" s="40"/>
      <c r="S389" s="40"/>
      <c r="T389" s="40"/>
      <c r="U389" s="40"/>
      <c r="Y389" s="67"/>
    </row>
    <row r="390" spans="3:25" ht="12.75" x14ac:dyDescent="0.2">
      <c r="C390" s="214"/>
      <c r="D390" s="214"/>
      <c r="E390" s="214"/>
      <c r="F390" s="200"/>
      <c r="G390" s="214"/>
      <c r="H390" s="214"/>
      <c r="I390" s="214"/>
      <c r="J390" s="214"/>
      <c r="K390" s="59"/>
      <c r="L390" s="214"/>
      <c r="M390" s="214"/>
      <c r="N390" s="214"/>
      <c r="O390" s="214"/>
      <c r="P390" s="62"/>
      <c r="Q390" s="63"/>
      <c r="R390" s="40"/>
      <c r="S390" s="40"/>
      <c r="T390" s="40"/>
      <c r="U390" s="40"/>
      <c r="Y390" s="67"/>
    </row>
    <row r="391" spans="3:25" ht="12.75" x14ac:dyDescent="0.2">
      <c r="C391" s="214"/>
      <c r="D391" s="214"/>
      <c r="E391" s="214"/>
      <c r="F391" s="200"/>
      <c r="G391" s="214"/>
      <c r="H391" s="214"/>
      <c r="I391" s="214"/>
      <c r="J391" s="214"/>
      <c r="K391" s="59"/>
      <c r="L391" s="214"/>
      <c r="M391" s="214"/>
      <c r="N391" s="214"/>
      <c r="O391" s="214"/>
      <c r="P391" s="62"/>
      <c r="Q391" s="63"/>
      <c r="R391" s="40"/>
      <c r="S391" s="40"/>
      <c r="T391" s="40"/>
      <c r="U391" s="40"/>
      <c r="Y391" s="67"/>
    </row>
    <row r="392" spans="3:25" ht="12.75" x14ac:dyDescent="0.2">
      <c r="C392" s="214"/>
      <c r="D392" s="214"/>
      <c r="E392" s="214"/>
      <c r="F392" s="200"/>
      <c r="G392" s="214"/>
      <c r="H392" s="214"/>
      <c r="I392" s="214"/>
      <c r="J392" s="214"/>
      <c r="K392" s="59"/>
      <c r="L392" s="214"/>
      <c r="M392" s="214"/>
      <c r="N392" s="214"/>
      <c r="O392" s="214"/>
      <c r="P392" s="62"/>
      <c r="Q392" s="63"/>
      <c r="R392" s="40"/>
      <c r="S392" s="40"/>
      <c r="T392" s="40"/>
      <c r="U392" s="40"/>
      <c r="Y392" s="67"/>
    </row>
    <row r="393" spans="3:25" ht="12.75" x14ac:dyDescent="0.2">
      <c r="C393" s="214"/>
      <c r="D393" s="214"/>
      <c r="E393" s="214"/>
      <c r="F393" s="200"/>
      <c r="G393" s="214"/>
      <c r="H393" s="214"/>
      <c r="I393" s="214"/>
      <c r="J393" s="214"/>
      <c r="K393" s="59"/>
      <c r="L393" s="214"/>
      <c r="M393" s="214"/>
      <c r="N393" s="214"/>
      <c r="O393" s="214"/>
      <c r="P393" s="62"/>
      <c r="Q393" s="63"/>
      <c r="R393" s="40"/>
      <c r="S393" s="40"/>
      <c r="T393" s="40"/>
      <c r="U393" s="40"/>
      <c r="Y393" s="67"/>
    </row>
    <row r="394" spans="3:25" ht="12.75" x14ac:dyDescent="0.2">
      <c r="C394" s="214"/>
      <c r="D394" s="214"/>
      <c r="E394" s="214"/>
      <c r="F394" s="200"/>
      <c r="G394" s="214"/>
      <c r="H394" s="214"/>
      <c r="I394" s="214"/>
      <c r="J394" s="214"/>
      <c r="K394" s="59"/>
      <c r="L394" s="214"/>
      <c r="M394" s="214"/>
      <c r="N394" s="214"/>
      <c r="O394" s="214"/>
      <c r="P394" s="62"/>
      <c r="Q394" s="63"/>
      <c r="R394" s="40"/>
      <c r="S394" s="40"/>
      <c r="T394" s="40"/>
      <c r="U394" s="40"/>
      <c r="Y394" s="67"/>
    </row>
    <row r="395" spans="3:25" ht="12.75" x14ac:dyDescent="0.2">
      <c r="C395" s="214"/>
      <c r="D395" s="214"/>
      <c r="E395" s="214"/>
      <c r="F395" s="200"/>
      <c r="G395" s="214"/>
      <c r="H395" s="214"/>
      <c r="I395" s="214"/>
      <c r="J395" s="214"/>
      <c r="K395" s="59"/>
      <c r="L395" s="214"/>
      <c r="M395" s="214"/>
      <c r="N395" s="214"/>
      <c r="O395" s="214"/>
      <c r="P395" s="62"/>
      <c r="Q395" s="63"/>
      <c r="R395" s="40"/>
      <c r="S395" s="40"/>
      <c r="T395" s="40"/>
      <c r="U395" s="40"/>
      <c r="Y395" s="67"/>
    </row>
    <row r="396" spans="3:25" ht="12.75" x14ac:dyDescent="0.2">
      <c r="C396" s="214"/>
      <c r="D396" s="214"/>
      <c r="E396" s="214"/>
      <c r="F396" s="200"/>
      <c r="G396" s="214"/>
      <c r="H396" s="214"/>
      <c r="I396" s="214"/>
      <c r="J396" s="214"/>
      <c r="K396" s="59"/>
      <c r="L396" s="214"/>
      <c r="M396" s="214"/>
      <c r="N396" s="214"/>
      <c r="O396" s="214"/>
      <c r="P396" s="62"/>
      <c r="Q396" s="63"/>
      <c r="R396" s="40"/>
      <c r="S396" s="40"/>
      <c r="T396" s="40"/>
      <c r="U396" s="40"/>
      <c r="Y396" s="67"/>
    </row>
    <row r="397" spans="3:25" ht="12.75" x14ac:dyDescent="0.2">
      <c r="C397" s="214"/>
      <c r="D397" s="214"/>
      <c r="E397" s="214"/>
      <c r="F397" s="200"/>
      <c r="G397" s="214"/>
      <c r="H397" s="214"/>
      <c r="I397" s="214"/>
      <c r="J397" s="214"/>
      <c r="K397" s="59"/>
      <c r="L397" s="214"/>
      <c r="M397" s="214"/>
      <c r="N397" s="214"/>
      <c r="O397" s="214"/>
      <c r="P397" s="62"/>
      <c r="Q397" s="63"/>
      <c r="R397" s="40"/>
      <c r="S397" s="40"/>
      <c r="T397" s="40"/>
      <c r="U397" s="40"/>
      <c r="Y397" s="67"/>
    </row>
    <row r="398" spans="3:25" ht="12.75" x14ac:dyDescent="0.2">
      <c r="C398" s="214"/>
      <c r="D398" s="214"/>
      <c r="E398" s="214"/>
      <c r="F398" s="200"/>
      <c r="G398" s="214"/>
      <c r="H398" s="214"/>
      <c r="I398" s="214"/>
      <c r="J398" s="214"/>
      <c r="K398" s="59"/>
      <c r="L398" s="214"/>
      <c r="M398" s="214"/>
      <c r="N398" s="214"/>
      <c r="O398" s="214"/>
      <c r="P398" s="62"/>
      <c r="Q398" s="63"/>
      <c r="R398" s="40"/>
      <c r="S398" s="40"/>
      <c r="T398" s="40"/>
      <c r="U398" s="40"/>
      <c r="Y398" s="67"/>
    </row>
    <row r="399" spans="3:25" ht="12.75" x14ac:dyDescent="0.2">
      <c r="C399" s="214"/>
      <c r="D399" s="214"/>
      <c r="E399" s="214"/>
      <c r="F399" s="200"/>
      <c r="G399" s="214"/>
      <c r="H399" s="214"/>
      <c r="I399" s="214"/>
      <c r="J399" s="214"/>
      <c r="K399" s="59"/>
      <c r="L399" s="214"/>
      <c r="M399" s="214"/>
      <c r="N399" s="214"/>
      <c r="O399" s="214"/>
      <c r="P399" s="62"/>
      <c r="Q399" s="63"/>
      <c r="R399" s="40"/>
      <c r="S399" s="40"/>
      <c r="T399" s="40"/>
      <c r="U399" s="40"/>
      <c r="Y399" s="67"/>
    </row>
    <row r="400" spans="3:25" ht="12.75" x14ac:dyDescent="0.2">
      <c r="C400" s="214"/>
      <c r="D400" s="214"/>
      <c r="E400" s="214"/>
      <c r="F400" s="200"/>
      <c r="G400" s="214"/>
      <c r="H400" s="214"/>
      <c r="I400" s="214"/>
      <c r="J400" s="214"/>
      <c r="K400" s="59"/>
      <c r="L400" s="214"/>
      <c r="M400" s="214"/>
      <c r="N400" s="214"/>
      <c r="O400" s="214"/>
      <c r="P400" s="62"/>
      <c r="Q400" s="63"/>
      <c r="R400" s="40"/>
      <c r="S400" s="40"/>
      <c r="T400" s="40"/>
      <c r="U400" s="40"/>
      <c r="Y400" s="67"/>
    </row>
    <row r="401" spans="3:25" ht="12.75" x14ac:dyDescent="0.2">
      <c r="C401" s="214"/>
      <c r="D401" s="214"/>
      <c r="E401" s="214"/>
      <c r="F401" s="200"/>
      <c r="G401" s="214"/>
      <c r="H401" s="214"/>
      <c r="I401" s="214"/>
      <c r="J401" s="214"/>
      <c r="K401" s="59"/>
      <c r="L401" s="214"/>
      <c r="M401" s="214"/>
      <c r="N401" s="214"/>
      <c r="O401" s="214"/>
      <c r="P401" s="62"/>
      <c r="Q401" s="63"/>
      <c r="R401" s="40"/>
      <c r="S401" s="40"/>
      <c r="T401" s="40"/>
      <c r="U401" s="40"/>
      <c r="Y401" s="67"/>
    </row>
    <row r="402" spans="3:25" ht="12.75" x14ac:dyDescent="0.2">
      <c r="C402" s="214"/>
      <c r="D402" s="214"/>
      <c r="E402" s="214"/>
      <c r="F402" s="200"/>
      <c r="G402" s="214"/>
      <c r="H402" s="214"/>
      <c r="I402" s="214"/>
      <c r="J402" s="214"/>
      <c r="K402" s="59"/>
      <c r="L402" s="214"/>
      <c r="M402" s="214"/>
      <c r="N402" s="214"/>
      <c r="O402" s="214"/>
      <c r="P402" s="62"/>
      <c r="Q402" s="63"/>
      <c r="R402" s="40"/>
      <c r="S402" s="40"/>
      <c r="T402" s="40"/>
      <c r="U402" s="40"/>
      <c r="Y402" s="67"/>
    </row>
    <row r="403" spans="3:25" ht="12.75" x14ac:dyDescent="0.2">
      <c r="C403" s="214"/>
      <c r="D403" s="214"/>
      <c r="E403" s="214"/>
      <c r="F403" s="200"/>
      <c r="G403" s="214"/>
      <c r="H403" s="214"/>
      <c r="I403" s="214"/>
      <c r="J403" s="214"/>
      <c r="K403" s="59"/>
      <c r="L403" s="214"/>
      <c r="M403" s="214"/>
      <c r="N403" s="214"/>
      <c r="O403" s="214"/>
      <c r="P403" s="62"/>
      <c r="Q403" s="63"/>
      <c r="R403" s="40"/>
      <c r="S403" s="40"/>
      <c r="T403" s="40"/>
      <c r="U403" s="40"/>
      <c r="Y403" s="67"/>
    </row>
    <row r="404" spans="3:25" ht="12.75" x14ac:dyDescent="0.2">
      <c r="C404" s="214"/>
      <c r="D404" s="214"/>
      <c r="E404" s="214"/>
      <c r="F404" s="200"/>
      <c r="G404" s="214"/>
      <c r="H404" s="214"/>
      <c r="I404" s="214"/>
      <c r="J404" s="214"/>
      <c r="K404" s="59"/>
      <c r="L404" s="214"/>
      <c r="M404" s="214"/>
      <c r="N404" s="214"/>
      <c r="O404" s="214"/>
      <c r="P404" s="62"/>
      <c r="Q404" s="63"/>
      <c r="R404" s="40"/>
      <c r="S404" s="40"/>
      <c r="T404" s="40"/>
      <c r="U404" s="40"/>
      <c r="Y404" s="67"/>
    </row>
    <row r="405" spans="3:25" ht="12.75" x14ac:dyDescent="0.2">
      <c r="C405" s="214"/>
      <c r="D405" s="214"/>
      <c r="E405" s="214"/>
      <c r="F405" s="200"/>
      <c r="G405" s="214"/>
      <c r="H405" s="214"/>
      <c r="I405" s="214"/>
      <c r="J405" s="214"/>
      <c r="K405" s="59"/>
      <c r="L405" s="214"/>
      <c r="M405" s="214"/>
      <c r="N405" s="214"/>
      <c r="O405" s="214"/>
      <c r="P405" s="62"/>
      <c r="Q405" s="63"/>
      <c r="R405" s="40"/>
      <c r="S405" s="40"/>
      <c r="T405" s="40"/>
      <c r="U405" s="40"/>
      <c r="Y405" s="67"/>
    </row>
    <row r="406" spans="3:25" ht="12.75" x14ac:dyDescent="0.2">
      <c r="C406" s="214"/>
      <c r="D406" s="214"/>
      <c r="E406" s="214"/>
      <c r="F406" s="200"/>
      <c r="G406" s="214"/>
      <c r="H406" s="214"/>
      <c r="I406" s="214"/>
      <c r="J406" s="214"/>
      <c r="K406" s="59"/>
      <c r="L406" s="214"/>
      <c r="M406" s="214"/>
      <c r="N406" s="214"/>
      <c r="O406" s="214"/>
      <c r="P406" s="62"/>
      <c r="Q406" s="63"/>
      <c r="R406" s="40"/>
      <c r="S406" s="40"/>
      <c r="T406" s="40"/>
      <c r="U406" s="40"/>
      <c r="Y406" s="67"/>
    </row>
    <row r="407" spans="3:25" ht="12.75" x14ac:dyDescent="0.2">
      <c r="C407" s="214"/>
      <c r="D407" s="214"/>
      <c r="E407" s="214"/>
      <c r="F407" s="200"/>
      <c r="G407" s="214"/>
      <c r="H407" s="214"/>
      <c r="I407" s="214"/>
      <c r="J407" s="214"/>
      <c r="K407" s="59"/>
      <c r="L407" s="214"/>
      <c r="M407" s="214"/>
      <c r="N407" s="214"/>
      <c r="O407" s="214"/>
      <c r="P407" s="62"/>
      <c r="Q407" s="63"/>
      <c r="R407" s="40"/>
      <c r="S407" s="40"/>
      <c r="T407" s="40"/>
      <c r="U407" s="40"/>
      <c r="Y407" s="67"/>
    </row>
    <row r="408" spans="3:25" ht="12.75" x14ac:dyDescent="0.2">
      <c r="C408" s="214"/>
      <c r="D408" s="214"/>
      <c r="E408" s="214"/>
      <c r="F408" s="200"/>
      <c r="G408" s="214"/>
      <c r="H408" s="214"/>
      <c r="I408" s="214"/>
      <c r="J408" s="214"/>
      <c r="K408" s="59"/>
      <c r="L408" s="214"/>
      <c r="M408" s="214"/>
      <c r="N408" s="214"/>
      <c r="O408" s="214"/>
      <c r="P408" s="62"/>
      <c r="Q408" s="63"/>
      <c r="R408" s="40"/>
      <c r="S408" s="40"/>
      <c r="T408" s="40"/>
      <c r="U408" s="40"/>
      <c r="Y408" s="67"/>
    </row>
    <row r="409" spans="3:25" ht="12.75" x14ac:dyDescent="0.2">
      <c r="C409" s="214"/>
      <c r="D409" s="214"/>
      <c r="E409" s="214"/>
      <c r="F409" s="200"/>
      <c r="G409" s="214"/>
      <c r="H409" s="214"/>
      <c r="I409" s="214"/>
      <c r="J409" s="214"/>
      <c r="K409" s="59"/>
      <c r="L409" s="214"/>
      <c r="M409" s="214"/>
      <c r="N409" s="214"/>
      <c r="O409" s="214"/>
      <c r="P409" s="62"/>
      <c r="Q409" s="63"/>
      <c r="R409" s="40"/>
      <c r="S409" s="40"/>
      <c r="T409" s="40"/>
      <c r="U409" s="40"/>
      <c r="Y409" s="67"/>
    </row>
    <row r="410" spans="3:25" ht="12.75" x14ac:dyDescent="0.2">
      <c r="C410" s="214"/>
      <c r="D410" s="214"/>
      <c r="E410" s="214"/>
      <c r="F410" s="200"/>
      <c r="G410" s="214"/>
      <c r="H410" s="214"/>
      <c r="I410" s="214"/>
      <c r="J410" s="214"/>
      <c r="K410" s="59"/>
      <c r="L410" s="214"/>
      <c r="M410" s="214"/>
      <c r="N410" s="214"/>
      <c r="O410" s="214"/>
      <c r="P410" s="62"/>
      <c r="Q410" s="63"/>
      <c r="R410" s="40"/>
      <c r="S410" s="40"/>
      <c r="T410" s="40"/>
      <c r="U410" s="40"/>
      <c r="Y410" s="67"/>
    </row>
    <row r="411" spans="3:25" ht="12.75" x14ac:dyDescent="0.2">
      <c r="C411" s="214"/>
      <c r="D411" s="214"/>
      <c r="E411" s="214"/>
      <c r="F411" s="200"/>
      <c r="G411" s="214"/>
      <c r="H411" s="214"/>
      <c r="I411" s="214"/>
      <c r="J411" s="214"/>
      <c r="K411" s="59"/>
      <c r="L411" s="214"/>
      <c r="M411" s="214"/>
      <c r="N411" s="214"/>
      <c r="O411" s="214"/>
      <c r="P411" s="62"/>
      <c r="Q411" s="63"/>
      <c r="R411" s="40"/>
      <c r="S411" s="40"/>
      <c r="T411" s="40"/>
      <c r="U411" s="40"/>
      <c r="Y411" s="67"/>
    </row>
    <row r="412" spans="3:25" ht="12.75" x14ac:dyDescent="0.2">
      <c r="C412" s="214"/>
      <c r="D412" s="214"/>
      <c r="E412" s="214"/>
      <c r="F412" s="200"/>
      <c r="G412" s="214"/>
      <c r="H412" s="214"/>
      <c r="I412" s="214"/>
      <c r="J412" s="214"/>
      <c r="K412" s="59"/>
      <c r="L412" s="214"/>
      <c r="M412" s="214"/>
      <c r="N412" s="214"/>
      <c r="O412" s="214"/>
      <c r="P412" s="62"/>
      <c r="Q412" s="63"/>
      <c r="R412" s="40"/>
      <c r="S412" s="40"/>
      <c r="T412" s="40"/>
      <c r="U412" s="40"/>
      <c r="Y412" s="67"/>
    </row>
    <row r="413" spans="3:25" ht="12.75" x14ac:dyDescent="0.2">
      <c r="C413" s="214"/>
      <c r="D413" s="214"/>
      <c r="E413" s="214"/>
      <c r="F413" s="200"/>
      <c r="G413" s="214"/>
      <c r="H413" s="214"/>
      <c r="I413" s="214"/>
      <c r="J413" s="214"/>
      <c r="K413" s="59"/>
      <c r="L413" s="214"/>
      <c r="M413" s="214"/>
      <c r="N413" s="214"/>
      <c r="O413" s="214"/>
      <c r="P413" s="62"/>
      <c r="Q413" s="63"/>
      <c r="R413" s="40"/>
      <c r="S413" s="40"/>
      <c r="T413" s="40"/>
      <c r="U413" s="40"/>
      <c r="Y413" s="67"/>
    </row>
    <row r="414" spans="3:25" ht="12.75" x14ac:dyDescent="0.2">
      <c r="C414" s="214"/>
      <c r="D414" s="214"/>
      <c r="E414" s="214"/>
      <c r="F414" s="200"/>
      <c r="G414" s="214"/>
      <c r="H414" s="214"/>
      <c r="I414" s="214"/>
      <c r="J414" s="214"/>
      <c r="K414" s="59"/>
      <c r="L414" s="214"/>
      <c r="M414" s="214"/>
      <c r="N414" s="214"/>
      <c r="O414" s="214"/>
      <c r="P414" s="62"/>
      <c r="Q414" s="63"/>
      <c r="R414" s="40"/>
      <c r="S414" s="40"/>
      <c r="T414" s="40"/>
      <c r="U414" s="40"/>
      <c r="Y414" s="67"/>
    </row>
    <row r="415" spans="3:25" ht="12.75" x14ac:dyDescent="0.2">
      <c r="C415" s="214"/>
      <c r="D415" s="214"/>
      <c r="E415" s="214"/>
      <c r="F415" s="200"/>
      <c r="G415" s="214"/>
      <c r="H415" s="214"/>
      <c r="I415" s="214"/>
      <c r="J415" s="214"/>
      <c r="K415" s="59"/>
      <c r="L415" s="214"/>
      <c r="M415" s="214"/>
      <c r="N415" s="214"/>
      <c r="O415" s="214"/>
      <c r="P415" s="62"/>
      <c r="Q415" s="63"/>
      <c r="R415" s="40"/>
      <c r="S415" s="40"/>
      <c r="T415" s="40"/>
      <c r="U415" s="40"/>
      <c r="Y415" s="67"/>
    </row>
    <row r="416" spans="3:25" ht="12.75" x14ac:dyDescent="0.2">
      <c r="C416" s="214"/>
      <c r="D416" s="214"/>
      <c r="E416" s="214"/>
      <c r="F416" s="200"/>
      <c r="G416" s="214"/>
      <c r="H416" s="214"/>
      <c r="I416" s="214"/>
      <c r="J416" s="214"/>
      <c r="K416" s="59"/>
      <c r="L416" s="214"/>
      <c r="M416" s="214"/>
      <c r="N416" s="214"/>
      <c r="O416" s="214"/>
      <c r="P416" s="62"/>
      <c r="Q416" s="63"/>
      <c r="R416" s="40"/>
      <c r="S416" s="40"/>
      <c r="T416" s="40"/>
      <c r="U416" s="40"/>
      <c r="Y416" s="67"/>
    </row>
    <row r="417" spans="3:25" ht="12.75" x14ac:dyDescent="0.2">
      <c r="C417" s="214"/>
      <c r="D417" s="214"/>
      <c r="E417" s="214"/>
      <c r="F417" s="200"/>
      <c r="G417" s="214"/>
      <c r="H417" s="214"/>
      <c r="I417" s="214"/>
      <c r="J417" s="214"/>
      <c r="K417" s="59"/>
      <c r="L417" s="214"/>
      <c r="M417" s="214"/>
      <c r="N417" s="214"/>
      <c r="O417" s="214"/>
      <c r="P417" s="62"/>
      <c r="Q417" s="63"/>
      <c r="R417" s="40"/>
      <c r="S417" s="40"/>
      <c r="T417" s="40"/>
      <c r="U417" s="40"/>
      <c r="Y417" s="67"/>
    </row>
    <row r="418" spans="3:25" ht="12.75" x14ac:dyDescent="0.2">
      <c r="C418" s="214"/>
      <c r="D418" s="214"/>
      <c r="E418" s="214"/>
      <c r="F418" s="200"/>
      <c r="G418" s="214"/>
      <c r="H418" s="214"/>
      <c r="I418" s="214"/>
      <c r="J418" s="214"/>
      <c r="K418" s="59"/>
      <c r="L418" s="214"/>
      <c r="M418" s="214"/>
      <c r="N418" s="214"/>
      <c r="O418" s="214"/>
      <c r="P418" s="62"/>
      <c r="Q418" s="63"/>
      <c r="R418" s="40"/>
      <c r="S418" s="40"/>
      <c r="T418" s="40"/>
      <c r="U418" s="40"/>
      <c r="Y418" s="67"/>
    </row>
    <row r="419" spans="3:25" ht="12.75" x14ac:dyDescent="0.2">
      <c r="C419" s="214"/>
      <c r="D419" s="214"/>
      <c r="E419" s="214"/>
      <c r="F419" s="200"/>
      <c r="G419" s="214"/>
      <c r="H419" s="214"/>
      <c r="I419" s="214"/>
      <c r="J419" s="214"/>
      <c r="K419" s="59"/>
      <c r="L419" s="214"/>
      <c r="M419" s="214"/>
      <c r="N419" s="214"/>
      <c r="O419" s="214"/>
      <c r="P419" s="62"/>
      <c r="Q419" s="63"/>
      <c r="R419" s="40"/>
      <c r="S419" s="40"/>
      <c r="T419" s="40"/>
      <c r="U419" s="40"/>
      <c r="Y419" s="67"/>
    </row>
    <row r="420" spans="3:25" ht="12.75" x14ac:dyDescent="0.2">
      <c r="C420" s="214"/>
      <c r="D420" s="214"/>
      <c r="E420" s="214"/>
      <c r="F420" s="200"/>
      <c r="G420" s="214"/>
      <c r="H420" s="214"/>
      <c r="I420" s="214"/>
      <c r="J420" s="214"/>
      <c r="K420" s="59"/>
      <c r="L420" s="214"/>
      <c r="M420" s="214"/>
      <c r="N420" s="214"/>
      <c r="O420" s="214"/>
      <c r="P420" s="62"/>
      <c r="Q420" s="63"/>
      <c r="R420" s="40"/>
      <c r="S420" s="40"/>
      <c r="T420" s="40"/>
      <c r="U420" s="40"/>
      <c r="Y420" s="67"/>
    </row>
    <row r="421" spans="3:25" ht="12.75" x14ac:dyDescent="0.2">
      <c r="C421" s="214"/>
      <c r="D421" s="214"/>
      <c r="E421" s="214"/>
      <c r="F421" s="200"/>
      <c r="G421" s="214"/>
      <c r="H421" s="214"/>
      <c r="I421" s="214"/>
      <c r="J421" s="214"/>
      <c r="K421" s="59"/>
      <c r="L421" s="214"/>
      <c r="M421" s="214"/>
      <c r="N421" s="214"/>
      <c r="O421" s="214"/>
      <c r="P421" s="62"/>
      <c r="Q421" s="63"/>
      <c r="R421" s="40"/>
      <c r="S421" s="40"/>
      <c r="T421" s="40"/>
      <c r="U421" s="40"/>
      <c r="Y421" s="67"/>
    </row>
    <row r="422" spans="3:25" ht="12.75" x14ac:dyDescent="0.2">
      <c r="C422" s="214"/>
      <c r="D422" s="214"/>
      <c r="E422" s="214"/>
      <c r="F422" s="200"/>
      <c r="G422" s="214"/>
      <c r="H422" s="214"/>
      <c r="I422" s="214"/>
      <c r="J422" s="214"/>
      <c r="K422" s="59"/>
      <c r="L422" s="214"/>
      <c r="M422" s="214"/>
      <c r="N422" s="214"/>
      <c r="O422" s="214"/>
      <c r="P422" s="62"/>
      <c r="Q422" s="63"/>
      <c r="R422" s="40"/>
      <c r="S422" s="40"/>
      <c r="T422" s="40"/>
      <c r="U422" s="40"/>
      <c r="Y422" s="67"/>
    </row>
    <row r="423" spans="3:25" ht="12.75" x14ac:dyDescent="0.2">
      <c r="C423" s="214"/>
      <c r="D423" s="214"/>
      <c r="E423" s="214"/>
      <c r="F423" s="200"/>
      <c r="G423" s="214"/>
      <c r="H423" s="214"/>
      <c r="I423" s="214"/>
      <c r="J423" s="214"/>
      <c r="K423" s="59"/>
      <c r="L423" s="214"/>
      <c r="M423" s="214"/>
      <c r="N423" s="214"/>
      <c r="O423" s="214"/>
      <c r="P423" s="62"/>
      <c r="Q423" s="63"/>
      <c r="R423" s="40"/>
      <c r="S423" s="40"/>
      <c r="T423" s="40"/>
      <c r="U423" s="40"/>
      <c r="Y423" s="67"/>
    </row>
    <row r="424" spans="3:25" ht="12.75" x14ac:dyDescent="0.2">
      <c r="C424" s="214"/>
      <c r="D424" s="214"/>
      <c r="E424" s="214"/>
      <c r="F424" s="200"/>
      <c r="G424" s="214"/>
      <c r="H424" s="214"/>
      <c r="I424" s="214"/>
      <c r="J424" s="214"/>
      <c r="K424" s="59"/>
      <c r="L424" s="214"/>
      <c r="M424" s="214"/>
      <c r="N424" s="214"/>
      <c r="O424" s="214"/>
      <c r="P424" s="62"/>
      <c r="Q424" s="63"/>
      <c r="R424" s="40"/>
      <c r="S424" s="40"/>
      <c r="T424" s="40"/>
      <c r="U424" s="40"/>
      <c r="Y424" s="67"/>
    </row>
    <row r="425" spans="3:25" ht="12.75" x14ac:dyDescent="0.2">
      <c r="C425" s="214"/>
      <c r="D425" s="214"/>
      <c r="E425" s="214"/>
      <c r="F425" s="200"/>
      <c r="G425" s="214"/>
      <c r="H425" s="214"/>
      <c r="I425" s="214"/>
      <c r="J425" s="214"/>
      <c r="K425" s="59"/>
      <c r="L425" s="214"/>
      <c r="M425" s="214"/>
      <c r="N425" s="214"/>
      <c r="O425" s="214"/>
      <c r="P425" s="62"/>
      <c r="Q425" s="63"/>
      <c r="R425" s="40"/>
      <c r="S425" s="40"/>
      <c r="T425" s="40"/>
      <c r="U425" s="40"/>
      <c r="Y425" s="67"/>
    </row>
    <row r="426" spans="3:25" ht="12.75" x14ac:dyDescent="0.2">
      <c r="C426" s="214"/>
      <c r="D426" s="214"/>
      <c r="E426" s="214"/>
      <c r="F426" s="200"/>
      <c r="G426" s="214"/>
      <c r="H426" s="214"/>
      <c r="I426" s="214"/>
      <c r="J426" s="214"/>
      <c r="K426" s="59"/>
      <c r="L426" s="214"/>
      <c r="M426" s="214"/>
      <c r="N426" s="214"/>
      <c r="O426" s="214"/>
      <c r="P426" s="62"/>
      <c r="Q426" s="63"/>
      <c r="R426" s="40"/>
      <c r="S426" s="40"/>
      <c r="T426" s="40"/>
      <c r="U426" s="40"/>
      <c r="Y426" s="67"/>
    </row>
    <row r="427" spans="3:25" ht="12.75" x14ac:dyDescent="0.2">
      <c r="C427" s="214"/>
      <c r="D427" s="214"/>
      <c r="E427" s="214"/>
      <c r="F427" s="200"/>
      <c r="G427" s="214"/>
      <c r="H427" s="214"/>
      <c r="I427" s="214"/>
      <c r="J427" s="214"/>
      <c r="K427" s="59"/>
      <c r="L427" s="214"/>
      <c r="M427" s="214"/>
      <c r="N427" s="214"/>
      <c r="O427" s="214"/>
      <c r="P427" s="62"/>
      <c r="Q427" s="63"/>
      <c r="R427" s="40"/>
      <c r="S427" s="40"/>
      <c r="T427" s="40"/>
      <c r="U427" s="40"/>
      <c r="Y427" s="67"/>
    </row>
    <row r="428" spans="3:25" ht="12.75" x14ac:dyDescent="0.2">
      <c r="C428" s="214"/>
      <c r="D428" s="214"/>
      <c r="E428" s="214"/>
      <c r="F428" s="200"/>
      <c r="G428" s="214"/>
      <c r="H428" s="214"/>
      <c r="I428" s="214"/>
      <c r="J428" s="214"/>
      <c r="K428" s="59"/>
      <c r="L428" s="214"/>
      <c r="M428" s="214"/>
      <c r="N428" s="214"/>
      <c r="O428" s="214"/>
      <c r="P428" s="62"/>
      <c r="Q428" s="63"/>
      <c r="R428" s="40"/>
      <c r="S428" s="40"/>
      <c r="T428" s="40"/>
      <c r="U428" s="40"/>
      <c r="Y428" s="67"/>
    </row>
    <row r="429" spans="3:25" ht="12.75" x14ac:dyDescent="0.2">
      <c r="C429" s="214"/>
      <c r="D429" s="214"/>
      <c r="E429" s="214"/>
      <c r="F429" s="200"/>
      <c r="G429" s="214"/>
      <c r="H429" s="214"/>
      <c r="I429" s="214"/>
      <c r="J429" s="214"/>
      <c r="K429" s="59"/>
      <c r="L429" s="214"/>
      <c r="M429" s="214"/>
      <c r="N429" s="214"/>
      <c r="O429" s="214"/>
      <c r="P429" s="62"/>
      <c r="Q429" s="63"/>
      <c r="R429" s="40"/>
      <c r="S429" s="40"/>
      <c r="T429" s="40"/>
      <c r="U429" s="40"/>
      <c r="Y429" s="67"/>
    </row>
    <row r="430" spans="3:25" ht="12.75" x14ac:dyDescent="0.2">
      <c r="C430" s="214"/>
      <c r="D430" s="214"/>
      <c r="E430" s="214"/>
      <c r="F430" s="200"/>
      <c r="G430" s="214"/>
      <c r="H430" s="214"/>
      <c r="I430" s="214"/>
      <c r="J430" s="214"/>
      <c r="K430" s="59"/>
      <c r="L430" s="214"/>
      <c r="M430" s="214"/>
      <c r="N430" s="214"/>
      <c r="O430" s="214"/>
      <c r="P430" s="62"/>
      <c r="Q430" s="63"/>
      <c r="R430" s="40"/>
      <c r="S430" s="40"/>
      <c r="T430" s="40"/>
      <c r="U430" s="40"/>
      <c r="Y430" s="67"/>
    </row>
    <row r="431" spans="3:25" ht="12.75" x14ac:dyDescent="0.2">
      <c r="C431" s="214"/>
      <c r="D431" s="214"/>
      <c r="E431" s="214"/>
      <c r="F431" s="200"/>
      <c r="G431" s="214"/>
      <c r="H431" s="214"/>
      <c r="I431" s="214"/>
      <c r="J431" s="214"/>
      <c r="K431" s="59"/>
      <c r="L431" s="214"/>
      <c r="M431" s="214"/>
      <c r="N431" s="214"/>
      <c r="O431" s="214"/>
      <c r="P431" s="62"/>
      <c r="Q431" s="63"/>
      <c r="R431" s="40"/>
      <c r="S431" s="40"/>
      <c r="T431" s="40"/>
      <c r="U431" s="40"/>
      <c r="Y431" s="67"/>
    </row>
    <row r="432" spans="3:25" ht="12.75" x14ac:dyDescent="0.2">
      <c r="C432" s="214"/>
      <c r="D432" s="214"/>
      <c r="E432" s="214"/>
      <c r="F432" s="200"/>
      <c r="G432" s="214"/>
      <c r="H432" s="214"/>
      <c r="I432" s="214"/>
      <c r="J432" s="214"/>
      <c r="K432" s="59"/>
      <c r="L432" s="214"/>
      <c r="M432" s="214"/>
      <c r="N432" s="214"/>
      <c r="O432" s="214"/>
      <c r="P432" s="62"/>
      <c r="Q432" s="63"/>
      <c r="R432" s="40"/>
      <c r="S432" s="40"/>
      <c r="T432" s="40"/>
      <c r="U432" s="40"/>
      <c r="Y432" s="67"/>
    </row>
    <row r="433" spans="3:25" ht="12.75" x14ac:dyDescent="0.2">
      <c r="C433" s="214"/>
      <c r="D433" s="214"/>
      <c r="E433" s="214"/>
      <c r="F433" s="200"/>
      <c r="G433" s="214"/>
      <c r="H433" s="214"/>
      <c r="I433" s="214"/>
      <c r="J433" s="214"/>
      <c r="K433" s="59"/>
      <c r="L433" s="214"/>
      <c r="M433" s="214"/>
      <c r="N433" s="214"/>
      <c r="O433" s="214"/>
      <c r="P433" s="62"/>
      <c r="Q433" s="63"/>
      <c r="R433" s="40"/>
      <c r="S433" s="40"/>
      <c r="T433" s="40"/>
      <c r="U433" s="40"/>
      <c r="Y433" s="67"/>
    </row>
    <row r="434" spans="3:25" ht="12.75" x14ac:dyDescent="0.2">
      <c r="C434" s="214"/>
      <c r="D434" s="214"/>
      <c r="E434" s="214"/>
      <c r="F434" s="200"/>
      <c r="G434" s="214"/>
      <c r="H434" s="214"/>
      <c r="I434" s="214"/>
      <c r="J434" s="214"/>
      <c r="K434" s="59"/>
      <c r="L434" s="214"/>
      <c r="M434" s="214"/>
      <c r="N434" s="214"/>
      <c r="O434" s="214"/>
      <c r="P434" s="62"/>
      <c r="Q434" s="63"/>
      <c r="R434" s="40"/>
      <c r="S434" s="40"/>
      <c r="T434" s="40"/>
      <c r="U434" s="40"/>
      <c r="Y434" s="67"/>
    </row>
    <row r="435" spans="3:25" ht="12.75" x14ac:dyDescent="0.2">
      <c r="C435" s="214"/>
      <c r="D435" s="214"/>
      <c r="E435" s="214"/>
      <c r="F435" s="200"/>
      <c r="G435" s="214"/>
      <c r="H435" s="214"/>
      <c r="I435" s="214"/>
      <c r="J435" s="214"/>
      <c r="K435" s="59"/>
      <c r="L435" s="214"/>
      <c r="M435" s="214"/>
      <c r="N435" s="214"/>
      <c r="O435" s="214"/>
      <c r="P435" s="62"/>
      <c r="Q435" s="63"/>
      <c r="R435" s="40"/>
      <c r="S435" s="40"/>
      <c r="T435" s="40"/>
      <c r="U435" s="40"/>
      <c r="Y435" s="67"/>
    </row>
    <row r="436" spans="3:25" ht="12.75" x14ac:dyDescent="0.2">
      <c r="C436" s="214"/>
      <c r="D436" s="214"/>
      <c r="E436" s="214"/>
      <c r="F436" s="200"/>
      <c r="G436" s="214"/>
      <c r="H436" s="214"/>
      <c r="I436" s="214"/>
      <c r="J436" s="214"/>
      <c r="K436" s="59"/>
      <c r="L436" s="214"/>
      <c r="M436" s="214"/>
      <c r="N436" s="214"/>
      <c r="O436" s="214"/>
      <c r="P436" s="62"/>
      <c r="Q436" s="63"/>
      <c r="R436" s="40"/>
      <c r="S436" s="40"/>
      <c r="T436" s="40"/>
      <c r="U436" s="40"/>
      <c r="Y436" s="67"/>
    </row>
    <row r="437" spans="3:25" ht="12.75" x14ac:dyDescent="0.2">
      <c r="C437" s="214"/>
      <c r="D437" s="214"/>
      <c r="E437" s="214"/>
      <c r="F437" s="200"/>
      <c r="G437" s="214"/>
      <c r="H437" s="214"/>
      <c r="I437" s="214"/>
      <c r="J437" s="214"/>
      <c r="K437" s="59"/>
      <c r="L437" s="214"/>
      <c r="M437" s="214"/>
      <c r="N437" s="214"/>
      <c r="O437" s="214"/>
      <c r="P437" s="62"/>
      <c r="Q437" s="63"/>
      <c r="R437" s="40"/>
      <c r="S437" s="40"/>
      <c r="T437" s="40"/>
      <c r="U437" s="40"/>
      <c r="Y437" s="67"/>
    </row>
    <row r="438" spans="3:25" ht="12.75" x14ac:dyDescent="0.2">
      <c r="C438" s="214"/>
      <c r="D438" s="214"/>
      <c r="E438" s="214"/>
      <c r="F438" s="200"/>
      <c r="G438" s="214"/>
      <c r="H438" s="214"/>
      <c r="I438" s="214"/>
      <c r="J438" s="214"/>
      <c r="K438" s="59"/>
      <c r="L438" s="214"/>
      <c r="M438" s="214"/>
      <c r="N438" s="214"/>
      <c r="O438" s="214"/>
      <c r="P438" s="62"/>
      <c r="Q438" s="63"/>
      <c r="R438" s="40"/>
      <c r="S438" s="40"/>
      <c r="T438" s="40"/>
      <c r="U438" s="40"/>
      <c r="Y438" s="67"/>
    </row>
    <row r="439" spans="3:25" ht="12.75" x14ac:dyDescent="0.2">
      <c r="C439" s="214"/>
      <c r="D439" s="214"/>
      <c r="E439" s="214"/>
      <c r="F439" s="200"/>
      <c r="G439" s="214"/>
      <c r="H439" s="214"/>
      <c r="I439" s="214"/>
      <c r="J439" s="214"/>
      <c r="K439" s="59"/>
      <c r="L439" s="214"/>
      <c r="M439" s="214"/>
      <c r="N439" s="214"/>
      <c r="O439" s="214"/>
      <c r="P439" s="62"/>
      <c r="Q439" s="63"/>
      <c r="R439" s="40"/>
      <c r="S439" s="40"/>
      <c r="T439" s="40"/>
      <c r="U439" s="40"/>
      <c r="Y439" s="67"/>
    </row>
    <row r="440" spans="3:25" ht="12.75" x14ac:dyDescent="0.2">
      <c r="C440" s="214"/>
      <c r="D440" s="214"/>
      <c r="E440" s="214"/>
      <c r="F440" s="200"/>
      <c r="G440" s="214"/>
      <c r="H440" s="214"/>
      <c r="I440" s="214"/>
      <c r="J440" s="214"/>
      <c r="K440" s="59"/>
      <c r="L440" s="214"/>
      <c r="M440" s="214"/>
      <c r="N440" s="214"/>
      <c r="O440" s="214"/>
      <c r="P440" s="62"/>
      <c r="Q440" s="63"/>
      <c r="R440" s="40"/>
      <c r="S440" s="40"/>
      <c r="T440" s="40"/>
      <c r="U440" s="40"/>
      <c r="Y440" s="67"/>
    </row>
    <row r="441" spans="3:25" ht="12.75" x14ac:dyDescent="0.2">
      <c r="C441" s="214"/>
      <c r="D441" s="214"/>
      <c r="E441" s="214"/>
      <c r="F441" s="200"/>
      <c r="G441" s="214"/>
      <c r="H441" s="214"/>
      <c r="I441" s="214"/>
      <c r="J441" s="214"/>
      <c r="K441" s="59"/>
      <c r="L441" s="214"/>
      <c r="M441" s="214"/>
      <c r="N441" s="214"/>
      <c r="O441" s="214"/>
      <c r="P441" s="62"/>
      <c r="Q441" s="63"/>
      <c r="R441" s="40"/>
      <c r="S441" s="40"/>
      <c r="T441" s="40"/>
      <c r="U441" s="40"/>
      <c r="Y441" s="67"/>
    </row>
    <row r="442" spans="3:25" ht="12.75" x14ac:dyDescent="0.2">
      <c r="C442" s="214"/>
      <c r="D442" s="214"/>
      <c r="E442" s="214"/>
      <c r="F442" s="200"/>
      <c r="G442" s="214"/>
      <c r="H442" s="214"/>
      <c r="I442" s="214"/>
      <c r="J442" s="214"/>
      <c r="K442" s="59"/>
      <c r="L442" s="214"/>
      <c r="M442" s="214"/>
      <c r="N442" s="214"/>
      <c r="O442" s="214"/>
      <c r="P442" s="62"/>
      <c r="Q442" s="63"/>
      <c r="R442" s="40"/>
      <c r="S442" s="40"/>
      <c r="T442" s="40"/>
      <c r="U442" s="40"/>
      <c r="Y442" s="67"/>
    </row>
    <row r="443" spans="3:25" ht="12.75" x14ac:dyDescent="0.2">
      <c r="C443" s="214"/>
      <c r="D443" s="214"/>
      <c r="E443" s="214"/>
      <c r="F443" s="200"/>
      <c r="G443" s="214"/>
      <c r="H443" s="214"/>
      <c r="I443" s="214"/>
      <c r="J443" s="214"/>
      <c r="K443" s="59"/>
      <c r="L443" s="214"/>
      <c r="M443" s="214"/>
      <c r="N443" s="214"/>
      <c r="O443" s="214"/>
      <c r="P443" s="62"/>
      <c r="Q443" s="63"/>
      <c r="R443" s="40"/>
      <c r="S443" s="40"/>
      <c r="T443" s="40"/>
      <c r="U443" s="40"/>
      <c r="Y443" s="67"/>
    </row>
    <row r="444" spans="3:25" ht="12.75" x14ac:dyDescent="0.2">
      <c r="C444" s="214"/>
      <c r="D444" s="214"/>
      <c r="E444" s="214"/>
      <c r="F444" s="200"/>
      <c r="G444" s="214"/>
      <c r="H444" s="214"/>
      <c r="I444" s="214"/>
      <c r="J444" s="214"/>
      <c r="K444" s="59"/>
      <c r="L444" s="214"/>
      <c r="M444" s="214"/>
      <c r="N444" s="214"/>
      <c r="O444" s="214"/>
      <c r="P444" s="62"/>
      <c r="Q444" s="63"/>
      <c r="R444" s="40"/>
      <c r="S444" s="40"/>
      <c r="T444" s="40"/>
      <c r="U444" s="40"/>
      <c r="Y444" s="67"/>
    </row>
    <row r="445" spans="3:25" ht="12.75" x14ac:dyDescent="0.2">
      <c r="C445" s="214"/>
      <c r="D445" s="214"/>
      <c r="E445" s="214"/>
      <c r="F445" s="200"/>
      <c r="G445" s="214"/>
      <c r="H445" s="214"/>
      <c r="I445" s="214"/>
      <c r="J445" s="214"/>
      <c r="K445" s="59"/>
      <c r="L445" s="214"/>
      <c r="M445" s="214"/>
      <c r="N445" s="214"/>
      <c r="O445" s="214"/>
      <c r="P445" s="62"/>
      <c r="Q445" s="63"/>
      <c r="R445" s="40"/>
      <c r="S445" s="40"/>
      <c r="T445" s="40"/>
      <c r="U445" s="40"/>
      <c r="Y445" s="67"/>
    </row>
    <row r="446" spans="3:25" ht="12.75" x14ac:dyDescent="0.2">
      <c r="C446" s="214"/>
      <c r="D446" s="214"/>
      <c r="E446" s="214"/>
      <c r="F446" s="200"/>
      <c r="G446" s="214"/>
      <c r="H446" s="214"/>
      <c r="I446" s="214"/>
      <c r="J446" s="214"/>
      <c r="K446" s="59"/>
      <c r="L446" s="214"/>
      <c r="M446" s="214"/>
      <c r="N446" s="214"/>
      <c r="O446" s="214"/>
      <c r="P446" s="62"/>
      <c r="Q446" s="63"/>
      <c r="R446" s="40"/>
      <c r="S446" s="40"/>
      <c r="T446" s="40"/>
      <c r="U446" s="40"/>
      <c r="Y446" s="67"/>
    </row>
    <row r="447" spans="3:25" ht="12.75" x14ac:dyDescent="0.2">
      <c r="C447" s="214"/>
      <c r="D447" s="214"/>
      <c r="E447" s="214"/>
      <c r="F447" s="200"/>
      <c r="G447" s="214"/>
      <c r="H447" s="214"/>
      <c r="I447" s="214"/>
      <c r="J447" s="214"/>
      <c r="K447" s="59"/>
      <c r="L447" s="214"/>
      <c r="M447" s="214"/>
      <c r="N447" s="214"/>
      <c r="O447" s="214"/>
      <c r="P447" s="62"/>
      <c r="Q447" s="63"/>
      <c r="R447" s="40"/>
      <c r="S447" s="40"/>
      <c r="T447" s="40"/>
      <c r="U447" s="40"/>
      <c r="Y447" s="67"/>
    </row>
    <row r="448" spans="3:25" ht="12.75" x14ac:dyDescent="0.2">
      <c r="C448" s="214"/>
      <c r="D448" s="214"/>
      <c r="E448" s="214"/>
      <c r="F448" s="200"/>
      <c r="G448" s="214"/>
      <c r="H448" s="214"/>
      <c r="I448" s="214"/>
      <c r="J448" s="214"/>
      <c r="K448" s="59"/>
      <c r="L448" s="214"/>
      <c r="M448" s="214"/>
      <c r="N448" s="214"/>
      <c r="O448" s="214"/>
      <c r="P448" s="62"/>
      <c r="Q448" s="63"/>
      <c r="R448" s="40"/>
      <c r="S448" s="40"/>
      <c r="T448" s="40"/>
      <c r="U448" s="40"/>
      <c r="Y448" s="67"/>
    </row>
    <row r="449" spans="3:25" ht="12.75" x14ac:dyDescent="0.2">
      <c r="C449" s="214"/>
      <c r="D449" s="214"/>
      <c r="E449" s="214"/>
      <c r="F449" s="200"/>
      <c r="G449" s="214"/>
      <c r="H449" s="214"/>
      <c r="I449" s="214"/>
      <c r="J449" s="214"/>
      <c r="K449" s="59"/>
      <c r="L449" s="214"/>
      <c r="M449" s="214"/>
      <c r="N449" s="214"/>
      <c r="O449" s="214"/>
      <c r="P449" s="62"/>
      <c r="Q449" s="63"/>
      <c r="R449" s="40"/>
      <c r="S449" s="40"/>
      <c r="T449" s="40"/>
      <c r="U449" s="40"/>
      <c r="Y449" s="67"/>
    </row>
    <row r="450" spans="3:25" ht="12.75" x14ac:dyDescent="0.2">
      <c r="C450" s="214"/>
      <c r="D450" s="214"/>
      <c r="E450" s="214"/>
      <c r="F450" s="200"/>
      <c r="G450" s="214"/>
      <c r="H450" s="214"/>
      <c r="I450" s="214"/>
      <c r="J450" s="214"/>
      <c r="K450" s="59"/>
      <c r="L450" s="214"/>
      <c r="M450" s="214"/>
      <c r="N450" s="214"/>
      <c r="O450" s="214"/>
      <c r="P450" s="62"/>
      <c r="Q450" s="63"/>
      <c r="R450" s="40"/>
      <c r="S450" s="40"/>
      <c r="T450" s="40"/>
      <c r="U450" s="40"/>
      <c r="Y450" s="67"/>
    </row>
    <row r="451" spans="3:25" ht="12.75" x14ac:dyDescent="0.2">
      <c r="C451" s="214"/>
      <c r="D451" s="214"/>
      <c r="E451" s="214"/>
      <c r="F451" s="200"/>
      <c r="G451" s="214"/>
      <c r="H451" s="214"/>
      <c r="I451" s="214"/>
      <c r="J451" s="214"/>
      <c r="K451" s="59"/>
      <c r="L451" s="214"/>
      <c r="M451" s="214"/>
      <c r="N451" s="214"/>
      <c r="O451" s="214"/>
      <c r="P451" s="62"/>
      <c r="Q451" s="63"/>
      <c r="R451" s="40"/>
      <c r="S451" s="40"/>
      <c r="T451" s="40"/>
      <c r="U451" s="40"/>
      <c r="Y451" s="67"/>
    </row>
    <row r="452" spans="3:25" ht="12.75" x14ac:dyDescent="0.2">
      <c r="C452" s="214"/>
      <c r="D452" s="214"/>
      <c r="E452" s="214"/>
      <c r="F452" s="200"/>
      <c r="G452" s="214"/>
      <c r="H452" s="214"/>
      <c r="I452" s="214"/>
      <c r="J452" s="214"/>
      <c r="K452" s="59"/>
      <c r="L452" s="214"/>
      <c r="M452" s="214"/>
      <c r="N452" s="214"/>
      <c r="O452" s="214"/>
      <c r="P452" s="62"/>
      <c r="Q452" s="63"/>
      <c r="R452" s="40"/>
      <c r="S452" s="40"/>
      <c r="T452" s="40"/>
      <c r="U452" s="40"/>
      <c r="Y452" s="67"/>
    </row>
    <row r="453" spans="3:25" ht="12.75" x14ac:dyDescent="0.2">
      <c r="C453" s="214"/>
      <c r="D453" s="214"/>
      <c r="E453" s="214"/>
      <c r="F453" s="200"/>
      <c r="G453" s="214"/>
      <c r="H453" s="214"/>
      <c r="I453" s="214"/>
      <c r="J453" s="214"/>
      <c r="K453" s="59"/>
      <c r="L453" s="214"/>
      <c r="M453" s="214"/>
      <c r="N453" s="214"/>
      <c r="O453" s="214"/>
      <c r="P453" s="62"/>
      <c r="Q453" s="63"/>
      <c r="R453" s="40"/>
      <c r="S453" s="40"/>
      <c r="T453" s="40"/>
      <c r="U453" s="40"/>
      <c r="Y453" s="67"/>
    </row>
    <row r="454" spans="3:25" ht="12.75" x14ac:dyDescent="0.2">
      <c r="C454" s="214"/>
      <c r="D454" s="214"/>
      <c r="E454" s="214"/>
      <c r="F454" s="200"/>
      <c r="G454" s="214"/>
      <c r="H454" s="214"/>
      <c r="I454" s="214"/>
      <c r="J454" s="214"/>
      <c r="K454" s="59"/>
      <c r="L454" s="214"/>
      <c r="M454" s="214"/>
      <c r="N454" s="214"/>
      <c r="O454" s="214"/>
      <c r="P454" s="62"/>
      <c r="Q454" s="63"/>
      <c r="R454" s="40"/>
      <c r="S454" s="40"/>
      <c r="T454" s="40"/>
      <c r="U454" s="40"/>
      <c r="Y454" s="67"/>
    </row>
    <row r="455" spans="3:25" ht="12.75" x14ac:dyDescent="0.2">
      <c r="C455" s="214"/>
      <c r="D455" s="214"/>
      <c r="E455" s="214"/>
      <c r="F455" s="200"/>
      <c r="G455" s="214"/>
      <c r="H455" s="214"/>
      <c r="I455" s="214"/>
      <c r="J455" s="214"/>
      <c r="K455" s="59"/>
      <c r="L455" s="214"/>
      <c r="M455" s="214"/>
      <c r="N455" s="214"/>
      <c r="O455" s="214"/>
      <c r="P455" s="62"/>
      <c r="Q455" s="63"/>
      <c r="R455" s="40"/>
      <c r="S455" s="40"/>
      <c r="T455" s="40"/>
      <c r="U455" s="40"/>
      <c r="Y455" s="67"/>
    </row>
    <row r="456" spans="3:25" ht="12.75" x14ac:dyDescent="0.2">
      <c r="C456" s="214"/>
      <c r="D456" s="214"/>
      <c r="E456" s="214"/>
      <c r="F456" s="200"/>
      <c r="G456" s="214"/>
      <c r="H456" s="214"/>
      <c r="I456" s="214"/>
      <c r="J456" s="214"/>
      <c r="K456" s="59"/>
      <c r="L456" s="214"/>
      <c r="M456" s="214"/>
      <c r="N456" s="214"/>
      <c r="O456" s="214"/>
      <c r="P456" s="62"/>
      <c r="Q456" s="63"/>
      <c r="R456" s="40"/>
      <c r="S456" s="40"/>
      <c r="T456" s="40"/>
      <c r="U456" s="40"/>
      <c r="Y456" s="67"/>
    </row>
    <row r="457" spans="3:25" ht="12.75" x14ac:dyDescent="0.2">
      <c r="C457" s="214"/>
      <c r="D457" s="214"/>
      <c r="E457" s="214"/>
      <c r="F457" s="200"/>
      <c r="G457" s="214"/>
      <c r="H457" s="214"/>
      <c r="I457" s="214"/>
      <c r="J457" s="214"/>
      <c r="K457" s="59"/>
      <c r="L457" s="214"/>
      <c r="M457" s="214"/>
      <c r="N457" s="214"/>
      <c r="O457" s="214"/>
      <c r="P457" s="62"/>
      <c r="Q457" s="63"/>
      <c r="R457" s="40"/>
      <c r="S457" s="40"/>
      <c r="T457" s="40"/>
      <c r="U457" s="40"/>
      <c r="Y457" s="67"/>
    </row>
    <row r="458" spans="3:25" ht="12.75" x14ac:dyDescent="0.2">
      <c r="C458" s="214"/>
      <c r="D458" s="214"/>
      <c r="E458" s="214"/>
      <c r="F458" s="200"/>
      <c r="G458" s="214"/>
      <c r="H458" s="214"/>
      <c r="I458" s="214"/>
      <c r="J458" s="214"/>
      <c r="K458" s="59"/>
      <c r="L458" s="214"/>
      <c r="M458" s="214"/>
      <c r="N458" s="214"/>
      <c r="O458" s="214"/>
      <c r="P458" s="62"/>
      <c r="Q458" s="63"/>
      <c r="R458" s="40"/>
      <c r="S458" s="40"/>
      <c r="T458" s="40"/>
      <c r="U458" s="40"/>
      <c r="Y458" s="67"/>
    </row>
    <row r="459" spans="3:25" ht="12.75" x14ac:dyDescent="0.2">
      <c r="C459" s="214"/>
      <c r="D459" s="214"/>
      <c r="E459" s="214"/>
      <c r="F459" s="200"/>
      <c r="G459" s="214"/>
      <c r="H459" s="214"/>
      <c r="I459" s="214"/>
      <c r="J459" s="214"/>
      <c r="K459" s="59"/>
      <c r="L459" s="214"/>
      <c r="M459" s="214"/>
      <c r="N459" s="214"/>
      <c r="O459" s="214"/>
      <c r="P459" s="62"/>
      <c r="Q459" s="63"/>
      <c r="R459" s="40"/>
      <c r="S459" s="40"/>
      <c r="T459" s="40"/>
      <c r="U459" s="40"/>
      <c r="Y459" s="67"/>
    </row>
    <row r="460" spans="3:25" ht="12.75" x14ac:dyDescent="0.2">
      <c r="C460" s="214"/>
      <c r="D460" s="214"/>
      <c r="E460" s="214"/>
      <c r="F460" s="200"/>
      <c r="G460" s="214"/>
      <c r="H460" s="214"/>
      <c r="I460" s="214"/>
      <c r="J460" s="214"/>
      <c r="K460" s="59"/>
      <c r="L460" s="214"/>
      <c r="M460" s="214"/>
      <c r="N460" s="214"/>
      <c r="O460" s="214"/>
      <c r="P460" s="62"/>
      <c r="Q460" s="63"/>
      <c r="R460" s="40"/>
      <c r="S460" s="40"/>
      <c r="T460" s="40"/>
      <c r="U460" s="40"/>
      <c r="Y460" s="67"/>
    </row>
    <row r="461" spans="3:25" ht="12.75" x14ac:dyDescent="0.2">
      <c r="C461" s="214"/>
      <c r="D461" s="214"/>
      <c r="E461" s="214"/>
      <c r="F461" s="200"/>
      <c r="G461" s="214"/>
      <c r="H461" s="214"/>
      <c r="I461" s="214"/>
      <c r="J461" s="214"/>
      <c r="K461" s="59"/>
      <c r="L461" s="214"/>
      <c r="M461" s="214"/>
      <c r="N461" s="214"/>
      <c r="O461" s="214"/>
      <c r="P461" s="62"/>
      <c r="Q461" s="63"/>
      <c r="R461" s="40"/>
      <c r="S461" s="40"/>
      <c r="T461" s="40"/>
      <c r="U461" s="40"/>
      <c r="Y461" s="67"/>
    </row>
    <row r="462" spans="3:25" ht="12.75" x14ac:dyDescent="0.2">
      <c r="C462" s="214"/>
      <c r="D462" s="214"/>
      <c r="E462" s="214"/>
      <c r="F462" s="200"/>
      <c r="G462" s="214"/>
      <c r="H462" s="214"/>
      <c r="I462" s="214"/>
      <c r="J462" s="214"/>
      <c r="K462" s="59"/>
      <c r="L462" s="214"/>
      <c r="M462" s="214"/>
      <c r="N462" s="214"/>
      <c r="O462" s="214"/>
      <c r="P462" s="62"/>
      <c r="Q462" s="63"/>
      <c r="R462" s="40"/>
      <c r="S462" s="40"/>
      <c r="T462" s="40"/>
      <c r="U462" s="40"/>
      <c r="Y462" s="67"/>
    </row>
    <row r="463" spans="3:25" ht="12.75" x14ac:dyDescent="0.2">
      <c r="C463" s="214"/>
      <c r="D463" s="214"/>
      <c r="E463" s="214"/>
      <c r="F463" s="200"/>
      <c r="G463" s="214"/>
      <c r="H463" s="214"/>
      <c r="I463" s="214"/>
      <c r="J463" s="214"/>
      <c r="K463" s="59"/>
      <c r="L463" s="214"/>
      <c r="M463" s="214"/>
      <c r="N463" s="214"/>
      <c r="O463" s="214"/>
      <c r="P463" s="62"/>
      <c r="Q463" s="63"/>
      <c r="R463" s="40"/>
      <c r="S463" s="40"/>
      <c r="T463" s="40"/>
      <c r="U463" s="40"/>
      <c r="Y463" s="67"/>
    </row>
    <row r="464" spans="3:25" ht="12.75" x14ac:dyDescent="0.2">
      <c r="C464" s="214"/>
      <c r="D464" s="214"/>
      <c r="E464" s="214"/>
      <c r="F464" s="200"/>
      <c r="G464" s="214"/>
      <c r="H464" s="214"/>
      <c r="I464" s="214"/>
      <c r="J464" s="214"/>
      <c r="K464" s="59"/>
      <c r="L464" s="214"/>
      <c r="M464" s="214"/>
      <c r="N464" s="214"/>
      <c r="O464" s="214"/>
      <c r="P464" s="62"/>
      <c r="Q464" s="63"/>
      <c r="R464" s="40"/>
      <c r="S464" s="40"/>
      <c r="T464" s="40"/>
      <c r="U464" s="40"/>
      <c r="Y464" s="67"/>
    </row>
    <row r="465" spans="3:25" ht="12.75" x14ac:dyDescent="0.2">
      <c r="C465" s="214"/>
      <c r="D465" s="214"/>
      <c r="E465" s="214"/>
      <c r="F465" s="200"/>
      <c r="G465" s="214"/>
      <c r="H465" s="214"/>
      <c r="I465" s="214"/>
      <c r="J465" s="214"/>
      <c r="K465" s="59"/>
      <c r="L465" s="214"/>
      <c r="M465" s="214"/>
      <c r="N465" s="214"/>
      <c r="O465" s="214"/>
      <c r="P465" s="62"/>
      <c r="Q465" s="63"/>
      <c r="R465" s="40"/>
      <c r="S465" s="40"/>
      <c r="T465" s="40"/>
      <c r="U465" s="40"/>
      <c r="Y465" s="67"/>
    </row>
    <row r="466" spans="3:25" ht="12.75" x14ac:dyDescent="0.2">
      <c r="C466" s="214"/>
      <c r="D466" s="214"/>
      <c r="E466" s="214"/>
      <c r="F466" s="200"/>
      <c r="G466" s="214"/>
      <c r="H466" s="214"/>
      <c r="I466" s="214"/>
      <c r="J466" s="214"/>
      <c r="K466" s="59"/>
      <c r="L466" s="214"/>
      <c r="M466" s="214"/>
      <c r="N466" s="214"/>
      <c r="O466" s="214"/>
      <c r="P466" s="62"/>
      <c r="Q466" s="63"/>
      <c r="R466" s="40"/>
      <c r="S466" s="40"/>
      <c r="T466" s="40"/>
      <c r="U466" s="40"/>
      <c r="Y466" s="67"/>
    </row>
    <row r="467" spans="3:25" ht="12.75" x14ac:dyDescent="0.2">
      <c r="C467" s="214"/>
      <c r="D467" s="214"/>
      <c r="E467" s="214"/>
      <c r="F467" s="200"/>
      <c r="G467" s="214"/>
      <c r="H467" s="214"/>
      <c r="I467" s="214"/>
      <c r="J467" s="214"/>
      <c r="K467" s="59"/>
      <c r="L467" s="214"/>
      <c r="M467" s="214"/>
      <c r="N467" s="214"/>
      <c r="O467" s="214"/>
      <c r="P467" s="62"/>
      <c r="Q467" s="63"/>
      <c r="R467" s="40"/>
      <c r="S467" s="40"/>
      <c r="T467" s="40"/>
      <c r="U467" s="40"/>
      <c r="Y467" s="67"/>
    </row>
    <row r="468" spans="3:25" ht="12.75" x14ac:dyDescent="0.2">
      <c r="C468" s="214"/>
      <c r="D468" s="214"/>
      <c r="E468" s="214"/>
      <c r="F468" s="200"/>
      <c r="G468" s="214"/>
      <c r="H468" s="214"/>
      <c r="I468" s="214"/>
      <c r="J468" s="214"/>
      <c r="K468" s="59"/>
      <c r="L468" s="214"/>
      <c r="M468" s="214"/>
      <c r="N468" s="214"/>
      <c r="O468" s="214"/>
      <c r="P468" s="62"/>
      <c r="Q468" s="63"/>
      <c r="R468" s="40"/>
      <c r="S468" s="40"/>
      <c r="T468" s="40"/>
      <c r="U468" s="40"/>
      <c r="Y468" s="67"/>
    </row>
    <row r="469" spans="3:25" ht="12.75" x14ac:dyDescent="0.2">
      <c r="C469" s="214"/>
      <c r="D469" s="214"/>
      <c r="E469" s="214"/>
      <c r="F469" s="200"/>
      <c r="G469" s="214"/>
      <c r="H469" s="214"/>
      <c r="I469" s="214"/>
      <c r="J469" s="214"/>
      <c r="K469" s="59"/>
      <c r="L469" s="214"/>
      <c r="M469" s="214"/>
      <c r="N469" s="214"/>
      <c r="O469" s="214"/>
      <c r="P469" s="62"/>
      <c r="Q469" s="63"/>
      <c r="R469" s="40"/>
      <c r="S469" s="40"/>
      <c r="T469" s="40"/>
      <c r="U469" s="40"/>
      <c r="Y469" s="67"/>
    </row>
    <row r="470" spans="3:25" ht="12.75" x14ac:dyDescent="0.2">
      <c r="C470" s="214"/>
      <c r="D470" s="214"/>
      <c r="E470" s="214"/>
      <c r="F470" s="200"/>
      <c r="G470" s="214"/>
      <c r="H470" s="214"/>
      <c r="I470" s="214"/>
      <c r="J470" s="214"/>
      <c r="K470" s="59"/>
      <c r="L470" s="214"/>
      <c r="M470" s="214"/>
      <c r="N470" s="214"/>
      <c r="O470" s="214"/>
      <c r="P470" s="62"/>
      <c r="Q470" s="63"/>
      <c r="R470" s="40"/>
      <c r="S470" s="40"/>
      <c r="T470" s="40"/>
      <c r="U470" s="40"/>
      <c r="Y470" s="67"/>
    </row>
    <row r="471" spans="3:25" ht="12.75" x14ac:dyDescent="0.2">
      <c r="C471" s="214"/>
      <c r="D471" s="214"/>
      <c r="E471" s="214"/>
      <c r="F471" s="200"/>
      <c r="G471" s="214"/>
      <c r="H471" s="214"/>
      <c r="I471" s="214"/>
      <c r="J471" s="214"/>
      <c r="K471" s="59"/>
      <c r="L471" s="214"/>
      <c r="M471" s="214"/>
      <c r="N471" s="214"/>
      <c r="O471" s="214"/>
      <c r="P471" s="62"/>
      <c r="Q471" s="63"/>
      <c r="R471" s="40"/>
      <c r="S471" s="40"/>
      <c r="T471" s="40"/>
      <c r="U471" s="40"/>
      <c r="Y471" s="67"/>
    </row>
    <row r="472" spans="3:25" ht="12.75" x14ac:dyDescent="0.2">
      <c r="C472" s="214"/>
      <c r="D472" s="214"/>
      <c r="E472" s="214"/>
      <c r="F472" s="200"/>
      <c r="G472" s="214"/>
      <c r="H472" s="214"/>
      <c r="I472" s="214"/>
      <c r="J472" s="214"/>
      <c r="K472" s="59"/>
      <c r="L472" s="214"/>
      <c r="M472" s="214"/>
      <c r="N472" s="214"/>
      <c r="O472" s="214"/>
      <c r="P472" s="62"/>
      <c r="Q472" s="63"/>
      <c r="R472" s="40"/>
      <c r="S472" s="40"/>
      <c r="T472" s="40"/>
      <c r="U472" s="40"/>
      <c r="Y472" s="67"/>
    </row>
    <row r="473" spans="3:25" ht="12.75" x14ac:dyDescent="0.2">
      <c r="C473" s="214"/>
      <c r="D473" s="214"/>
      <c r="E473" s="214"/>
      <c r="F473" s="200"/>
      <c r="G473" s="214"/>
      <c r="H473" s="214"/>
      <c r="I473" s="214"/>
      <c r="J473" s="214"/>
      <c r="K473" s="59"/>
      <c r="L473" s="214"/>
      <c r="M473" s="214"/>
      <c r="N473" s="214"/>
      <c r="O473" s="214"/>
      <c r="P473" s="62"/>
      <c r="Q473" s="63"/>
      <c r="R473" s="40"/>
      <c r="S473" s="40"/>
      <c r="T473" s="40"/>
      <c r="U473" s="40"/>
      <c r="Y473" s="67"/>
    </row>
    <row r="474" spans="3:25" ht="12.75" x14ac:dyDescent="0.2">
      <c r="C474" s="214"/>
      <c r="D474" s="214"/>
      <c r="E474" s="214"/>
      <c r="F474" s="200"/>
      <c r="G474" s="214"/>
      <c r="H474" s="214"/>
      <c r="I474" s="214"/>
      <c r="J474" s="214"/>
      <c r="K474" s="59"/>
      <c r="L474" s="214"/>
      <c r="M474" s="214"/>
      <c r="N474" s="214"/>
      <c r="O474" s="214"/>
      <c r="P474" s="62"/>
      <c r="Q474" s="63"/>
      <c r="R474" s="40"/>
      <c r="S474" s="40"/>
      <c r="T474" s="40"/>
      <c r="U474" s="40"/>
      <c r="Y474" s="67"/>
    </row>
    <row r="475" spans="3:25" ht="12.75" x14ac:dyDescent="0.2">
      <c r="C475" s="214"/>
      <c r="D475" s="214"/>
      <c r="E475" s="214"/>
      <c r="F475" s="200"/>
      <c r="G475" s="214"/>
      <c r="H475" s="214"/>
      <c r="I475" s="214"/>
      <c r="J475" s="214"/>
      <c r="K475" s="59"/>
      <c r="L475" s="214"/>
      <c r="M475" s="214"/>
      <c r="N475" s="214"/>
      <c r="O475" s="214"/>
      <c r="P475" s="62"/>
      <c r="Q475" s="63"/>
      <c r="R475" s="40"/>
      <c r="S475" s="40"/>
      <c r="T475" s="40"/>
      <c r="U475" s="40"/>
      <c r="Y475" s="67"/>
    </row>
    <row r="476" spans="3:25" ht="12.75" x14ac:dyDescent="0.2">
      <c r="C476" s="214"/>
      <c r="D476" s="214"/>
      <c r="E476" s="214"/>
      <c r="F476" s="200"/>
      <c r="G476" s="214"/>
      <c r="H476" s="214"/>
      <c r="I476" s="214"/>
      <c r="J476" s="214"/>
      <c r="K476" s="59"/>
      <c r="L476" s="214"/>
      <c r="M476" s="214"/>
      <c r="N476" s="214"/>
      <c r="O476" s="214"/>
      <c r="P476" s="62"/>
      <c r="Q476" s="63"/>
      <c r="R476" s="40"/>
      <c r="S476" s="40"/>
      <c r="T476" s="40"/>
      <c r="U476" s="40"/>
      <c r="Y476" s="67"/>
    </row>
    <row r="477" spans="3:25" ht="12.75" x14ac:dyDescent="0.2">
      <c r="C477" s="214"/>
      <c r="D477" s="214"/>
      <c r="E477" s="214"/>
      <c r="F477" s="200"/>
      <c r="G477" s="214"/>
      <c r="H477" s="214"/>
      <c r="I477" s="214"/>
      <c r="J477" s="214"/>
      <c r="K477" s="59"/>
      <c r="L477" s="214"/>
      <c r="M477" s="214"/>
      <c r="N477" s="214"/>
      <c r="O477" s="214"/>
      <c r="P477" s="62"/>
      <c r="Q477" s="63"/>
      <c r="R477" s="40"/>
      <c r="S477" s="40"/>
      <c r="T477" s="40"/>
      <c r="U477" s="40"/>
      <c r="Y477" s="67"/>
    </row>
    <row r="478" spans="3:25" ht="12.75" x14ac:dyDescent="0.2">
      <c r="C478" s="214"/>
      <c r="D478" s="214"/>
      <c r="E478" s="214"/>
      <c r="F478" s="200"/>
      <c r="G478" s="214"/>
      <c r="H478" s="214"/>
      <c r="I478" s="214"/>
      <c r="J478" s="214"/>
      <c r="K478" s="59"/>
      <c r="L478" s="214"/>
      <c r="M478" s="214"/>
      <c r="N478" s="214"/>
      <c r="O478" s="214"/>
      <c r="P478" s="62"/>
      <c r="Q478" s="63"/>
      <c r="R478" s="40"/>
      <c r="S478" s="40"/>
      <c r="T478" s="40"/>
      <c r="U478" s="40"/>
      <c r="Y478" s="67"/>
    </row>
    <row r="479" spans="3:25" ht="12.75" x14ac:dyDescent="0.2">
      <c r="C479" s="214"/>
      <c r="D479" s="214"/>
      <c r="E479" s="214"/>
      <c r="F479" s="200"/>
      <c r="G479" s="214"/>
      <c r="H479" s="214"/>
      <c r="I479" s="214"/>
      <c r="J479" s="214"/>
      <c r="K479" s="59"/>
      <c r="L479" s="214"/>
      <c r="M479" s="214"/>
      <c r="N479" s="214"/>
      <c r="O479" s="214"/>
      <c r="P479" s="62"/>
      <c r="Q479" s="63"/>
      <c r="R479" s="40"/>
      <c r="S479" s="40"/>
      <c r="T479" s="40"/>
      <c r="U479" s="40"/>
      <c r="Y479" s="67"/>
    </row>
    <row r="480" spans="3:25" ht="12.75" x14ac:dyDescent="0.2">
      <c r="C480" s="214"/>
      <c r="D480" s="214"/>
      <c r="E480" s="214"/>
      <c r="F480" s="200"/>
      <c r="G480" s="214"/>
      <c r="H480" s="214"/>
      <c r="I480" s="214"/>
      <c r="J480" s="214"/>
      <c r="K480" s="59"/>
      <c r="L480" s="214"/>
      <c r="M480" s="214"/>
      <c r="N480" s="214"/>
      <c r="O480" s="214"/>
      <c r="P480" s="62"/>
      <c r="Q480" s="63"/>
      <c r="R480" s="40"/>
      <c r="S480" s="40"/>
      <c r="T480" s="40"/>
      <c r="U480" s="40"/>
      <c r="Y480" s="67"/>
    </row>
    <row r="481" spans="3:25" ht="12.75" x14ac:dyDescent="0.2">
      <c r="C481" s="214"/>
      <c r="D481" s="214"/>
      <c r="E481" s="214"/>
      <c r="F481" s="200"/>
      <c r="G481" s="214"/>
      <c r="H481" s="214"/>
      <c r="I481" s="214"/>
      <c r="J481" s="214"/>
      <c r="K481" s="59"/>
      <c r="L481" s="214"/>
      <c r="M481" s="214"/>
      <c r="N481" s="214"/>
      <c r="O481" s="214"/>
      <c r="P481" s="62"/>
      <c r="Q481" s="63"/>
      <c r="R481" s="40"/>
      <c r="S481" s="40"/>
      <c r="T481" s="40"/>
      <c r="U481" s="40"/>
      <c r="Y481" s="67"/>
    </row>
    <row r="482" spans="3:25" ht="12.75" x14ac:dyDescent="0.2">
      <c r="C482" s="214"/>
      <c r="D482" s="214"/>
      <c r="E482" s="214"/>
      <c r="F482" s="200"/>
      <c r="G482" s="214"/>
      <c r="H482" s="214"/>
      <c r="I482" s="214"/>
      <c r="J482" s="214"/>
      <c r="K482" s="59"/>
      <c r="L482" s="214"/>
      <c r="M482" s="214"/>
      <c r="N482" s="214"/>
      <c r="O482" s="214"/>
      <c r="P482" s="62"/>
      <c r="Q482" s="63"/>
      <c r="R482" s="40"/>
      <c r="S482" s="40"/>
      <c r="T482" s="40"/>
      <c r="U482" s="40"/>
      <c r="Y482" s="67"/>
    </row>
    <row r="483" spans="3:25" ht="12.75" x14ac:dyDescent="0.2">
      <c r="C483" s="214"/>
      <c r="D483" s="214"/>
      <c r="E483" s="214"/>
      <c r="F483" s="200"/>
      <c r="G483" s="214"/>
      <c r="H483" s="214"/>
      <c r="I483" s="214"/>
      <c r="J483" s="214"/>
      <c r="K483" s="59"/>
      <c r="L483" s="214"/>
      <c r="M483" s="214"/>
      <c r="N483" s="214"/>
      <c r="O483" s="214"/>
      <c r="P483" s="62"/>
      <c r="Q483" s="63"/>
      <c r="R483" s="40"/>
      <c r="S483" s="40"/>
      <c r="T483" s="40"/>
      <c r="U483" s="40"/>
      <c r="Y483" s="67"/>
    </row>
    <row r="484" spans="3:25" ht="12.75" x14ac:dyDescent="0.2">
      <c r="C484" s="214"/>
      <c r="D484" s="214"/>
      <c r="E484" s="214"/>
      <c r="F484" s="200"/>
      <c r="G484" s="214"/>
      <c r="H484" s="214"/>
      <c r="I484" s="214"/>
      <c r="J484" s="214"/>
      <c r="K484" s="59"/>
      <c r="L484" s="214"/>
      <c r="M484" s="214"/>
      <c r="N484" s="214"/>
      <c r="O484" s="214"/>
      <c r="P484" s="62"/>
      <c r="Q484" s="63"/>
      <c r="R484" s="40"/>
      <c r="S484" s="40"/>
      <c r="T484" s="40"/>
      <c r="U484" s="40"/>
      <c r="Y484" s="67"/>
    </row>
    <row r="485" spans="3:25" ht="12.75" x14ac:dyDescent="0.2">
      <c r="C485" s="214"/>
      <c r="D485" s="214"/>
      <c r="E485" s="214"/>
      <c r="F485" s="200"/>
      <c r="G485" s="214"/>
      <c r="H485" s="214"/>
      <c r="I485" s="214"/>
      <c r="J485" s="214"/>
      <c r="K485" s="59"/>
      <c r="L485" s="214"/>
      <c r="M485" s="214"/>
      <c r="N485" s="214"/>
      <c r="O485" s="214"/>
      <c r="P485" s="62"/>
      <c r="Q485" s="63"/>
      <c r="R485" s="40"/>
      <c r="S485" s="40"/>
      <c r="T485" s="40"/>
      <c r="U485" s="40"/>
      <c r="Y485" s="67"/>
    </row>
    <row r="486" spans="3:25" ht="12.75" x14ac:dyDescent="0.2">
      <c r="C486" s="214"/>
      <c r="D486" s="214"/>
      <c r="E486" s="214"/>
      <c r="F486" s="200"/>
      <c r="G486" s="214"/>
      <c r="H486" s="214"/>
      <c r="I486" s="214"/>
      <c r="J486" s="214"/>
      <c r="K486" s="59"/>
      <c r="L486" s="214"/>
      <c r="M486" s="214"/>
      <c r="N486" s="214"/>
      <c r="O486" s="214"/>
      <c r="P486" s="62"/>
      <c r="Q486" s="63"/>
      <c r="R486" s="40"/>
      <c r="S486" s="40"/>
      <c r="T486" s="40"/>
      <c r="U486" s="40"/>
      <c r="Y486" s="67"/>
    </row>
    <row r="487" spans="3:25" ht="12.75" x14ac:dyDescent="0.2">
      <c r="C487" s="214"/>
      <c r="D487" s="214"/>
      <c r="E487" s="214"/>
      <c r="F487" s="200"/>
      <c r="G487" s="214"/>
      <c r="H487" s="214"/>
      <c r="I487" s="214"/>
      <c r="J487" s="214"/>
      <c r="K487" s="59"/>
      <c r="L487" s="214"/>
      <c r="M487" s="214"/>
      <c r="N487" s="214"/>
      <c r="O487" s="214"/>
      <c r="P487" s="62"/>
      <c r="Q487" s="63"/>
      <c r="R487" s="40"/>
      <c r="S487" s="40"/>
      <c r="T487" s="40"/>
      <c r="U487" s="40"/>
      <c r="Y487" s="67"/>
    </row>
    <row r="488" spans="3:25" ht="12.75" x14ac:dyDescent="0.2">
      <c r="C488" s="214"/>
      <c r="D488" s="214"/>
      <c r="E488" s="214"/>
      <c r="F488" s="200"/>
      <c r="G488" s="214"/>
      <c r="H488" s="214"/>
      <c r="I488" s="214"/>
      <c r="J488" s="214"/>
      <c r="K488" s="59"/>
      <c r="L488" s="214"/>
      <c r="M488" s="214"/>
      <c r="N488" s="214"/>
      <c r="O488" s="214"/>
      <c r="P488" s="62"/>
      <c r="Q488" s="63"/>
      <c r="R488" s="40"/>
      <c r="S488" s="40"/>
      <c r="T488" s="40"/>
      <c r="U488" s="40"/>
      <c r="Y488" s="67"/>
    </row>
    <row r="489" spans="3:25" ht="12.75" x14ac:dyDescent="0.2">
      <c r="C489" s="214"/>
      <c r="D489" s="214"/>
      <c r="E489" s="214"/>
      <c r="F489" s="200"/>
      <c r="G489" s="214"/>
      <c r="H489" s="214"/>
      <c r="I489" s="214"/>
      <c r="J489" s="214"/>
      <c r="K489" s="59"/>
      <c r="L489" s="214"/>
      <c r="M489" s="214"/>
      <c r="N489" s="214"/>
      <c r="O489" s="214"/>
      <c r="P489" s="62"/>
      <c r="Q489" s="63"/>
      <c r="R489" s="40"/>
      <c r="S489" s="40"/>
      <c r="T489" s="40"/>
      <c r="U489" s="40"/>
      <c r="Y489" s="67"/>
    </row>
    <row r="490" spans="3:25" ht="12.75" x14ac:dyDescent="0.2">
      <c r="C490" s="214"/>
      <c r="D490" s="214"/>
      <c r="E490" s="214"/>
      <c r="F490" s="200"/>
      <c r="G490" s="214"/>
      <c r="H490" s="214"/>
      <c r="I490" s="214"/>
      <c r="J490" s="214"/>
      <c r="K490" s="59"/>
      <c r="L490" s="214"/>
      <c r="M490" s="214"/>
      <c r="N490" s="214"/>
      <c r="O490" s="214"/>
      <c r="P490" s="62"/>
      <c r="Q490" s="63"/>
      <c r="R490" s="40"/>
      <c r="S490" s="40"/>
      <c r="T490" s="40"/>
      <c r="U490" s="40"/>
      <c r="Y490" s="67"/>
    </row>
    <row r="491" spans="3:25" ht="12.75" x14ac:dyDescent="0.2">
      <c r="C491" s="214"/>
      <c r="D491" s="214"/>
      <c r="E491" s="214"/>
      <c r="F491" s="200"/>
      <c r="G491" s="214"/>
      <c r="H491" s="214"/>
      <c r="I491" s="214"/>
      <c r="J491" s="214"/>
      <c r="K491" s="59"/>
      <c r="L491" s="214"/>
      <c r="M491" s="214"/>
      <c r="N491" s="214"/>
      <c r="O491" s="214"/>
      <c r="P491" s="62"/>
      <c r="Q491" s="63"/>
      <c r="R491" s="40"/>
      <c r="S491" s="40"/>
      <c r="T491" s="40"/>
      <c r="U491" s="40"/>
      <c r="Y491" s="67"/>
    </row>
    <row r="492" spans="3:25" ht="12.75" x14ac:dyDescent="0.2">
      <c r="C492" s="214"/>
      <c r="D492" s="214"/>
      <c r="E492" s="214"/>
      <c r="F492" s="200"/>
      <c r="G492" s="214"/>
      <c r="H492" s="214"/>
      <c r="I492" s="214"/>
      <c r="J492" s="214"/>
      <c r="K492" s="59"/>
      <c r="L492" s="214"/>
      <c r="M492" s="214"/>
      <c r="N492" s="214"/>
      <c r="O492" s="214"/>
      <c r="P492" s="62"/>
      <c r="Q492" s="63"/>
      <c r="R492" s="40"/>
      <c r="S492" s="40"/>
      <c r="T492" s="40"/>
      <c r="U492" s="40"/>
      <c r="Y492" s="67"/>
    </row>
    <row r="493" spans="3:25" ht="12.75" x14ac:dyDescent="0.2">
      <c r="C493" s="214"/>
      <c r="D493" s="214"/>
      <c r="E493" s="214"/>
      <c r="F493" s="200"/>
      <c r="G493" s="214"/>
      <c r="H493" s="214"/>
      <c r="I493" s="214"/>
      <c r="J493" s="214"/>
      <c r="K493" s="59"/>
      <c r="L493" s="214"/>
      <c r="M493" s="214"/>
      <c r="N493" s="214"/>
      <c r="O493" s="214"/>
      <c r="P493" s="62"/>
      <c r="Q493" s="63"/>
      <c r="R493" s="40"/>
      <c r="S493" s="40"/>
      <c r="T493" s="40"/>
      <c r="U493" s="40"/>
      <c r="Y493" s="67"/>
    </row>
    <row r="494" spans="3:25" ht="12.75" x14ac:dyDescent="0.2">
      <c r="C494" s="214"/>
      <c r="D494" s="214"/>
      <c r="E494" s="214"/>
      <c r="F494" s="200"/>
      <c r="G494" s="214"/>
      <c r="H494" s="214"/>
      <c r="I494" s="214"/>
      <c r="J494" s="214"/>
      <c r="K494" s="59"/>
      <c r="L494" s="214"/>
      <c r="M494" s="214"/>
      <c r="N494" s="214"/>
      <c r="O494" s="214"/>
      <c r="P494" s="62"/>
      <c r="Q494" s="63"/>
      <c r="R494" s="40"/>
      <c r="S494" s="40"/>
      <c r="T494" s="40"/>
      <c r="U494" s="40"/>
      <c r="Y494" s="67"/>
    </row>
    <row r="495" spans="3:25" ht="12.75" x14ac:dyDescent="0.2">
      <c r="C495" s="214"/>
      <c r="D495" s="214"/>
      <c r="E495" s="214"/>
      <c r="F495" s="200"/>
      <c r="G495" s="214"/>
      <c r="H495" s="214"/>
      <c r="I495" s="214"/>
      <c r="J495" s="214"/>
      <c r="K495" s="59"/>
      <c r="L495" s="214"/>
      <c r="M495" s="214"/>
      <c r="N495" s="214"/>
      <c r="O495" s="214"/>
      <c r="P495" s="62"/>
      <c r="Q495" s="63"/>
      <c r="R495" s="40"/>
      <c r="S495" s="40"/>
      <c r="T495" s="40"/>
      <c r="U495" s="40"/>
      <c r="Y495" s="67"/>
    </row>
    <row r="496" spans="3:25" ht="12.75" x14ac:dyDescent="0.2">
      <c r="C496" s="214"/>
      <c r="D496" s="214"/>
      <c r="E496" s="214"/>
      <c r="F496" s="200"/>
      <c r="G496" s="214"/>
      <c r="H496" s="214"/>
      <c r="I496" s="214"/>
      <c r="J496" s="214"/>
      <c r="K496" s="59"/>
      <c r="L496" s="214"/>
      <c r="M496" s="214"/>
      <c r="N496" s="214"/>
      <c r="O496" s="214"/>
      <c r="P496" s="62"/>
      <c r="Q496" s="63"/>
      <c r="R496" s="40"/>
      <c r="S496" s="40"/>
      <c r="T496" s="40"/>
      <c r="U496" s="40"/>
      <c r="Y496" s="67"/>
    </row>
    <row r="497" spans="3:25" ht="12.75" x14ac:dyDescent="0.2">
      <c r="C497" s="214"/>
      <c r="D497" s="214"/>
      <c r="E497" s="214"/>
      <c r="F497" s="200"/>
      <c r="G497" s="214"/>
      <c r="H497" s="214"/>
      <c r="I497" s="214"/>
      <c r="J497" s="214"/>
      <c r="K497" s="59"/>
      <c r="L497" s="214"/>
      <c r="M497" s="214"/>
      <c r="N497" s="214"/>
      <c r="O497" s="214"/>
      <c r="P497" s="62"/>
      <c r="Q497" s="63"/>
      <c r="R497" s="40"/>
      <c r="S497" s="40"/>
      <c r="T497" s="40"/>
      <c r="U497" s="40"/>
      <c r="Y497" s="67"/>
    </row>
    <row r="498" spans="3:25" ht="12.75" x14ac:dyDescent="0.2">
      <c r="C498" s="214"/>
      <c r="D498" s="214"/>
      <c r="E498" s="214"/>
      <c r="F498" s="200"/>
      <c r="G498" s="214"/>
      <c r="H498" s="214"/>
      <c r="I498" s="214"/>
      <c r="J498" s="214"/>
      <c r="K498" s="59"/>
      <c r="L498" s="214"/>
      <c r="M498" s="214"/>
      <c r="N498" s="214"/>
      <c r="O498" s="214"/>
      <c r="P498" s="62"/>
      <c r="Q498" s="63"/>
      <c r="R498" s="40"/>
      <c r="S498" s="40"/>
      <c r="T498" s="40"/>
      <c r="U498" s="40"/>
      <c r="Y498" s="67"/>
    </row>
    <row r="499" spans="3:25" ht="12.75" x14ac:dyDescent="0.2">
      <c r="C499" s="214"/>
      <c r="D499" s="214"/>
      <c r="E499" s="214"/>
      <c r="F499" s="200"/>
      <c r="G499" s="214"/>
      <c r="H499" s="214"/>
      <c r="I499" s="214"/>
      <c r="J499" s="214"/>
      <c r="K499" s="59"/>
      <c r="L499" s="214"/>
      <c r="M499" s="214"/>
      <c r="N499" s="214"/>
      <c r="O499" s="214"/>
      <c r="P499" s="62"/>
      <c r="Q499" s="63"/>
      <c r="R499" s="40"/>
      <c r="S499" s="40"/>
      <c r="T499" s="40"/>
      <c r="U499" s="40"/>
      <c r="Y499" s="67"/>
    </row>
    <row r="500" spans="3:25" ht="12.75" x14ac:dyDescent="0.2">
      <c r="C500" s="214"/>
      <c r="D500" s="214"/>
      <c r="E500" s="214"/>
      <c r="F500" s="200"/>
      <c r="G500" s="214"/>
      <c r="H500" s="214"/>
      <c r="I500" s="214"/>
      <c r="J500" s="214"/>
      <c r="K500" s="59"/>
      <c r="L500" s="214"/>
      <c r="M500" s="214"/>
      <c r="N500" s="214"/>
      <c r="O500" s="214"/>
      <c r="P500" s="62"/>
      <c r="Q500" s="63"/>
      <c r="R500" s="40"/>
      <c r="S500" s="40"/>
      <c r="T500" s="40"/>
      <c r="U500" s="40"/>
      <c r="Y500" s="67"/>
    </row>
    <row r="501" spans="3:25" ht="12.75" x14ac:dyDescent="0.2">
      <c r="C501" s="214"/>
      <c r="D501" s="214"/>
      <c r="E501" s="214"/>
      <c r="F501" s="200"/>
      <c r="G501" s="214"/>
      <c r="H501" s="214"/>
      <c r="I501" s="214"/>
      <c r="J501" s="214"/>
      <c r="K501" s="59"/>
      <c r="L501" s="214"/>
      <c r="M501" s="214"/>
      <c r="N501" s="214"/>
      <c r="O501" s="214"/>
      <c r="P501" s="62"/>
      <c r="Q501" s="63"/>
      <c r="R501" s="40"/>
      <c r="S501" s="40"/>
      <c r="T501" s="40"/>
      <c r="U501" s="40"/>
      <c r="Y501" s="67"/>
    </row>
    <row r="502" spans="3:25" ht="12.75" x14ac:dyDescent="0.2">
      <c r="C502" s="214"/>
      <c r="D502" s="214"/>
      <c r="E502" s="214"/>
      <c r="F502" s="200"/>
      <c r="G502" s="214"/>
      <c r="H502" s="214"/>
      <c r="I502" s="214"/>
      <c r="J502" s="214"/>
      <c r="K502" s="59"/>
      <c r="L502" s="214"/>
      <c r="M502" s="214"/>
      <c r="N502" s="214"/>
      <c r="O502" s="214"/>
      <c r="P502" s="62"/>
      <c r="Q502" s="63"/>
      <c r="R502" s="40"/>
      <c r="S502" s="40"/>
      <c r="T502" s="40"/>
      <c r="U502" s="40"/>
      <c r="Y502" s="67"/>
    </row>
    <row r="503" spans="3:25" ht="12.75" x14ac:dyDescent="0.2">
      <c r="C503" s="214"/>
      <c r="D503" s="214"/>
      <c r="E503" s="214"/>
      <c r="F503" s="200"/>
      <c r="G503" s="214"/>
      <c r="H503" s="214"/>
      <c r="I503" s="214"/>
      <c r="J503" s="214"/>
      <c r="K503" s="59"/>
      <c r="L503" s="214"/>
      <c r="M503" s="214"/>
      <c r="N503" s="214"/>
      <c r="O503" s="214"/>
      <c r="P503" s="62"/>
      <c r="Q503" s="63"/>
      <c r="R503" s="40"/>
      <c r="S503" s="40"/>
      <c r="T503" s="40"/>
      <c r="U503" s="40"/>
      <c r="Y503" s="67"/>
    </row>
    <row r="504" spans="3:25" ht="12.75" x14ac:dyDescent="0.2">
      <c r="C504" s="214"/>
      <c r="D504" s="214"/>
      <c r="E504" s="214"/>
      <c r="F504" s="200"/>
      <c r="G504" s="214"/>
      <c r="H504" s="214"/>
      <c r="I504" s="214"/>
      <c r="J504" s="214"/>
      <c r="K504" s="59"/>
      <c r="L504" s="214"/>
      <c r="M504" s="214"/>
      <c r="N504" s="214"/>
      <c r="O504" s="214"/>
      <c r="P504" s="62"/>
      <c r="Q504" s="63"/>
      <c r="R504" s="40"/>
      <c r="S504" s="40"/>
      <c r="T504" s="40"/>
      <c r="U504" s="40"/>
      <c r="Y504" s="67"/>
    </row>
    <row r="505" spans="3:25" ht="12.75" x14ac:dyDescent="0.2">
      <c r="C505" s="214"/>
      <c r="D505" s="214"/>
      <c r="E505" s="214"/>
      <c r="F505" s="200"/>
      <c r="G505" s="214"/>
      <c r="H505" s="214"/>
      <c r="I505" s="214"/>
      <c r="J505" s="214"/>
      <c r="K505" s="59"/>
      <c r="L505" s="214"/>
      <c r="M505" s="214"/>
      <c r="N505" s="214"/>
      <c r="O505" s="214"/>
      <c r="P505" s="62"/>
      <c r="Q505" s="63"/>
      <c r="R505" s="40"/>
      <c r="S505" s="40"/>
      <c r="T505" s="40"/>
      <c r="U505" s="40"/>
      <c r="Y505" s="67"/>
    </row>
    <row r="506" spans="3:25" ht="12.75" x14ac:dyDescent="0.2">
      <c r="C506" s="214"/>
      <c r="D506" s="214"/>
      <c r="E506" s="214"/>
      <c r="F506" s="200"/>
      <c r="G506" s="214"/>
      <c r="H506" s="214"/>
      <c r="I506" s="214"/>
      <c r="J506" s="214"/>
      <c r="K506" s="59"/>
      <c r="L506" s="214"/>
      <c r="M506" s="214"/>
      <c r="N506" s="214"/>
      <c r="O506" s="214"/>
      <c r="P506" s="62"/>
      <c r="Q506" s="63"/>
      <c r="R506" s="40"/>
      <c r="S506" s="40"/>
      <c r="T506" s="40"/>
      <c r="U506" s="40"/>
      <c r="Y506" s="67"/>
    </row>
    <row r="507" spans="3:25" ht="12.75" x14ac:dyDescent="0.2">
      <c r="C507" s="214"/>
      <c r="D507" s="214"/>
      <c r="E507" s="214"/>
      <c r="F507" s="200"/>
      <c r="G507" s="214"/>
      <c r="H507" s="214"/>
      <c r="I507" s="214"/>
      <c r="J507" s="214"/>
      <c r="K507" s="59"/>
      <c r="L507" s="214"/>
      <c r="M507" s="214"/>
      <c r="N507" s="214"/>
      <c r="O507" s="214"/>
      <c r="P507" s="62"/>
      <c r="Q507" s="63"/>
      <c r="R507" s="40"/>
      <c r="S507" s="40"/>
      <c r="T507" s="40"/>
      <c r="U507" s="40"/>
      <c r="Y507" s="67"/>
    </row>
    <row r="508" spans="3:25" ht="12.75" x14ac:dyDescent="0.2">
      <c r="C508" s="214"/>
      <c r="D508" s="214"/>
      <c r="E508" s="214"/>
      <c r="F508" s="200"/>
      <c r="G508" s="214"/>
      <c r="H508" s="214"/>
      <c r="I508" s="214"/>
      <c r="J508" s="214"/>
      <c r="K508" s="59"/>
      <c r="L508" s="214"/>
      <c r="M508" s="214"/>
      <c r="N508" s="214"/>
      <c r="O508" s="214"/>
      <c r="P508" s="62"/>
      <c r="Q508" s="63"/>
      <c r="R508" s="40"/>
      <c r="S508" s="40"/>
      <c r="T508" s="40"/>
      <c r="U508" s="40"/>
      <c r="Y508" s="67"/>
    </row>
    <row r="509" spans="3:25" ht="12.75" x14ac:dyDescent="0.2">
      <c r="C509" s="214"/>
      <c r="D509" s="214"/>
      <c r="E509" s="214"/>
      <c r="F509" s="200"/>
      <c r="G509" s="214"/>
      <c r="H509" s="214"/>
      <c r="I509" s="214"/>
      <c r="J509" s="214"/>
      <c r="K509" s="59"/>
      <c r="L509" s="214"/>
      <c r="M509" s="214"/>
      <c r="N509" s="214"/>
      <c r="O509" s="214"/>
      <c r="P509" s="62"/>
      <c r="Q509" s="63"/>
      <c r="R509" s="40"/>
      <c r="S509" s="40"/>
      <c r="T509" s="40"/>
      <c r="U509" s="40"/>
      <c r="Y509" s="67"/>
    </row>
    <row r="510" spans="3:25" ht="12.75" x14ac:dyDescent="0.2">
      <c r="C510" s="214"/>
      <c r="D510" s="214"/>
      <c r="E510" s="214"/>
      <c r="F510" s="200"/>
      <c r="G510" s="214"/>
      <c r="H510" s="214"/>
      <c r="I510" s="214"/>
      <c r="J510" s="214"/>
      <c r="K510" s="59"/>
      <c r="L510" s="214"/>
      <c r="M510" s="214"/>
      <c r="N510" s="214"/>
      <c r="O510" s="214"/>
      <c r="P510" s="62"/>
      <c r="Q510" s="63"/>
      <c r="R510" s="40"/>
      <c r="S510" s="40"/>
      <c r="T510" s="40"/>
      <c r="U510" s="40"/>
      <c r="Y510" s="67"/>
    </row>
    <row r="511" spans="3:25" ht="12.75" x14ac:dyDescent="0.2">
      <c r="C511" s="214"/>
      <c r="D511" s="214"/>
      <c r="E511" s="214"/>
      <c r="F511" s="200"/>
      <c r="G511" s="214"/>
      <c r="H511" s="214"/>
      <c r="I511" s="214"/>
      <c r="J511" s="214"/>
      <c r="K511" s="59"/>
      <c r="L511" s="214"/>
      <c r="M511" s="214"/>
      <c r="N511" s="214"/>
      <c r="O511" s="214"/>
      <c r="P511" s="62"/>
      <c r="Q511" s="63"/>
      <c r="R511" s="40"/>
      <c r="S511" s="40"/>
      <c r="T511" s="40"/>
      <c r="U511" s="40"/>
      <c r="Y511" s="67"/>
    </row>
    <row r="512" spans="3:25" ht="12.75" x14ac:dyDescent="0.2">
      <c r="C512" s="214"/>
      <c r="D512" s="214"/>
      <c r="E512" s="214"/>
      <c r="F512" s="200"/>
      <c r="G512" s="214"/>
      <c r="H512" s="214"/>
      <c r="I512" s="214"/>
      <c r="J512" s="214"/>
      <c r="K512" s="59"/>
      <c r="L512" s="214"/>
      <c r="M512" s="214"/>
      <c r="N512" s="214"/>
      <c r="O512" s="214"/>
      <c r="P512" s="62"/>
      <c r="Q512" s="63"/>
      <c r="R512" s="40"/>
      <c r="S512" s="40"/>
      <c r="T512" s="40"/>
      <c r="U512" s="40"/>
      <c r="Y512" s="67"/>
    </row>
    <row r="513" spans="3:25" ht="12.75" x14ac:dyDescent="0.2">
      <c r="C513" s="214"/>
      <c r="D513" s="214"/>
      <c r="E513" s="214"/>
      <c r="F513" s="200"/>
      <c r="G513" s="214"/>
      <c r="H513" s="214"/>
      <c r="I513" s="214"/>
      <c r="J513" s="214"/>
      <c r="K513" s="59"/>
      <c r="L513" s="214"/>
      <c r="M513" s="214"/>
      <c r="N513" s="214"/>
      <c r="O513" s="214"/>
      <c r="P513" s="62"/>
      <c r="Q513" s="63"/>
      <c r="R513" s="40"/>
      <c r="S513" s="40"/>
      <c r="T513" s="40"/>
      <c r="U513" s="40"/>
      <c r="Y513" s="67"/>
    </row>
    <row r="514" spans="3:25" ht="12.75" x14ac:dyDescent="0.2">
      <c r="C514" s="214"/>
      <c r="D514" s="214"/>
      <c r="E514" s="214"/>
      <c r="F514" s="200"/>
      <c r="G514" s="214"/>
      <c r="H514" s="214"/>
      <c r="I514" s="214"/>
      <c r="J514" s="214"/>
      <c r="K514" s="59"/>
      <c r="L514" s="214"/>
      <c r="M514" s="214"/>
      <c r="N514" s="214"/>
      <c r="O514" s="214"/>
      <c r="P514" s="62"/>
      <c r="Q514" s="63"/>
      <c r="R514" s="40"/>
      <c r="S514" s="40"/>
      <c r="T514" s="40"/>
      <c r="U514" s="40"/>
      <c r="Y514" s="67"/>
    </row>
    <row r="515" spans="3:25" ht="12.75" x14ac:dyDescent="0.2">
      <c r="C515" s="214"/>
      <c r="D515" s="214"/>
      <c r="E515" s="214"/>
      <c r="F515" s="200"/>
      <c r="G515" s="214"/>
      <c r="H515" s="214"/>
      <c r="I515" s="214"/>
      <c r="J515" s="214"/>
      <c r="K515" s="59"/>
      <c r="L515" s="214"/>
      <c r="M515" s="214"/>
      <c r="N515" s="214"/>
      <c r="O515" s="214"/>
      <c r="P515" s="62"/>
      <c r="Q515" s="63"/>
      <c r="R515" s="40"/>
      <c r="S515" s="40"/>
      <c r="T515" s="40"/>
      <c r="U515" s="40"/>
      <c r="Y515" s="67"/>
    </row>
    <row r="516" spans="3:25" ht="12.75" x14ac:dyDescent="0.2">
      <c r="C516" s="214"/>
      <c r="D516" s="214"/>
      <c r="E516" s="214"/>
      <c r="F516" s="200"/>
      <c r="G516" s="214"/>
      <c r="H516" s="214"/>
      <c r="I516" s="214"/>
      <c r="J516" s="214"/>
      <c r="K516" s="59"/>
      <c r="L516" s="214"/>
      <c r="M516" s="214"/>
      <c r="N516" s="214"/>
      <c r="O516" s="214"/>
      <c r="P516" s="62"/>
      <c r="Q516" s="63"/>
      <c r="R516" s="40"/>
      <c r="S516" s="40"/>
      <c r="T516" s="40"/>
      <c r="U516" s="40"/>
      <c r="Y516" s="67"/>
    </row>
    <row r="517" spans="3:25" ht="12.75" x14ac:dyDescent="0.2">
      <c r="C517" s="214"/>
      <c r="D517" s="214"/>
      <c r="E517" s="214"/>
      <c r="F517" s="200"/>
      <c r="G517" s="214"/>
      <c r="H517" s="214"/>
      <c r="I517" s="214"/>
      <c r="J517" s="214"/>
      <c r="K517" s="59"/>
      <c r="L517" s="214"/>
      <c r="M517" s="214"/>
      <c r="N517" s="214"/>
      <c r="O517" s="214"/>
      <c r="P517" s="62"/>
      <c r="Q517" s="63"/>
      <c r="R517" s="40"/>
      <c r="S517" s="40"/>
      <c r="T517" s="40"/>
      <c r="U517" s="40"/>
      <c r="Y517" s="67"/>
    </row>
    <row r="518" spans="3:25" ht="12.75" x14ac:dyDescent="0.2">
      <c r="C518" s="214"/>
      <c r="D518" s="214"/>
      <c r="E518" s="214"/>
      <c r="F518" s="200"/>
      <c r="G518" s="214"/>
      <c r="H518" s="214"/>
      <c r="I518" s="214"/>
      <c r="J518" s="214"/>
      <c r="K518" s="59"/>
      <c r="L518" s="214"/>
      <c r="M518" s="214"/>
      <c r="N518" s="214"/>
      <c r="O518" s="214"/>
      <c r="P518" s="62"/>
      <c r="Q518" s="63"/>
      <c r="R518" s="40"/>
      <c r="S518" s="40"/>
      <c r="T518" s="40"/>
      <c r="U518" s="40"/>
      <c r="Y518" s="67"/>
    </row>
    <row r="519" spans="3:25" ht="12.75" x14ac:dyDescent="0.2">
      <c r="C519" s="214"/>
      <c r="D519" s="214"/>
      <c r="E519" s="214"/>
      <c r="F519" s="200"/>
      <c r="G519" s="214"/>
      <c r="H519" s="214"/>
      <c r="I519" s="214"/>
      <c r="J519" s="214"/>
      <c r="K519" s="59"/>
      <c r="L519" s="214"/>
      <c r="M519" s="214"/>
      <c r="N519" s="214"/>
      <c r="O519" s="214"/>
      <c r="P519" s="62"/>
      <c r="Q519" s="63"/>
      <c r="R519" s="40"/>
      <c r="S519" s="40"/>
      <c r="T519" s="40"/>
      <c r="U519" s="40"/>
      <c r="Y519" s="67"/>
    </row>
    <row r="520" spans="3:25" ht="12.75" x14ac:dyDescent="0.2">
      <c r="C520" s="214"/>
      <c r="D520" s="214"/>
      <c r="E520" s="214"/>
      <c r="F520" s="200"/>
      <c r="G520" s="214"/>
      <c r="H520" s="214"/>
      <c r="I520" s="214"/>
      <c r="J520" s="214"/>
      <c r="K520" s="59"/>
      <c r="L520" s="214"/>
      <c r="M520" s="214"/>
      <c r="N520" s="214"/>
      <c r="O520" s="214"/>
      <c r="P520" s="62"/>
      <c r="Q520" s="63"/>
      <c r="R520" s="40"/>
      <c r="S520" s="40"/>
      <c r="T520" s="40"/>
      <c r="U520" s="40"/>
      <c r="Y520" s="67"/>
    </row>
    <row r="521" spans="3:25" ht="12.75" x14ac:dyDescent="0.2">
      <c r="C521" s="214"/>
      <c r="D521" s="214"/>
      <c r="E521" s="214"/>
      <c r="F521" s="200"/>
      <c r="G521" s="214"/>
      <c r="H521" s="214"/>
      <c r="I521" s="214"/>
      <c r="J521" s="214"/>
      <c r="K521" s="59"/>
      <c r="L521" s="214"/>
      <c r="M521" s="214"/>
      <c r="N521" s="214"/>
      <c r="O521" s="214"/>
      <c r="P521" s="62"/>
      <c r="Q521" s="63"/>
      <c r="R521" s="40"/>
      <c r="S521" s="40"/>
      <c r="T521" s="40"/>
      <c r="U521" s="40"/>
      <c r="Y521" s="67"/>
    </row>
    <row r="522" spans="3:25" ht="12.75" x14ac:dyDescent="0.2">
      <c r="C522" s="214"/>
      <c r="D522" s="214"/>
      <c r="E522" s="214"/>
      <c r="F522" s="200"/>
      <c r="G522" s="214"/>
      <c r="H522" s="214"/>
      <c r="I522" s="214"/>
      <c r="J522" s="214"/>
      <c r="K522" s="59"/>
      <c r="L522" s="214"/>
      <c r="M522" s="214"/>
      <c r="N522" s="214"/>
      <c r="O522" s="214"/>
      <c r="P522" s="62"/>
      <c r="Q522" s="63"/>
      <c r="R522" s="40"/>
      <c r="S522" s="40"/>
      <c r="T522" s="40"/>
      <c r="U522" s="40"/>
      <c r="Y522" s="67"/>
    </row>
    <row r="523" spans="3:25" ht="12.75" x14ac:dyDescent="0.2">
      <c r="C523" s="214"/>
      <c r="D523" s="214"/>
      <c r="E523" s="214"/>
      <c r="F523" s="200"/>
      <c r="G523" s="214"/>
      <c r="H523" s="214"/>
      <c r="I523" s="214"/>
      <c r="J523" s="214"/>
      <c r="K523" s="59"/>
      <c r="L523" s="214"/>
      <c r="M523" s="214"/>
      <c r="N523" s="214"/>
      <c r="O523" s="214"/>
      <c r="P523" s="62"/>
      <c r="Q523" s="63"/>
      <c r="R523" s="40"/>
      <c r="S523" s="40"/>
      <c r="T523" s="40"/>
      <c r="U523" s="40"/>
      <c r="Y523" s="67"/>
    </row>
    <row r="524" spans="3:25" ht="12.75" x14ac:dyDescent="0.2">
      <c r="C524" s="214"/>
      <c r="D524" s="214"/>
      <c r="E524" s="214"/>
      <c r="F524" s="200"/>
      <c r="G524" s="214"/>
      <c r="H524" s="214"/>
      <c r="I524" s="214"/>
      <c r="J524" s="214"/>
      <c r="K524" s="59"/>
      <c r="L524" s="214"/>
      <c r="M524" s="214"/>
      <c r="N524" s="214"/>
      <c r="O524" s="214"/>
      <c r="P524" s="62"/>
      <c r="Q524" s="63"/>
      <c r="R524" s="40"/>
      <c r="S524" s="40"/>
      <c r="T524" s="40"/>
      <c r="U524" s="40"/>
      <c r="Y524" s="67"/>
    </row>
    <row r="525" spans="3:25" ht="12.75" x14ac:dyDescent="0.2">
      <c r="C525" s="214"/>
      <c r="D525" s="214"/>
      <c r="E525" s="214"/>
      <c r="F525" s="200"/>
      <c r="G525" s="214"/>
      <c r="H525" s="214"/>
      <c r="I525" s="214"/>
      <c r="J525" s="214"/>
      <c r="K525" s="59"/>
      <c r="L525" s="214"/>
      <c r="M525" s="214"/>
      <c r="N525" s="214"/>
      <c r="O525" s="214"/>
      <c r="P525" s="62"/>
      <c r="Q525" s="63"/>
      <c r="R525" s="40"/>
      <c r="S525" s="40"/>
      <c r="T525" s="40"/>
      <c r="U525" s="40"/>
      <c r="Y525" s="67"/>
    </row>
    <row r="526" spans="3:25" ht="12.75" x14ac:dyDescent="0.2">
      <c r="C526" s="214"/>
      <c r="D526" s="214"/>
      <c r="E526" s="214"/>
      <c r="F526" s="200"/>
      <c r="G526" s="214"/>
      <c r="H526" s="214"/>
      <c r="I526" s="214"/>
      <c r="J526" s="214"/>
      <c r="K526" s="59"/>
      <c r="L526" s="214"/>
      <c r="M526" s="214"/>
      <c r="N526" s="214"/>
      <c r="O526" s="214"/>
      <c r="P526" s="62"/>
      <c r="Q526" s="63"/>
      <c r="R526" s="40"/>
      <c r="S526" s="40"/>
      <c r="T526" s="40"/>
      <c r="U526" s="40"/>
      <c r="Y526" s="67"/>
    </row>
    <row r="527" spans="3:25" ht="12.75" x14ac:dyDescent="0.2">
      <c r="C527" s="214"/>
      <c r="D527" s="214"/>
      <c r="E527" s="214"/>
      <c r="F527" s="200"/>
      <c r="G527" s="214"/>
      <c r="H527" s="214"/>
      <c r="I527" s="214"/>
      <c r="J527" s="214"/>
      <c r="K527" s="59"/>
      <c r="L527" s="214"/>
      <c r="M527" s="214"/>
      <c r="N527" s="214"/>
      <c r="O527" s="214"/>
      <c r="P527" s="62"/>
      <c r="Q527" s="63"/>
      <c r="R527" s="40"/>
      <c r="S527" s="40"/>
      <c r="T527" s="40"/>
      <c r="U527" s="40"/>
      <c r="Y527" s="67"/>
    </row>
    <row r="528" spans="3:25" ht="12.75" x14ac:dyDescent="0.2">
      <c r="C528" s="214"/>
      <c r="D528" s="214"/>
      <c r="E528" s="214"/>
      <c r="F528" s="200"/>
      <c r="G528" s="214"/>
      <c r="H528" s="214"/>
      <c r="I528" s="214"/>
      <c r="J528" s="214"/>
      <c r="K528" s="59"/>
      <c r="L528" s="214"/>
      <c r="M528" s="214"/>
      <c r="N528" s="214"/>
      <c r="O528" s="214"/>
      <c r="P528" s="62"/>
      <c r="Q528" s="63"/>
      <c r="R528" s="40"/>
      <c r="S528" s="40"/>
      <c r="T528" s="40"/>
      <c r="U528" s="40"/>
      <c r="Y528" s="67"/>
    </row>
    <row r="529" spans="3:26" ht="12.75" x14ac:dyDescent="0.2">
      <c r="C529" s="214"/>
      <c r="D529" s="214"/>
      <c r="E529" s="214"/>
      <c r="F529" s="200"/>
      <c r="G529" s="214"/>
      <c r="H529" s="214"/>
      <c r="I529" s="214"/>
      <c r="J529" s="214"/>
      <c r="K529" s="59"/>
      <c r="L529" s="214"/>
      <c r="M529" s="214"/>
      <c r="N529" s="214"/>
      <c r="O529" s="214"/>
      <c r="P529" s="62"/>
      <c r="Q529" s="63"/>
      <c r="R529" s="40"/>
      <c r="S529" s="40"/>
      <c r="T529" s="40"/>
      <c r="U529" s="40"/>
      <c r="Y529" s="67"/>
    </row>
    <row r="530" spans="3:26" ht="12.75" x14ac:dyDescent="0.2">
      <c r="C530" s="214"/>
      <c r="D530" s="214"/>
      <c r="E530" s="214"/>
      <c r="F530" s="200"/>
      <c r="G530" s="214"/>
      <c r="H530" s="214"/>
      <c r="I530" s="214"/>
      <c r="J530" s="214"/>
      <c r="K530" s="59"/>
      <c r="L530" s="214"/>
      <c r="M530" s="214"/>
      <c r="N530" s="214"/>
      <c r="O530" s="214"/>
      <c r="P530" s="62"/>
      <c r="Q530" s="63"/>
      <c r="R530" s="40"/>
      <c r="S530" s="40"/>
      <c r="T530" s="40"/>
      <c r="U530" s="40"/>
      <c r="Y530" s="67"/>
    </row>
    <row r="531" spans="3:26" ht="12.75" x14ac:dyDescent="0.2">
      <c r="C531" s="214"/>
      <c r="D531" s="214"/>
      <c r="E531" s="214"/>
      <c r="F531" s="200"/>
      <c r="G531" s="214"/>
      <c r="H531" s="214"/>
      <c r="I531" s="214"/>
      <c r="J531" s="214"/>
      <c r="K531" s="59"/>
      <c r="L531" s="214"/>
      <c r="M531" s="214"/>
      <c r="N531" s="214"/>
      <c r="O531" s="214"/>
      <c r="P531" s="62"/>
      <c r="Q531" s="63"/>
      <c r="R531" s="40"/>
      <c r="S531" s="40"/>
      <c r="T531" s="40"/>
      <c r="U531" s="40"/>
      <c r="Y531" s="67"/>
    </row>
    <row r="532" spans="3:26" ht="12.75" x14ac:dyDescent="0.2">
      <c r="C532" s="214"/>
      <c r="D532" s="214"/>
      <c r="E532" s="214"/>
      <c r="F532" s="200"/>
      <c r="G532" s="214"/>
      <c r="H532" s="214"/>
      <c r="I532" s="214"/>
      <c r="J532" s="214"/>
      <c r="K532" s="59"/>
      <c r="L532" s="214"/>
      <c r="M532" s="214"/>
      <c r="N532" s="214"/>
      <c r="O532" s="214"/>
      <c r="P532" s="62"/>
      <c r="Q532" s="63"/>
      <c r="R532" s="40"/>
      <c r="S532" s="40"/>
      <c r="T532" s="40"/>
      <c r="U532" s="40"/>
      <c r="Y532" s="67"/>
    </row>
    <row r="533" spans="3:26" ht="12.75" x14ac:dyDescent="0.2">
      <c r="C533" s="214"/>
      <c r="D533" s="214"/>
      <c r="E533" s="214"/>
      <c r="F533" s="200"/>
      <c r="G533" s="214"/>
      <c r="H533" s="214"/>
      <c r="I533" s="214"/>
      <c r="J533" s="214"/>
      <c r="K533" s="59"/>
      <c r="L533" s="214"/>
      <c r="M533" s="214"/>
      <c r="N533" s="214"/>
      <c r="O533" s="214"/>
      <c r="P533" s="62"/>
      <c r="Q533" s="63"/>
      <c r="R533" s="40"/>
      <c r="S533" s="40"/>
      <c r="T533" s="40"/>
      <c r="U533" s="40"/>
      <c r="Y533" s="67"/>
    </row>
    <row r="534" spans="3:26" ht="12.75" x14ac:dyDescent="0.2">
      <c r="Y534" s="67"/>
      <c r="Z534" s="35"/>
    </row>
    <row r="535" spans="3:26" ht="12.75" x14ac:dyDescent="0.2">
      <c r="Y535" s="67"/>
      <c r="Z535" s="35"/>
    </row>
    <row r="536" spans="3:26" ht="12.75" x14ac:dyDescent="0.2">
      <c r="Y536" s="67"/>
      <c r="Z536" s="35"/>
    </row>
    <row r="537" spans="3:26" ht="12.75" x14ac:dyDescent="0.2">
      <c r="Y537" s="67"/>
      <c r="Z537" s="35"/>
    </row>
    <row r="538" spans="3:26" ht="12.75" x14ac:dyDescent="0.2">
      <c r="Y538" s="67"/>
      <c r="Z538" s="35"/>
    </row>
    <row r="539" spans="3:26" ht="12.75" x14ac:dyDescent="0.2">
      <c r="Y539" s="67"/>
      <c r="Z539" s="35"/>
    </row>
    <row r="540" spans="3:26" ht="12.75" x14ac:dyDescent="0.2">
      <c r="Y540" s="67"/>
      <c r="Z540" s="35"/>
    </row>
    <row r="541" spans="3:26" ht="12.75" x14ac:dyDescent="0.2">
      <c r="Y541" s="67"/>
      <c r="Z541" s="35"/>
    </row>
    <row r="542" spans="3:26" ht="12.75" x14ac:dyDescent="0.2">
      <c r="Y542" s="67"/>
      <c r="Z542" s="35"/>
    </row>
    <row r="543" spans="3:26" ht="12.75" x14ac:dyDescent="0.2">
      <c r="Y543" s="67"/>
      <c r="Z543" s="35"/>
    </row>
    <row r="544" spans="3:26" ht="12.75" x14ac:dyDescent="0.2">
      <c r="Y544" s="67"/>
      <c r="Z544" s="35"/>
    </row>
    <row r="545" spans="25:26" ht="12.75" x14ac:dyDescent="0.2">
      <c r="Y545" s="67"/>
      <c r="Z545" s="35"/>
    </row>
    <row r="546" spans="25:26" ht="12.75" x14ac:dyDescent="0.2">
      <c r="Y546" s="67"/>
      <c r="Z546" s="35"/>
    </row>
    <row r="547" spans="25:26" ht="12.75" x14ac:dyDescent="0.2">
      <c r="Y547" s="67"/>
      <c r="Z547" s="35"/>
    </row>
    <row r="548" spans="25:26" ht="12.75" x14ac:dyDescent="0.2">
      <c r="Y548" s="67"/>
      <c r="Z548" s="35"/>
    </row>
    <row r="549" spans="25:26" ht="12.75" x14ac:dyDescent="0.2">
      <c r="Y549" s="67"/>
      <c r="Z549" s="35"/>
    </row>
    <row r="550" spans="25:26" ht="12.75" x14ac:dyDescent="0.2">
      <c r="Y550" s="67"/>
      <c r="Z550" s="35"/>
    </row>
    <row r="551" spans="25:26" ht="12.75" x14ac:dyDescent="0.2">
      <c r="Y551" s="67"/>
      <c r="Z551" s="35"/>
    </row>
    <row r="552" spans="25:26" ht="12.75" x14ac:dyDescent="0.2">
      <c r="Y552" s="67"/>
      <c r="Z552" s="35"/>
    </row>
    <row r="553" spans="25:26" ht="12.75" x14ac:dyDescent="0.2">
      <c r="Y553" s="67"/>
      <c r="Z553" s="35"/>
    </row>
    <row r="554" spans="25:26" ht="12.75" x14ac:dyDescent="0.2">
      <c r="Y554" s="67"/>
      <c r="Z554" s="35"/>
    </row>
    <row r="555" spans="25:26" ht="12.75" x14ac:dyDescent="0.2">
      <c r="Y555" s="67"/>
      <c r="Z555" s="35"/>
    </row>
    <row r="556" spans="25:26" ht="12.75" x14ac:dyDescent="0.2">
      <c r="Y556" s="67"/>
      <c r="Z556" s="35"/>
    </row>
    <row r="557" spans="25:26" ht="12.75" x14ac:dyDescent="0.2">
      <c r="Y557" s="67"/>
      <c r="Z557" s="35"/>
    </row>
    <row r="558" spans="25:26" ht="12.75" x14ac:dyDescent="0.2">
      <c r="Y558" s="67"/>
      <c r="Z558" s="35"/>
    </row>
    <row r="559" spans="25:26" ht="12.75" x14ac:dyDescent="0.2">
      <c r="Y559" s="67"/>
      <c r="Z559" s="35"/>
    </row>
    <row r="560" spans="25:26" ht="12.75" x14ac:dyDescent="0.2">
      <c r="Y560" s="67"/>
      <c r="Z560" s="35"/>
    </row>
    <row r="561" spans="25:26" ht="12.75" x14ac:dyDescent="0.2">
      <c r="Y561" s="67"/>
      <c r="Z561" s="35"/>
    </row>
    <row r="562" spans="25:26" ht="12.75" x14ac:dyDescent="0.2">
      <c r="Y562" s="67"/>
      <c r="Z562" s="35"/>
    </row>
    <row r="563" spans="25:26" ht="12.75" x14ac:dyDescent="0.2">
      <c r="Y563" s="67"/>
      <c r="Z563" s="35"/>
    </row>
    <row r="564" spans="25:26" ht="12.75" x14ac:dyDescent="0.2">
      <c r="Y564" s="67"/>
      <c r="Z564" s="35"/>
    </row>
    <row r="565" spans="25:26" ht="12.75" x14ac:dyDescent="0.2">
      <c r="Y565" s="67"/>
      <c r="Z565" s="35"/>
    </row>
    <row r="566" spans="25:26" ht="12.75" x14ac:dyDescent="0.2">
      <c r="Y566" s="67"/>
      <c r="Z566" s="35"/>
    </row>
    <row r="567" spans="25:26" ht="12.75" x14ac:dyDescent="0.2">
      <c r="Y567" s="67"/>
      <c r="Z567" s="35"/>
    </row>
    <row r="568" spans="25:26" ht="12.75" x14ac:dyDescent="0.2">
      <c r="Y568" s="67"/>
      <c r="Z568" s="35"/>
    </row>
    <row r="569" spans="25:26" ht="12.75" x14ac:dyDescent="0.2">
      <c r="Y569" s="67"/>
      <c r="Z569" s="35"/>
    </row>
    <row r="570" spans="25:26" ht="12.75" x14ac:dyDescent="0.2">
      <c r="Y570" s="67"/>
      <c r="Z570" s="35"/>
    </row>
    <row r="571" spans="25:26" ht="12.75" x14ac:dyDescent="0.2">
      <c r="Y571" s="67"/>
      <c r="Z571" s="35"/>
    </row>
    <row r="572" spans="25:26" ht="12.75" x14ac:dyDescent="0.2">
      <c r="Y572" s="67"/>
      <c r="Z572" s="35"/>
    </row>
    <row r="573" spans="25:26" ht="12.75" x14ac:dyDescent="0.2">
      <c r="Y573" s="67"/>
      <c r="Z573" s="35"/>
    </row>
    <row r="574" spans="25:26" ht="12.75" x14ac:dyDescent="0.2">
      <c r="Y574" s="67"/>
      <c r="Z574" s="35"/>
    </row>
    <row r="575" spans="25:26" ht="12.75" x14ac:dyDescent="0.2">
      <c r="Y575" s="67"/>
      <c r="Z575" s="35"/>
    </row>
    <row r="576" spans="25:26" ht="12.75" x14ac:dyDescent="0.2">
      <c r="Y576" s="67"/>
      <c r="Z576" s="35"/>
    </row>
    <row r="577" spans="25:26" ht="12.75" x14ac:dyDescent="0.2">
      <c r="Y577" s="67"/>
      <c r="Z577" s="35"/>
    </row>
    <row r="578" spans="25:26" ht="12.75" x14ac:dyDescent="0.2">
      <c r="Y578" s="67"/>
      <c r="Z578" s="35"/>
    </row>
    <row r="579" spans="25:26" ht="12.75" x14ac:dyDescent="0.2">
      <c r="Y579" s="67"/>
      <c r="Z579" s="35"/>
    </row>
    <row r="580" spans="25:26" ht="12.75" x14ac:dyDescent="0.2">
      <c r="Y580" s="67"/>
      <c r="Z580" s="35"/>
    </row>
    <row r="581" spans="25:26" ht="12.75" x14ac:dyDescent="0.2">
      <c r="Y581" s="67"/>
      <c r="Z581" s="35"/>
    </row>
    <row r="582" spans="25:26" ht="12.75" x14ac:dyDescent="0.2">
      <c r="Y582" s="67"/>
      <c r="Z582" s="35"/>
    </row>
    <row r="583" spans="25:26" ht="12.75" x14ac:dyDescent="0.2">
      <c r="Y583" s="67"/>
      <c r="Z583" s="35"/>
    </row>
    <row r="584" spans="25:26" ht="12.75" x14ac:dyDescent="0.2">
      <c r="Y584" s="67"/>
      <c r="Z584" s="35"/>
    </row>
    <row r="585" spans="25:26" ht="12.75" x14ac:dyDescent="0.2">
      <c r="Y585" s="67"/>
      <c r="Z585" s="35"/>
    </row>
    <row r="586" spans="25:26" ht="12.75" x14ac:dyDescent="0.2">
      <c r="Y586" s="67"/>
      <c r="Z586" s="35"/>
    </row>
    <row r="587" spans="25:26" ht="12.75" x14ac:dyDescent="0.2">
      <c r="Y587" s="67"/>
      <c r="Z587" s="35"/>
    </row>
    <row r="588" spans="25:26" ht="12.75" x14ac:dyDescent="0.2">
      <c r="Y588" s="67"/>
      <c r="Z588" s="35"/>
    </row>
    <row r="589" spans="25:26" ht="12.75" x14ac:dyDescent="0.2">
      <c r="Y589" s="67"/>
      <c r="Z589" s="35"/>
    </row>
    <row r="590" spans="25:26" ht="12.75" x14ac:dyDescent="0.2">
      <c r="Y590" s="67"/>
      <c r="Z590" s="35"/>
    </row>
    <row r="591" spans="25:26" ht="12.75" x14ac:dyDescent="0.2">
      <c r="Y591" s="67"/>
      <c r="Z591" s="35"/>
    </row>
    <row r="592" spans="25:26" ht="12.75" x14ac:dyDescent="0.2">
      <c r="Y592" s="67"/>
      <c r="Z592" s="35"/>
    </row>
    <row r="593" spans="25:26" ht="12.75" x14ac:dyDescent="0.2">
      <c r="Y593" s="67"/>
      <c r="Z593" s="35"/>
    </row>
    <row r="594" spans="25:26" ht="12.75" x14ac:dyDescent="0.2">
      <c r="Y594" s="67"/>
      <c r="Z594" s="35"/>
    </row>
    <row r="595" spans="25:26" ht="12.75" x14ac:dyDescent="0.2">
      <c r="Y595" s="67"/>
      <c r="Z595" s="35"/>
    </row>
    <row r="596" spans="25:26" ht="12.75" x14ac:dyDescent="0.2">
      <c r="Y596" s="67"/>
      <c r="Z596" s="35"/>
    </row>
    <row r="597" spans="25:26" ht="12.75" x14ac:dyDescent="0.2">
      <c r="Y597" s="67"/>
      <c r="Z597" s="35"/>
    </row>
    <row r="598" spans="25:26" ht="12.75" x14ac:dyDescent="0.2">
      <c r="Y598" s="67"/>
      <c r="Z598" s="35"/>
    </row>
    <row r="599" spans="25:26" ht="12.75" x14ac:dyDescent="0.2">
      <c r="Y599" s="67"/>
      <c r="Z599" s="35"/>
    </row>
    <row r="600" spans="25:26" ht="12.75" x14ac:dyDescent="0.2">
      <c r="Y600" s="67"/>
      <c r="Z600" s="35"/>
    </row>
    <row r="601" spans="25:26" ht="12.75" x14ac:dyDescent="0.2">
      <c r="Y601" s="67"/>
      <c r="Z601" s="35"/>
    </row>
    <row r="602" spans="25:26" ht="12.75" x14ac:dyDescent="0.2">
      <c r="Y602" s="67"/>
      <c r="Z602" s="35"/>
    </row>
    <row r="603" spans="25:26" ht="12.75" x14ac:dyDescent="0.2">
      <c r="Y603" s="67"/>
      <c r="Z603" s="35"/>
    </row>
    <row r="604" spans="25:26" ht="12.75" x14ac:dyDescent="0.2">
      <c r="Y604" s="67"/>
      <c r="Z604" s="35"/>
    </row>
    <row r="605" spans="25:26" ht="12.75" x14ac:dyDescent="0.2">
      <c r="Y605" s="67"/>
      <c r="Z605" s="35"/>
    </row>
    <row r="606" spans="25:26" ht="12.75" x14ac:dyDescent="0.2">
      <c r="Y606" s="67"/>
      <c r="Z606" s="35"/>
    </row>
    <row r="607" spans="25:26" ht="12.75" x14ac:dyDescent="0.2">
      <c r="Y607" s="67"/>
      <c r="Z607" s="35"/>
    </row>
    <row r="608" spans="25:26" ht="12.75" x14ac:dyDescent="0.2">
      <c r="Y608" s="67"/>
      <c r="Z608" s="35"/>
    </row>
    <row r="609" spans="25:26" ht="12.75" x14ac:dyDescent="0.2">
      <c r="Y609" s="67"/>
      <c r="Z609" s="35"/>
    </row>
    <row r="610" spans="25:26" ht="12.75" x14ac:dyDescent="0.2">
      <c r="Y610" s="67"/>
      <c r="Z610" s="35"/>
    </row>
    <row r="611" spans="25:26" ht="12.75" x14ac:dyDescent="0.2">
      <c r="Y611" s="67"/>
      <c r="Z611" s="35"/>
    </row>
    <row r="612" spans="25:26" ht="12.75" x14ac:dyDescent="0.2">
      <c r="Y612" s="67"/>
      <c r="Z612" s="35"/>
    </row>
    <row r="613" spans="25:26" ht="12.75" x14ac:dyDescent="0.2">
      <c r="Y613" s="67"/>
      <c r="Z613" s="35"/>
    </row>
    <row r="614" spans="25:26" ht="12.75" x14ac:dyDescent="0.2">
      <c r="Y614" s="67"/>
      <c r="Z614" s="35"/>
    </row>
    <row r="615" spans="25:26" ht="12.75" x14ac:dyDescent="0.2">
      <c r="Y615" s="67"/>
      <c r="Z615" s="35"/>
    </row>
    <row r="616" spans="25:26" ht="12.75" x14ac:dyDescent="0.2">
      <c r="Y616" s="67"/>
      <c r="Z616" s="35"/>
    </row>
    <row r="617" spans="25:26" ht="12.75" x14ac:dyDescent="0.2">
      <c r="Y617" s="67"/>
      <c r="Z617" s="35"/>
    </row>
    <row r="618" spans="25:26" ht="12.75" x14ac:dyDescent="0.2">
      <c r="Y618" s="67"/>
      <c r="Z618" s="35"/>
    </row>
    <row r="619" spans="25:26" ht="12.75" x14ac:dyDescent="0.2">
      <c r="Y619" s="67"/>
      <c r="Z619" s="35"/>
    </row>
    <row r="620" spans="25:26" ht="12.75" x14ac:dyDescent="0.2">
      <c r="Y620" s="67"/>
      <c r="Z620" s="35"/>
    </row>
    <row r="621" spans="25:26" ht="12.75" x14ac:dyDescent="0.2">
      <c r="Y621" s="67"/>
      <c r="Z621" s="35"/>
    </row>
    <row r="622" spans="25:26" ht="12.75" x14ac:dyDescent="0.2">
      <c r="Y622" s="67"/>
      <c r="Z622" s="35"/>
    </row>
    <row r="623" spans="25:26" ht="12.75" x14ac:dyDescent="0.2">
      <c r="Y623" s="67"/>
      <c r="Z623" s="35"/>
    </row>
    <row r="624" spans="25:26" ht="12.75" x14ac:dyDescent="0.2">
      <c r="Y624" s="67"/>
      <c r="Z624" s="35"/>
    </row>
    <row r="625" spans="25:26" ht="12.75" x14ac:dyDescent="0.2">
      <c r="Y625" s="67"/>
      <c r="Z625" s="35"/>
    </row>
    <row r="626" spans="25:26" ht="12.75" x14ac:dyDescent="0.2">
      <c r="Y626" s="67"/>
      <c r="Z626" s="35"/>
    </row>
    <row r="627" spans="25:26" ht="12.75" x14ac:dyDescent="0.2">
      <c r="Y627" s="67"/>
      <c r="Z627" s="35"/>
    </row>
    <row r="628" spans="25:26" ht="12.75" x14ac:dyDescent="0.2">
      <c r="Y628" s="67"/>
      <c r="Z628" s="35"/>
    </row>
    <row r="629" spans="25:26" ht="12.75" x14ac:dyDescent="0.2">
      <c r="Y629" s="67"/>
      <c r="Z629" s="35"/>
    </row>
    <row r="630" spans="25:26" ht="12.75" x14ac:dyDescent="0.2">
      <c r="Y630" s="67"/>
      <c r="Z630" s="35"/>
    </row>
    <row r="631" spans="25:26" ht="12.75" x14ac:dyDescent="0.2">
      <c r="Y631" s="67"/>
      <c r="Z631" s="35"/>
    </row>
    <row r="632" spans="25:26" ht="12.75" x14ac:dyDescent="0.2">
      <c r="Y632" s="67"/>
      <c r="Z632" s="35"/>
    </row>
    <row r="633" spans="25:26" ht="12.75" x14ac:dyDescent="0.2">
      <c r="Y633" s="67"/>
      <c r="Z633" s="35"/>
    </row>
    <row r="634" spans="25:26" ht="12.75" x14ac:dyDescent="0.2">
      <c r="Y634" s="67"/>
      <c r="Z634" s="35"/>
    </row>
    <row r="635" spans="25:26" ht="12.75" x14ac:dyDescent="0.2">
      <c r="Y635" s="67"/>
      <c r="Z635" s="35"/>
    </row>
    <row r="636" spans="25:26" ht="12.75" x14ac:dyDescent="0.2">
      <c r="Y636" s="67"/>
      <c r="Z636" s="35"/>
    </row>
    <row r="637" spans="25:26" ht="12.75" x14ac:dyDescent="0.2">
      <c r="Y637" s="67"/>
      <c r="Z637" s="35"/>
    </row>
    <row r="638" spans="25:26" ht="12.75" x14ac:dyDescent="0.2">
      <c r="Y638" s="67"/>
      <c r="Z638" s="35"/>
    </row>
    <row r="639" spans="25:26" ht="12.75" x14ac:dyDescent="0.2">
      <c r="Y639" s="67"/>
      <c r="Z639" s="35"/>
    </row>
    <row r="640" spans="25:26" ht="12.75" x14ac:dyDescent="0.2">
      <c r="Y640" s="67"/>
      <c r="Z640" s="35"/>
    </row>
    <row r="641" spans="25:26" ht="12.75" x14ac:dyDescent="0.2">
      <c r="Y641" s="67"/>
      <c r="Z641" s="35"/>
    </row>
    <row r="642" spans="25:26" ht="12.75" x14ac:dyDescent="0.2">
      <c r="Y642" s="67"/>
      <c r="Z642" s="35"/>
    </row>
    <row r="643" spans="25:26" ht="12.75" x14ac:dyDescent="0.2">
      <c r="Y643" s="67"/>
      <c r="Z643" s="35"/>
    </row>
    <row r="644" spans="25:26" ht="12.75" x14ac:dyDescent="0.2">
      <c r="Y644" s="67"/>
      <c r="Z644" s="35"/>
    </row>
    <row r="645" spans="25:26" ht="12.75" x14ac:dyDescent="0.2">
      <c r="Y645" s="67"/>
      <c r="Z645" s="35"/>
    </row>
    <row r="646" spans="25:26" ht="12.75" x14ac:dyDescent="0.2">
      <c r="Y646" s="67"/>
      <c r="Z646" s="35"/>
    </row>
    <row r="647" spans="25:26" ht="12.75" x14ac:dyDescent="0.2">
      <c r="Y647" s="67"/>
      <c r="Z647" s="35"/>
    </row>
    <row r="648" spans="25:26" ht="12.75" x14ac:dyDescent="0.2">
      <c r="Y648" s="67"/>
      <c r="Z648" s="35"/>
    </row>
    <row r="649" spans="25:26" ht="12.75" x14ac:dyDescent="0.2">
      <c r="Y649" s="67"/>
      <c r="Z649" s="35"/>
    </row>
    <row r="650" spans="25:26" ht="12.75" x14ac:dyDescent="0.2">
      <c r="Y650" s="67"/>
      <c r="Z650" s="35"/>
    </row>
    <row r="651" spans="25:26" ht="12.75" x14ac:dyDescent="0.2">
      <c r="Y651" s="67"/>
      <c r="Z651" s="35"/>
    </row>
    <row r="652" spans="25:26" ht="12.75" x14ac:dyDescent="0.2">
      <c r="Y652" s="67"/>
      <c r="Z652" s="35"/>
    </row>
    <row r="653" spans="25:26" ht="12.75" x14ac:dyDescent="0.2">
      <c r="Y653" s="67"/>
      <c r="Z653" s="35"/>
    </row>
    <row r="654" spans="25:26" ht="12.75" x14ac:dyDescent="0.2">
      <c r="Y654" s="67"/>
      <c r="Z654" s="35"/>
    </row>
    <row r="655" spans="25:26" ht="12.75" x14ac:dyDescent="0.2">
      <c r="Y655" s="67"/>
      <c r="Z655" s="35"/>
    </row>
    <row r="656" spans="25:26" ht="12.75" x14ac:dyDescent="0.2">
      <c r="Y656" s="67"/>
      <c r="Z656" s="35"/>
    </row>
    <row r="657" spans="25:26" ht="12.75" x14ac:dyDescent="0.2">
      <c r="Y657" s="67"/>
      <c r="Z657" s="35"/>
    </row>
    <row r="658" spans="25:26" ht="12.75" x14ac:dyDescent="0.2">
      <c r="Y658" s="67"/>
      <c r="Z658" s="35"/>
    </row>
    <row r="659" spans="25:26" ht="12.75" x14ac:dyDescent="0.2">
      <c r="Y659" s="67"/>
      <c r="Z659" s="35"/>
    </row>
    <row r="660" spans="25:26" ht="12.75" x14ac:dyDescent="0.2">
      <c r="Y660" s="67"/>
      <c r="Z660" s="35"/>
    </row>
    <row r="661" spans="25:26" ht="12.75" x14ac:dyDescent="0.2">
      <c r="Y661" s="67"/>
      <c r="Z661" s="35"/>
    </row>
    <row r="662" spans="25:26" ht="12.75" x14ac:dyDescent="0.2">
      <c r="Y662" s="67"/>
      <c r="Z662" s="35"/>
    </row>
    <row r="663" spans="25:26" ht="12.75" x14ac:dyDescent="0.2">
      <c r="Y663" s="67"/>
      <c r="Z663" s="35"/>
    </row>
    <row r="664" spans="25:26" ht="12.75" x14ac:dyDescent="0.2">
      <c r="Y664" s="67"/>
      <c r="Z664" s="35"/>
    </row>
    <row r="665" spans="25:26" ht="12.75" x14ac:dyDescent="0.2">
      <c r="Y665" s="67"/>
      <c r="Z665" s="35"/>
    </row>
    <row r="666" spans="25:26" ht="12.75" x14ac:dyDescent="0.2">
      <c r="Y666" s="67"/>
      <c r="Z666" s="35"/>
    </row>
    <row r="667" spans="25:26" ht="12.75" x14ac:dyDescent="0.2">
      <c r="Y667" s="67"/>
      <c r="Z667" s="35"/>
    </row>
    <row r="668" spans="25:26" ht="12.75" x14ac:dyDescent="0.2">
      <c r="Y668" s="67"/>
      <c r="Z668" s="35"/>
    </row>
    <row r="669" spans="25:26" ht="12.75" x14ac:dyDescent="0.2">
      <c r="Y669" s="67"/>
      <c r="Z669" s="35"/>
    </row>
    <row r="670" spans="25:26" ht="12.75" x14ac:dyDescent="0.2">
      <c r="Y670" s="67"/>
      <c r="Z670" s="35"/>
    </row>
    <row r="671" spans="25:26" ht="12.75" x14ac:dyDescent="0.2">
      <c r="Y671" s="67"/>
      <c r="Z671" s="35"/>
    </row>
    <row r="672" spans="25:26" ht="12.75" x14ac:dyDescent="0.2">
      <c r="Y672" s="67"/>
      <c r="Z672" s="35"/>
    </row>
    <row r="673" spans="25:26" ht="12.75" x14ac:dyDescent="0.2">
      <c r="Y673" s="67"/>
      <c r="Z673" s="35"/>
    </row>
    <row r="674" spans="25:26" ht="12.75" x14ac:dyDescent="0.2">
      <c r="Y674" s="67"/>
      <c r="Z674" s="35"/>
    </row>
    <row r="675" spans="25:26" ht="12.75" x14ac:dyDescent="0.2">
      <c r="Y675" s="67"/>
      <c r="Z675" s="35"/>
    </row>
    <row r="676" spans="25:26" ht="12.75" x14ac:dyDescent="0.2">
      <c r="Y676" s="67"/>
      <c r="Z676" s="35"/>
    </row>
    <row r="677" spans="25:26" ht="12.75" x14ac:dyDescent="0.2">
      <c r="Y677" s="67"/>
      <c r="Z677" s="35"/>
    </row>
    <row r="678" spans="25:26" ht="12.75" x14ac:dyDescent="0.2">
      <c r="Y678" s="67"/>
      <c r="Z678" s="35"/>
    </row>
    <row r="679" spans="25:26" ht="12.75" x14ac:dyDescent="0.2">
      <c r="Y679" s="67"/>
      <c r="Z679" s="35"/>
    </row>
    <row r="680" spans="25:26" ht="12.75" x14ac:dyDescent="0.2">
      <c r="Y680" s="67"/>
      <c r="Z680" s="35"/>
    </row>
    <row r="681" spans="25:26" ht="12.75" x14ac:dyDescent="0.2">
      <c r="Y681" s="67"/>
      <c r="Z681" s="35"/>
    </row>
    <row r="682" spans="25:26" ht="12.75" x14ac:dyDescent="0.2">
      <c r="Y682" s="67"/>
      <c r="Z682" s="35"/>
    </row>
    <row r="683" spans="25:26" ht="12.75" x14ac:dyDescent="0.2">
      <c r="Y683" s="67"/>
      <c r="Z683" s="35"/>
    </row>
    <row r="684" spans="25:26" ht="12.75" x14ac:dyDescent="0.2">
      <c r="Y684" s="67"/>
      <c r="Z684" s="35"/>
    </row>
    <row r="685" spans="25:26" ht="12.75" x14ac:dyDescent="0.2">
      <c r="Y685" s="67"/>
      <c r="Z685" s="35"/>
    </row>
    <row r="686" spans="25:26" ht="12.75" x14ac:dyDescent="0.2">
      <c r="Y686" s="67"/>
      <c r="Z686" s="35"/>
    </row>
    <row r="687" spans="25:26" ht="12.75" x14ac:dyDescent="0.2">
      <c r="Y687" s="67"/>
      <c r="Z687" s="35"/>
    </row>
    <row r="688" spans="25:26" ht="12.75" x14ac:dyDescent="0.2">
      <c r="Y688" s="67"/>
      <c r="Z688" s="35"/>
    </row>
    <row r="689" spans="25:26" ht="12.75" x14ac:dyDescent="0.2">
      <c r="Y689" s="67"/>
      <c r="Z689" s="35"/>
    </row>
    <row r="690" spans="25:26" ht="12.75" x14ac:dyDescent="0.2">
      <c r="Y690" s="67"/>
      <c r="Z690" s="35"/>
    </row>
    <row r="691" spans="25:26" ht="12.75" x14ac:dyDescent="0.2">
      <c r="Y691" s="67"/>
      <c r="Z691" s="35"/>
    </row>
    <row r="692" spans="25:26" ht="12.75" x14ac:dyDescent="0.2">
      <c r="Y692" s="67"/>
      <c r="Z692" s="35"/>
    </row>
    <row r="693" spans="25:26" ht="12.75" x14ac:dyDescent="0.2">
      <c r="Y693" s="67"/>
      <c r="Z693" s="35"/>
    </row>
    <row r="694" spans="25:26" ht="12.75" x14ac:dyDescent="0.2">
      <c r="Y694" s="67"/>
      <c r="Z694" s="35"/>
    </row>
    <row r="695" spans="25:26" ht="12.75" x14ac:dyDescent="0.2">
      <c r="Y695" s="67"/>
      <c r="Z695" s="35"/>
    </row>
    <row r="696" spans="25:26" ht="12.75" x14ac:dyDescent="0.2">
      <c r="Y696" s="67"/>
      <c r="Z696" s="35"/>
    </row>
    <row r="697" spans="25:26" ht="12.75" x14ac:dyDescent="0.2">
      <c r="Y697" s="67"/>
      <c r="Z697" s="35"/>
    </row>
    <row r="698" spans="25:26" ht="12.75" x14ac:dyDescent="0.2">
      <c r="Y698" s="67"/>
      <c r="Z698" s="35"/>
    </row>
    <row r="699" spans="25:26" ht="12.75" x14ac:dyDescent="0.2">
      <c r="Y699" s="67"/>
      <c r="Z699" s="35"/>
    </row>
    <row r="700" spans="25:26" ht="12.75" x14ac:dyDescent="0.2">
      <c r="Y700" s="67"/>
      <c r="Z700" s="35"/>
    </row>
    <row r="701" spans="25:26" ht="12.75" x14ac:dyDescent="0.2">
      <c r="Y701" s="67"/>
      <c r="Z701" s="35"/>
    </row>
    <row r="702" spans="25:26" ht="12.75" x14ac:dyDescent="0.2">
      <c r="Y702" s="67"/>
      <c r="Z702" s="35"/>
    </row>
    <row r="703" spans="25:26" ht="12.75" x14ac:dyDescent="0.2">
      <c r="Y703" s="67"/>
      <c r="Z703" s="35"/>
    </row>
    <row r="704" spans="25:26" ht="12.75" x14ac:dyDescent="0.2">
      <c r="Y704" s="67"/>
      <c r="Z704" s="35"/>
    </row>
    <row r="705" spans="25:26" ht="12.75" x14ac:dyDescent="0.2">
      <c r="Y705" s="67"/>
      <c r="Z705" s="35"/>
    </row>
    <row r="706" spans="25:26" ht="12.75" x14ac:dyDescent="0.2">
      <c r="Y706" s="67"/>
      <c r="Z706" s="35"/>
    </row>
    <row r="707" spans="25:26" ht="12.75" x14ac:dyDescent="0.2">
      <c r="Y707" s="67"/>
      <c r="Z707" s="35"/>
    </row>
    <row r="708" spans="25:26" ht="12.75" x14ac:dyDescent="0.2">
      <c r="Y708" s="67"/>
      <c r="Z708" s="35"/>
    </row>
    <row r="709" spans="25:26" ht="12.75" x14ac:dyDescent="0.2">
      <c r="Y709" s="67"/>
      <c r="Z709" s="35"/>
    </row>
    <row r="710" spans="25:26" ht="12.75" x14ac:dyDescent="0.2">
      <c r="Y710" s="67"/>
      <c r="Z710" s="35"/>
    </row>
    <row r="711" spans="25:26" ht="12.75" x14ac:dyDescent="0.2">
      <c r="Y711" s="67"/>
      <c r="Z711" s="35"/>
    </row>
    <row r="712" spans="25:26" ht="12.75" x14ac:dyDescent="0.2">
      <c r="Y712" s="67"/>
      <c r="Z712" s="35"/>
    </row>
    <row r="713" spans="25:26" ht="12.75" x14ac:dyDescent="0.2">
      <c r="Y713" s="67"/>
      <c r="Z713" s="35"/>
    </row>
    <row r="714" spans="25:26" ht="12.75" x14ac:dyDescent="0.2">
      <c r="Y714" s="67"/>
      <c r="Z714" s="35"/>
    </row>
    <row r="715" spans="25:26" ht="12.75" x14ac:dyDescent="0.2">
      <c r="Y715" s="67"/>
      <c r="Z715" s="35"/>
    </row>
    <row r="716" spans="25:26" ht="12.75" x14ac:dyDescent="0.2">
      <c r="Y716" s="67"/>
      <c r="Z716" s="35"/>
    </row>
    <row r="717" spans="25:26" ht="12.75" x14ac:dyDescent="0.2">
      <c r="Y717" s="67"/>
      <c r="Z717" s="35"/>
    </row>
    <row r="718" spans="25:26" ht="12.75" x14ac:dyDescent="0.2">
      <c r="Y718" s="67"/>
      <c r="Z718" s="35"/>
    </row>
    <row r="719" spans="25:26" ht="12.75" x14ac:dyDescent="0.2">
      <c r="Y719" s="67"/>
      <c r="Z719" s="35"/>
    </row>
    <row r="720" spans="25:26" ht="12.75" x14ac:dyDescent="0.2">
      <c r="Y720" s="67"/>
      <c r="Z720" s="35"/>
    </row>
    <row r="721" spans="25:26" ht="12.75" x14ac:dyDescent="0.2">
      <c r="Y721" s="67"/>
      <c r="Z721" s="35"/>
    </row>
    <row r="722" spans="25:26" ht="12.75" x14ac:dyDescent="0.2">
      <c r="Y722" s="67"/>
      <c r="Z722" s="35"/>
    </row>
    <row r="723" spans="25:26" ht="12.75" x14ac:dyDescent="0.2">
      <c r="Y723" s="67"/>
      <c r="Z723" s="35"/>
    </row>
    <row r="724" spans="25:26" ht="12.75" x14ac:dyDescent="0.2">
      <c r="Y724" s="67"/>
      <c r="Z724" s="35"/>
    </row>
    <row r="725" spans="25:26" ht="12.75" x14ac:dyDescent="0.2">
      <c r="Y725" s="67"/>
      <c r="Z725" s="35"/>
    </row>
    <row r="726" spans="25:26" ht="12.75" x14ac:dyDescent="0.2">
      <c r="Y726" s="67"/>
      <c r="Z726" s="35"/>
    </row>
    <row r="727" spans="25:26" ht="12.75" x14ac:dyDescent="0.2">
      <c r="Y727" s="67"/>
      <c r="Z727" s="35"/>
    </row>
    <row r="728" spans="25:26" ht="12.75" x14ac:dyDescent="0.2">
      <c r="Y728" s="67"/>
      <c r="Z728" s="35"/>
    </row>
    <row r="729" spans="25:26" ht="12.75" x14ac:dyDescent="0.2">
      <c r="Y729" s="67"/>
      <c r="Z729" s="35"/>
    </row>
    <row r="730" spans="25:26" ht="12.75" x14ac:dyDescent="0.2">
      <c r="Y730" s="67"/>
      <c r="Z730" s="35"/>
    </row>
    <row r="731" spans="25:26" ht="12.75" x14ac:dyDescent="0.2">
      <c r="Y731" s="67"/>
      <c r="Z731" s="35"/>
    </row>
    <row r="732" spans="25:26" ht="12.75" x14ac:dyDescent="0.2">
      <c r="Y732" s="67"/>
      <c r="Z732" s="35"/>
    </row>
    <row r="733" spans="25:26" ht="12.75" x14ac:dyDescent="0.2">
      <c r="Y733" s="67"/>
      <c r="Z733" s="35"/>
    </row>
    <row r="734" spans="25:26" ht="12.75" x14ac:dyDescent="0.2">
      <c r="Y734" s="67"/>
      <c r="Z734" s="35"/>
    </row>
    <row r="735" spans="25:26" ht="12.75" x14ac:dyDescent="0.2">
      <c r="Y735" s="67"/>
      <c r="Z735" s="35"/>
    </row>
    <row r="736" spans="25:26" ht="12.75" x14ac:dyDescent="0.2">
      <c r="Y736" s="67"/>
      <c r="Z736" s="35"/>
    </row>
    <row r="737" spans="25:26" ht="12.75" x14ac:dyDescent="0.2">
      <c r="Y737" s="67"/>
      <c r="Z737" s="35"/>
    </row>
    <row r="738" spans="25:26" ht="12.75" x14ac:dyDescent="0.2">
      <c r="Y738" s="67"/>
      <c r="Z738" s="35"/>
    </row>
    <row r="739" spans="25:26" ht="12.75" x14ac:dyDescent="0.2">
      <c r="Y739" s="67"/>
      <c r="Z739" s="35"/>
    </row>
    <row r="740" spans="25:26" ht="12.75" x14ac:dyDescent="0.2">
      <c r="Y740" s="67"/>
      <c r="Z740" s="35"/>
    </row>
    <row r="741" spans="25:26" ht="12.75" x14ac:dyDescent="0.2">
      <c r="Y741" s="67"/>
      <c r="Z741" s="35"/>
    </row>
    <row r="742" spans="25:26" ht="12.75" x14ac:dyDescent="0.2">
      <c r="Y742" s="67"/>
      <c r="Z742" s="35"/>
    </row>
    <row r="743" spans="25:26" ht="12.75" x14ac:dyDescent="0.2">
      <c r="Y743" s="67"/>
      <c r="Z743" s="35"/>
    </row>
    <row r="744" spans="25:26" ht="12.75" x14ac:dyDescent="0.2">
      <c r="Y744" s="67"/>
      <c r="Z744" s="35"/>
    </row>
    <row r="745" spans="25:26" ht="12.75" x14ac:dyDescent="0.2">
      <c r="Y745" s="67"/>
      <c r="Z745" s="35"/>
    </row>
    <row r="746" spans="25:26" ht="12.75" x14ac:dyDescent="0.2">
      <c r="Y746" s="67"/>
      <c r="Z746" s="35"/>
    </row>
    <row r="747" spans="25:26" ht="12.75" x14ac:dyDescent="0.2">
      <c r="Y747" s="67"/>
      <c r="Z747" s="35"/>
    </row>
    <row r="748" spans="25:26" ht="12.75" x14ac:dyDescent="0.2">
      <c r="Y748" s="67"/>
      <c r="Z748" s="35"/>
    </row>
    <row r="749" spans="25:26" ht="12.75" x14ac:dyDescent="0.2">
      <c r="Y749" s="67"/>
      <c r="Z749" s="35"/>
    </row>
    <row r="750" spans="25:26" ht="12.75" x14ac:dyDescent="0.2">
      <c r="Y750" s="67"/>
      <c r="Z750" s="35"/>
    </row>
    <row r="751" spans="25:26" ht="12.75" x14ac:dyDescent="0.2">
      <c r="Y751" s="67"/>
      <c r="Z751" s="35"/>
    </row>
    <row r="752" spans="25:26" ht="12.75" x14ac:dyDescent="0.2">
      <c r="Y752" s="67"/>
      <c r="Z752" s="35"/>
    </row>
    <row r="753" spans="25:26" ht="12.75" x14ac:dyDescent="0.2">
      <c r="Y753" s="67"/>
      <c r="Z753" s="35"/>
    </row>
    <row r="754" spans="25:26" ht="12.75" x14ac:dyDescent="0.2">
      <c r="Y754" s="67"/>
      <c r="Z754" s="35"/>
    </row>
    <row r="755" spans="25:26" ht="12.75" x14ac:dyDescent="0.2">
      <c r="Y755" s="67"/>
      <c r="Z755" s="35"/>
    </row>
    <row r="756" spans="25:26" ht="12.75" x14ac:dyDescent="0.2">
      <c r="Y756" s="67"/>
      <c r="Z756" s="35"/>
    </row>
    <row r="757" spans="25:26" ht="12.75" x14ac:dyDescent="0.2">
      <c r="Y757" s="67"/>
      <c r="Z757" s="35"/>
    </row>
    <row r="758" spans="25:26" ht="12.75" x14ac:dyDescent="0.2">
      <c r="Y758" s="67"/>
      <c r="Z758" s="35"/>
    </row>
    <row r="759" spans="25:26" ht="12.75" x14ac:dyDescent="0.2">
      <c r="Y759" s="67"/>
      <c r="Z759" s="35"/>
    </row>
    <row r="760" spans="25:26" ht="12.75" x14ac:dyDescent="0.2">
      <c r="Y760" s="67"/>
      <c r="Z760" s="35"/>
    </row>
    <row r="761" spans="25:26" ht="12.75" x14ac:dyDescent="0.2">
      <c r="Y761" s="67"/>
      <c r="Z761" s="35"/>
    </row>
    <row r="762" spans="25:26" ht="12.75" x14ac:dyDescent="0.2">
      <c r="Y762" s="67"/>
      <c r="Z762" s="35"/>
    </row>
    <row r="763" spans="25:26" ht="12.75" x14ac:dyDescent="0.2">
      <c r="Y763" s="67"/>
      <c r="Z763" s="35"/>
    </row>
    <row r="764" spans="25:26" ht="12.75" x14ac:dyDescent="0.2">
      <c r="Y764" s="67"/>
      <c r="Z764" s="35"/>
    </row>
    <row r="765" spans="25:26" ht="12.75" x14ac:dyDescent="0.2">
      <c r="Y765" s="67"/>
      <c r="Z765" s="35"/>
    </row>
    <row r="766" spans="25:26" ht="12.75" x14ac:dyDescent="0.2">
      <c r="Y766" s="67"/>
      <c r="Z766" s="35"/>
    </row>
    <row r="767" spans="25:26" ht="12.75" x14ac:dyDescent="0.2">
      <c r="Y767" s="67"/>
      <c r="Z767" s="35"/>
    </row>
    <row r="768" spans="25:26" ht="12.75" x14ac:dyDescent="0.2">
      <c r="Y768" s="67"/>
      <c r="Z768" s="35"/>
    </row>
    <row r="769" spans="25:26" ht="12.75" x14ac:dyDescent="0.2">
      <c r="Y769" s="67"/>
      <c r="Z769" s="35"/>
    </row>
    <row r="770" spans="25:26" ht="12.75" x14ac:dyDescent="0.2">
      <c r="Y770" s="67"/>
      <c r="Z770" s="35"/>
    </row>
    <row r="771" spans="25:26" ht="12.75" x14ac:dyDescent="0.2">
      <c r="Y771" s="67"/>
      <c r="Z771" s="35"/>
    </row>
    <row r="772" spans="25:26" ht="12.75" x14ac:dyDescent="0.2">
      <c r="Y772" s="67"/>
      <c r="Z772" s="35"/>
    </row>
    <row r="773" spans="25:26" ht="12.75" x14ac:dyDescent="0.2">
      <c r="Y773" s="67"/>
      <c r="Z773" s="35"/>
    </row>
    <row r="774" spans="25:26" ht="12.75" x14ac:dyDescent="0.2">
      <c r="Y774" s="67"/>
      <c r="Z774" s="35"/>
    </row>
    <row r="775" spans="25:26" ht="12.75" x14ac:dyDescent="0.2">
      <c r="Y775" s="67"/>
      <c r="Z775" s="35"/>
    </row>
    <row r="776" spans="25:26" ht="12.75" x14ac:dyDescent="0.2">
      <c r="Y776" s="67"/>
      <c r="Z776" s="35"/>
    </row>
    <row r="777" spans="25:26" ht="12.75" x14ac:dyDescent="0.2">
      <c r="Y777" s="67"/>
      <c r="Z777" s="35"/>
    </row>
    <row r="778" spans="25:26" ht="12.75" x14ac:dyDescent="0.2">
      <c r="Y778" s="67"/>
      <c r="Z778" s="35"/>
    </row>
    <row r="779" spans="25:26" ht="12.75" x14ac:dyDescent="0.2">
      <c r="Y779" s="67"/>
      <c r="Z779" s="35"/>
    </row>
    <row r="780" spans="25:26" ht="12.75" x14ac:dyDescent="0.2">
      <c r="Y780" s="67"/>
      <c r="Z780" s="35"/>
    </row>
    <row r="781" spans="25:26" ht="12.75" x14ac:dyDescent="0.2">
      <c r="Y781" s="67"/>
      <c r="Z781" s="35"/>
    </row>
    <row r="782" spans="25:26" ht="12.75" x14ac:dyDescent="0.2">
      <c r="Y782" s="67"/>
      <c r="Z782" s="35"/>
    </row>
    <row r="783" spans="25:26" ht="12.75" x14ac:dyDescent="0.2">
      <c r="Y783" s="67"/>
      <c r="Z783" s="35"/>
    </row>
    <row r="784" spans="25:26" ht="12.75" x14ac:dyDescent="0.2">
      <c r="Y784" s="67"/>
      <c r="Z784" s="35"/>
    </row>
    <row r="785" spans="25:26" ht="12.75" x14ac:dyDescent="0.2">
      <c r="Y785" s="67"/>
      <c r="Z785" s="35"/>
    </row>
    <row r="786" spans="25:26" ht="12.75" x14ac:dyDescent="0.2">
      <c r="Y786" s="67"/>
      <c r="Z786" s="35"/>
    </row>
    <row r="787" spans="25:26" ht="12.75" x14ac:dyDescent="0.2">
      <c r="Y787" s="67"/>
      <c r="Z787" s="35"/>
    </row>
    <row r="788" spans="25:26" ht="12.75" x14ac:dyDescent="0.2">
      <c r="Y788" s="67"/>
      <c r="Z788" s="35"/>
    </row>
    <row r="789" spans="25:26" ht="12.75" x14ac:dyDescent="0.2">
      <c r="Y789" s="67"/>
      <c r="Z789" s="35"/>
    </row>
    <row r="790" spans="25:26" ht="12.75" x14ac:dyDescent="0.2">
      <c r="Y790" s="67"/>
      <c r="Z790" s="35"/>
    </row>
    <row r="791" spans="25:26" ht="12.75" x14ac:dyDescent="0.2">
      <c r="Y791" s="67"/>
      <c r="Z791" s="35"/>
    </row>
    <row r="792" spans="25:26" ht="12.75" x14ac:dyDescent="0.2">
      <c r="Y792" s="67"/>
      <c r="Z792" s="35"/>
    </row>
    <row r="793" spans="25:26" ht="12.75" x14ac:dyDescent="0.2">
      <c r="Y793" s="67"/>
      <c r="Z793" s="35"/>
    </row>
    <row r="794" spans="25:26" ht="12.75" x14ac:dyDescent="0.2">
      <c r="Y794" s="67"/>
      <c r="Z794" s="35"/>
    </row>
    <row r="795" spans="25:26" ht="12.75" x14ac:dyDescent="0.2">
      <c r="Y795" s="67"/>
      <c r="Z795" s="35"/>
    </row>
    <row r="796" spans="25:26" ht="12.75" x14ac:dyDescent="0.2">
      <c r="Y796" s="67"/>
      <c r="Z796" s="35"/>
    </row>
    <row r="797" spans="25:26" ht="12.75" x14ac:dyDescent="0.2">
      <c r="Y797" s="67"/>
      <c r="Z797" s="35"/>
    </row>
    <row r="798" spans="25:26" ht="12.75" x14ac:dyDescent="0.2">
      <c r="Y798" s="67"/>
      <c r="Z798" s="35"/>
    </row>
    <row r="799" spans="25:26" ht="12.75" x14ac:dyDescent="0.2">
      <c r="Y799" s="67"/>
      <c r="Z799" s="35"/>
    </row>
    <row r="800" spans="25:26" ht="12.75" x14ac:dyDescent="0.2">
      <c r="Y800" s="67"/>
      <c r="Z800" s="35"/>
    </row>
    <row r="801" spans="25:26" ht="12.75" x14ac:dyDescent="0.2">
      <c r="Y801" s="67"/>
      <c r="Z801" s="35"/>
    </row>
    <row r="802" spans="25:26" ht="12.75" x14ac:dyDescent="0.2">
      <c r="Y802" s="67"/>
      <c r="Z802" s="35"/>
    </row>
    <row r="803" spans="25:26" ht="12.75" x14ac:dyDescent="0.2">
      <c r="Y803" s="67"/>
      <c r="Z803" s="35"/>
    </row>
    <row r="804" spans="25:26" ht="12.75" x14ac:dyDescent="0.2">
      <c r="Y804" s="67"/>
      <c r="Z804" s="35"/>
    </row>
    <row r="805" spans="25:26" ht="12.75" x14ac:dyDescent="0.2">
      <c r="Y805" s="67"/>
      <c r="Z805" s="35"/>
    </row>
    <row r="806" spans="25:26" ht="12.75" x14ac:dyDescent="0.2">
      <c r="Y806" s="67"/>
      <c r="Z806" s="35"/>
    </row>
    <row r="807" spans="25:26" ht="12.75" x14ac:dyDescent="0.2">
      <c r="Y807" s="67"/>
      <c r="Z807" s="35"/>
    </row>
    <row r="808" spans="25:26" ht="12.75" x14ac:dyDescent="0.2">
      <c r="Y808" s="67"/>
      <c r="Z808" s="35"/>
    </row>
    <row r="809" spans="25:26" ht="12.75" x14ac:dyDescent="0.2">
      <c r="Y809" s="67"/>
      <c r="Z809" s="35"/>
    </row>
    <row r="810" spans="25:26" ht="12.75" x14ac:dyDescent="0.2">
      <c r="Y810" s="67"/>
      <c r="Z810" s="35"/>
    </row>
    <row r="811" spans="25:26" ht="12.75" x14ac:dyDescent="0.2">
      <c r="Y811" s="67"/>
      <c r="Z811" s="35"/>
    </row>
    <row r="812" spans="25:26" ht="12.75" x14ac:dyDescent="0.2">
      <c r="Y812" s="67"/>
      <c r="Z812" s="35"/>
    </row>
    <row r="813" spans="25:26" ht="12.75" x14ac:dyDescent="0.2">
      <c r="Y813" s="67"/>
      <c r="Z813" s="35"/>
    </row>
    <row r="814" spans="25:26" ht="12.75" x14ac:dyDescent="0.2">
      <c r="Y814" s="67"/>
      <c r="Z814" s="35"/>
    </row>
    <row r="815" spans="25:26" ht="12.75" x14ac:dyDescent="0.2">
      <c r="Y815" s="67"/>
      <c r="Z815" s="35"/>
    </row>
    <row r="816" spans="25:26" ht="12.75" x14ac:dyDescent="0.2">
      <c r="Y816" s="67"/>
      <c r="Z816" s="35"/>
    </row>
    <row r="817" spans="25:26" ht="12.75" x14ac:dyDescent="0.2">
      <c r="Y817" s="67"/>
      <c r="Z817" s="35"/>
    </row>
    <row r="818" spans="25:26" ht="12.75" x14ac:dyDescent="0.2">
      <c r="Y818" s="67"/>
      <c r="Z818" s="35"/>
    </row>
    <row r="819" spans="25:26" ht="12.75" x14ac:dyDescent="0.2">
      <c r="Y819" s="67"/>
      <c r="Z819" s="35"/>
    </row>
    <row r="820" spans="25:26" ht="12.75" x14ac:dyDescent="0.2">
      <c r="Y820" s="67"/>
      <c r="Z820" s="35"/>
    </row>
    <row r="821" spans="25:26" ht="12.75" x14ac:dyDescent="0.2">
      <c r="Y821" s="67"/>
      <c r="Z821" s="35"/>
    </row>
    <row r="822" spans="25:26" ht="12.75" x14ac:dyDescent="0.2">
      <c r="Y822" s="67"/>
      <c r="Z822" s="35"/>
    </row>
    <row r="823" spans="25:26" ht="12.75" x14ac:dyDescent="0.2">
      <c r="Y823" s="67"/>
      <c r="Z823" s="35"/>
    </row>
    <row r="824" spans="25:26" ht="12.75" x14ac:dyDescent="0.2">
      <c r="Y824" s="67"/>
      <c r="Z824" s="35"/>
    </row>
    <row r="825" spans="25:26" ht="12.75" x14ac:dyDescent="0.2">
      <c r="Y825" s="67"/>
      <c r="Z825" s="35"/>
    </row>
    <row r="826" spans="25:26" ht="12.75" x14ac:dyDescent="0.2">
      <c r="Y826" s="67"/>
      <c r="Z826" s="35"/>
    </row>
    <row r="827" spans="25:26" ht="12.75" x14ac:dyDescent="0.2">
      <c r="Y827" s="67"/>
      <c r="Z827" s="35"/>
    </row>
    <row r="828" spans="25:26" ht="12.75" x14ac:dyDescent="0.2">
      <c r="Y828" s="67"/>
      <c r="Z828" s="35"/>
    </row>
    <row r="829" spans="25:26" ht="12.75" x14ac:dyDescent="0.2">
      <c r="Y829" s="67"/>
      <c r="Z829" s="35"/>
    </row>
    <row r="830" spans="25:26" ht="12.75" x14ac:dyDescent="0.2">
      <c r="Y830" s="67"/>
      <c r="Z830" s="35"/>
    </row>
    <row r="831" spans="25:26" ht="12.75" x14ac:dyDescent="0.2">
      <c r="Y831" s="67"/>
      <c r="Z831" s="35"/>
    </row>
    <row r="832" spans="25:26" ht="12.75" x14ac:dyDescent="0.2">
      <c r="Y832" s="67"/>
      <c r="Z832" s="35"/>
    </row>
    <row r="833" spans="25:26" ht="12.75" x14ac:dyDescent="0.2">
      <c r="Y833" s="67"/>
      <c r="Z833" s="35"/>
    </row>
    <row r="834" spans="25:26" ht="12.75" x14ac:dyDescent="0.2">
      <c r="Y834" s="67"/>
      <c r="Z834" s="35"/>
    </row>
    <row r="835" spans="25:26" ht="12.75" x14ac:dyDescent="0.2">
      <c r="Y835" s="67"/>
      <c r="Z835" s="35"/>
    </row>
    <row r="836" spans="25:26" ht="12.75" x14ac:dyDescent="0.2">
      <c r="Y836" s="67"/>
      <c r="Z836" s="35"/>
    </row>
    <row r="837" spans="25:26" ht="12.75" x14ac:dyDescent="0.2">
      <c r="Y837" s="67"/>
      <c r="Z837" s="35"/>
    </row>
    <row r="838" spans="25:26" ht="12.75" x14ac:dyDescent="0.2">
      <c r="Y838" s="67"/>
      <c r="Z838" s="35"/>
    </row>
    <row r="839" spans="25:26" ht="12.75" x14ac:dyDescent="0.2">
      <c r="Y839" s="67"/>
      <c r="Z839" s="35"/>
    </row>
    <row r="840" spans="25:26" ht="12.75" x14ac:dyDescent="0.2">
      <c r="Y840" s="67"/>
      <c r="Z840" s="35"/>
    </row>
    <row r="841" spans="25:26" ht="12.75" x14ac:dyDescent="0.2">
      <c r="Y841" s="67"/>
      <c r="Z841" s="35"/>
    </row>
    <row r="842" spans="25:26" ht="12.75" x14ac:dyDescent="0.2">
      <c r="Y842" s="67"/>
      <c r="Z842" s="35"/>
    </row>
    <row r="843" spans="25:26" ht="12.75" x14ac:dyDescent="0.2">
      <c r="Y843" s="67"/>
      <c r="Z843" s="35"/>
    </row>
    <row r="844" spans="25:26" ht="12.75" x14ac:dyDescent="0.2">
      <c r="Y844" s="67"/>
      <c r="Z844" s="35"/>
    </row>
    <row r="845" spans="25:26" ht="12.75" x14ac:dyDescent="0.2">
      <c r="Y845" s="67"/>
      <c r="Z845" s="35"/>
    </row>
    <row r="846" spans="25:26" ht="12.75" x14ac:dyDescent="0.2">
      <c r="Y846" s="67"/>
      <c r="Z846" s="35"/>
    </row>
    <row r="847" spans="25:26" ht="12.75" x14ac:dyDescent="0.2">
      <c r="Y847" s="67"/>
      <c r="Z847" s="35"/>
    </row>
    <row r="848" spans="25:26" ht="12.75" x14ac:dyDescent="0.2">
      <c r="Y848" s="67"/>
      <c r="Z848" s="35"/>
    </row>
    <row r="849" spans="25:26" ht="12.75" x14ac:dyDescent="0.2">
      <c r="Y849" s="67"/>
      <c r="Z849" s="35"/>
    </row>
    <row r="850" spans="25:26" ht="12.75" x14ac:dyDescent="0.2">
      <c r="Y850" s="67"/>
      <c r="Z850" s="35"/>
    </row>
    <row r="851" spans="25:26" ht="12.75" x14ac:dyDescent="0.2">
      <c r="Y851" s="67"/>
      <c r="Z851" s="35"/>
    </row>
    <row r="852" spans="25:26" ht="12.75" x14ac:dyDescent="0.2">
      <c r="Y852" s="67"/>
      <c r="Z852" s="35"/>
    </row>
    <row r="853" spans="25:26" ht="12.75" x14ac:dyDescent="0.2">
      <c r="Y853" s="67"/>
      <c r="Z853" s="35"/>
    </row>
    <row r="854" spans="25:26" ht="12.75" x14ac:dyDescent="0.2">
      <c r="Y854" s="67"/>
      <c r="Z854" s="35"/>
    </row>
    <row r="855" spans="25:26" ht="12.75" x14ac:dyDescent="0.2">
      <c r="Y855" s="67"/>
      <c r="Z855" s="35"/>
    </row>
    <row r="856" spans="25:26" ht="12.75" x14ac:dyDescent="0.2">
      <c r="Y856" s="67"/>
      <c r="Z856" s="35"/>
    </row>
    <row r="857" spans="25:26" ht="12.75" x14ac:dyDescent="0.2">
      <c r="Y857" s="67"/>
      <c r="Z857" s="35"/>
    </row>
    <row r="858" spans="25:26" ht="12.75" x14ac:dyDescent="0.2">
      <c r="Y858" s="67"/>
      <c r="Z858" s="35"/>
    </row>
    <row r="859" spans="25:26" ht="12.75" x14ac:dyDescent="0.2">
      <c r="Y859" s="67"/>
      <c r="Z859" s="35"/>
    </row>
    <row r="860" spans="25:26" ht="12.75" x14ac:dyDescent="0.2">
      <c r="Y860" s="67"/>
      <c r="Z860" s="35"/>
    </row>
    <row r="861" spans="25:26" ht="12.75" x14ac:dyDescent="0.2">
      <c r="Y861" s="67"/>
      <c r="Z861" s="35"/>
    </row>
    <row r="862" spans="25:26" ht="12.75" x14ac:dyDescent="0.2">
      <c r="Y862" s="67"/>
      <c r="Z862" s="35"/>
    </row>
    <row r="863" spans="25:26" ht="12.75" x14ac:dyDescent="0.2">
      <c r="Y863" s="67"/>
      <c r="Z863" s="35"/>
    </row>
    <row r="864" spans="25:26" ht="12.75" x14ac:dyDescent="0.2">
      <c r="Y864" s="67"/>
      <c r="Z864" s="35"/>
    </row>
    <row r="865" spans="25:26" ht="12.75" x14ac:dyDescent="0.2">
      <c r="Y865" s="67"/>
      <c r="Z865" s="35"/>
    </row>
    <row r="866" spans="25:26" ht="12.75" x14ac:dyDescent="0.2">
      <c r="Y866" s="67"/>
      <c r="Z866" s="35"/>
    </row>
    <row r="867" spans="25:26" ht="12.75" x14ac:dyDescent="0.2">
      <c r="Y867" s="67"/>
      <c r="Z867" s="35"/>
    </row>
    <row r="868" spans="25:26" ht="12.75" x14ac:dyDescent="0.2">
      <c r="Y868" s="67"/>
      <c r="Z868" s="35"/>
    </row>
    <row r="869" spans="25:26" ht="12.75" x14ac:dyDescent="0.2">
      <c r="Y869" s="67"/>
      <c r="Z869" s="35"/>
    </row>
    <row r="870" spans="25:26" ht="12.75" x14ac:dyDescent="0.2">
      <c r="Y870" s="67"/>
      <c r="Z870" s="35"/>
    </row>
    <row r="871" spans="25:26" ht="12.75" x14ac:dyDescent="0.2">
      <c r="Y871" s="67"/>
      <c r="Z871" s="35"/>
    </row>
    <row r="872" spans="25:26" ht="12.75" x14ac:dyDescent="0.2">
      <c r="Y872" s="67"/>
      <c r="Z872" s="35"/>
    </row>
    <row r="873" spans="25:26" ht="12.75" x14ac:dyDescent="0.2">
      <c r="Y873" s="67"/>
      <c r="Z873" s="35"/>
    </row>
    <row r="874" spans="25:26" ht="12.75" x14ac:dyDescent="0.2">
      <c r="Y874" s="67"/>
      <c r="Z874" s="35"/>
    </row>
    <row r="875" spans="25:26" ht="12.75" x14ac:dyDescent="0.2">
      <c r="Y875" s="67"/>
      <c r="Z875" s="35"/>
    </row>
    <row r="876" spans="25:26" ht="12.75" x14ac:dyDescent="0.2">
      <c r="Y876" s="67"/>
      <c r="Z876" s="35"/>
    </row>
    <row r="877" spans="25:26" ht="12.75" x14ac:dyDescent="0.2">
      <c r="Y877" s="67"/>
      <c r="Z877" s="35"/>
    </row>
    <row r="878" spans="25:26" ht="12.75" x14ac:dyDescent="0.2">
      <c r="Y878" s="67"/>
      <c r="Z878" s="35"/>
    </row>
    <row r="879" spans="25:26" ht="12.75" x14ac:dyDescent="0.2">
      <c r="Y879" s="67"/>
      <c r="Z879" s="35"/>
    </row>
    <row r="880" spans="25:26" ht="12.75" x14ac:dyDescent="0.2">
      <c r="Y880" s="67"/>
      <c r="Z880" s="35"/>
    </row>
    <row r="881" spans="25:26" ht="12.75" x14ac:dyDescent="0.2">
      <c r="Y881" s="67"/>
      <c r="Z881" s="35"/>
    </row>
    <row r="882" spans="25:26" ht="12.75" x14ac:dyDescent="0.2">
      <c r="Y882" s="67"/>
      <c r="Z882" s="35"/>
    </row>
    <row r="883" spans="25:26" ht="12.75" x14ac:dyDescent="0.2">
      <c r="Y883" s="67"/>
      <c r="Z883" s="35"/>
    </row>
    <row r="884" spans="25:26" ht="12.75" x14ac:dyDescent="0.2">
      <c r="Y884" s="67"/>
      <c r="Z884" s="35"/>
    </row>
    <row r="885" spans="25:26" ht="12.75" x14ac:dyDescent="0.2">
      <c r="Y885" s="67"/>
      <c r="Z885" s="35"/>
    </row>
    <row r="886" spans="25:26" ht="12.75" x14ac:dyDescent="0.2">
      <c r="Y886" s="67"/>
      <c r="Z886" s="35"/>
    </row>
    <row r="887" spans="25:26" ht="12.75" x14ac:dyDescent="0.2">
      <c r="Y887" s="67"/>
      <c r="Z887" s="35"/>
    </row>
    <row r="888" spans="25:26" ht="12.75" x14ac:dyDescent="0.2">
      <c r="Y888" s="67"/>
      <c r="Z888" s="35"/>
    </row>
    <row r="889" spans="25:26" ht="12.75" x14ac:dyDescent="0.2">
      <c r="Y889" s="67"/>
      <c r="Z889" s="35"/>
    </row>
    <row r="890" spans="25:26" ht="12.75" x14ac:dyDescent="0.2">
      <c r="Y890" s="67"/>
      <c r="Z890" s="35"/>
    </row>
    <row r="891" spans="25:26" ht="12.75" x14ac:dyDescent="0.2">
      <c r="Y891" s="67"/>
      <c r="Z891" s="35"/>
    </row>
    <row r="892" spans="25:26" ht="12.75" x14ac:dyDescent="0.2">
      <c r="Y892" s="67"/>
      <c r="Z892" s="35"/>
    </row>
    <row r="893" spans="25:26" ht="12.75" x14ac:dyDescent="0.2">
      <c r="Y893" s="67"/>
      <c r="Z893" s="35"/>
    </row>
    <row r="894" spans="25:26" ht="12.75" x14ac:dyDescent="0.2">
      <c r="Y894" s="67"/>
      <c r="Z894" s="35"/>
    </row>
    <row r="895" spans="25:26" ht="12.75" x14ac:dyDescent="0.2">
      <c r="Y895" s="67"/>
      <c r="Z895" s="35"/>
    </row>
    <row r="896" spans="25:26" ht="12.75" x14ac:dyDescent="0.2">
      <c r="Y896" s="67"/>
      <c r="Z896" s="35"/>
    </row>
    <row r="897" spans="25:26" ht="12.75" x14ac:dyDescent="0.2">
      <c r="Y897" s="67"/>
      <c r="Z897" s="35"/>
    </row>
    <row r="898" spans="25:26" ht="12.75" x14ac:dyDescent="0.2">
      <c r="Y898" s="67"/>
      <c r="Z898" s="35"/>
    </row>
    <row r="899" spans="25:26" ht="12.75" x14ac:dyDescent="0.2">
      <c r="Y899" s="67"/>
      <c r="Z899" s="35"/>
    </row>
    <row r="900" spans="25:26" ht="12.75" x14ac:dyDescent="0.2">
      <c r="Y900" s="67"/>
      <c r="Z900" s="35"/>
    </row>
    <row r="901" spans="25:26" ht="12.75" x14ac:dyDescent="0.2">
      <c r="Y901" s="71"/>
    </row>
    <row r="902" spans="25:26" ht="12.75" x14ac:dyDescent="0.2">
      <c r="Y902" s="71"/>
    </row>
    <row r="903" spans="25:26" ht="12.75" x14ac:dyDescent="0.2">
      <c r="Y903" s="71"/>
    </row>
    <row r="904" spans="25:26" ht="12.75" x14ac:dyDescent="0.2">
      <c r="Y904" s="71"/>
    </row>
    <row r="905" spans="25:26" ht="12.75" x14ac:dyDescent="0.2">
      <c r="Y905" s="71"/>
    </row>
    <row r="906" spans="25:26" ht="12.75" x14ac:dyDescent="0.2">
      <c r="Y906" s="71"/>
    </row>
    <row r="907" spans="25:26" ht="12.75" x14ac:dyDescent="0.2">
      <c r="Y907" s="71"/>
    </row>
    <row r="908" spans="25:26" ht="12.75" x14ac:dyDescent="0.2">
      <c r="Y908" s="71"/>
    </row>
    <row r="909" spans="25:26" ht="12.75" x14ac:dyDescent="0.2">
      <c r="Y909" s="71"/>
    </row>
    <row r="910" spans="25:26" ht="12.75" x14ac:dyDescent="0.2">
      <c r="Y910" s="71"/>
    </row>
    <row r="911" spans="25:26" ht="12.75" x14ac:dyDescent="0.2">
      <c r="Y911" s="71"/>
    </row>
    <row r="912" spans="25:26" ht="12.75" x14ac:dyDescent="0.2">
      <c r="Y912" s="71"/>
    </row>
    <row r="913" spans="25:25" ht="12.75" x14ac:dyDescent="0.2">
      <c r="Y913" s="71"/>
    </row>
    <row r="914" spans="25:25" ht="12.75" x14ac:dyDescent="0.2">
      <c r="Y914" s="71"/>
    </row>
    <row r="915" spans="25:25" ht="12.75" x14ac:dyDescent="0.2">
      <c r="Y915" s="71"/>
    </row>
    <row r="916" spans="25:25" ht="12.75" x14ac:dyDescent="0.2">
      <c r="Y916" s="71"/>
    </row>
    <row r="917" spans="25:25" ht="12.75" x14ac:dyDescent="0.2">
      <c r="Y917" s="71"/>
    </row>
    <row r="918" spans="25:25" ht="12.75" x14ac:dyDescent="0.2">
      <c r="Y918" s="71"/>
    </row>
    <row r="919" spans="25:25" ht="12.75" x14ac:dyDescent="0.2">
      <c r="Y919" s="71"/>
    </row>
    <row r="920" spans="25:25" ht="12.75" x14ac:dyDescent="0.2">
      <c r="Y920" s="71"/>
    </row>
    <row r="921" spans="25:25" ht="12.75" x14ac:dyDescent="0.2">
      <c r="Y921" s="71"/>
    </row>
    <row r="922" spans="25:25" ht="12.75" x14ac:dyDescent="0.2">
      <c r="Y922" s="71"/>
    </row>
    <row r="923" spans="25:25" ht="12.75" x14ac:dyDescent="0.2">
      <c r="Y923" s="71"/>
    </row>
    <row r="924" spans="25:25" ht="12.75" x14ac:dyDescent="0.2">
      <c r="Y924" s="71"/>
    </row>
    <row r="925" spans="25:25" ht="12.75" x14ac:dyDescent="0.2">
      <c r="Y925" s="71"/>
    </row>
    <row r="926" spans="25:25" ht="12.75" x14ac:dyDescent="0.2">
      <c r="Y926" s="71"/>
    </row>
    <row r="927" spans="25:25" ht="12.75" x14ac:dyDescent="0.2">
      <c r="Y927" s="71"/>
    </row>
    <row r="928" spans="25:25" ht="12.75" x14ac:dyDescent="0.2">
      <c r="Y928" s="71"/>
    </row>
    <row r="929" spans="25:25" ht="12.75" x14ac:dyDescent="0.2">
      <c r="Y929" s="71"/>
    </row>
    <row r="930" spans="25:25" ht="12.75" x14ac:dyDescent="0.2">
      <c r="Y930" s="71"/>
    </row>
    <row r="931" spans="25:25" ht="12.75" x14ac:dyDescent="0.2">
      <c r="Y931" s="71"/>
    </row>
    <row r="932" spans="25:25" ht="12.75" x14ac:dyDescent="0.2">
      <c r="Y932" s="71"/>
    </row>
    <row r="933" spans="25:25" ht="12.75" x14ac:dyDescent="0.2">
      <c r="Y933" s="71"/>
    </row>
    <row r="934" spans="25:25" ht="12.75" x14ac:dyDescent="0.2">
      <c r="Y934" s="71"/>
    </row>
    <row r="935" spans="25:25" ht="12.75" x14ac:dyDescent="0.2">
      <c r="Y935" s="71"/>
    </row>
    <row r="936" spans="25:25" ht="12.75" x14ac:dyDescent="0.2">
      <c r="Y936" s="71"/>
    </row>
    <row r="937" spans="25:25" ht="12.75" x14ac:dyDescent="0.2">
      <c r="Y937" s="71"/>
    </row>
    <row r="938" spans="25:25" ht="12.75" x14ac:dyDescent="0.2">
      <c r="Y938" s="71"/>
    </row>
    <row r="939" spans="25:25" ht="12.75" x14ac:dyDescent="0.2">
      <c r="Y939" s="71"/>
    </row>
    <row r="940" spans="25:25" ht="12.75" x14ac:dyDescent="0.2">
      <c r="Y940" s="71"/>
    </row>
    <row r="941" spans="25:25" ht="12.75" x14ac:dyDescent="0.2">
      <c r="Y941" s="71"/>
    </row>
    <row r="942" spans="25:25" ht="12.75" x14ac:dyDescent="0.2">
      <c r="Y942" s="71"/>
    </row>
    <row r="943" spans="25:25" ht="12.75" x14ac:dyDescent="0.2">
      <c r="Y943" s="71"/>
    </row>
    <row r="944" spans="25:25" ht="12.75" x14ac:dyDescent="0.2">
      <c r="Y944" s="71"/>
    </row>
    <row r="945" spans="25:25" ht="12.75" x14ac:dyDescent="0.2">
      <c r="Y945" s="71"/>
    </row>
    <row r="946" spans="25:25" ht="12.75" x14ac:dyDescent="0.2">
      <c r="Y946" s="71"/>
    </row>
    <row r="947" spans="25:25" ht="12.75" x14ac:dyDescent="0.2">
      <c r="Y947" s="71"/>
    </row>
    <row r="948" spans="25:25" ht="12.75" x14ac:dyDescent="0.2">
      <c r="Y948" s="71"/>
    </row>
    <row r="949" spans="25:25" ht="12.75" x14ac:dyDescent="0.2">
      <c r="Y949" s="71"/>
    </row>
    <row r="950" spans="25:25" ht="12.75" x14ac:dyDescent="0.2">
      <c r="Y950" s="71"/>
    </row>
    <row r="951" spans="25:25" ht="12.75" x14ac:dyDescent="0.2">
      <c r="Y951" s="71"/>
    </row>
    <row r="952" spans="25:25" ht="12.75" x14ac:dyDescent="0.2">
      <c r="Y952" s="71"/>
    </row>
    <row r="953" spans="25:25" ht="12.75" x14ac:dyDescent="0.2">
      <c r="Y953" s="71"/>
    </row>
    <row r="954" spans="25:25" ht="12.75" x14ac:dyDescent="0.2">
      <c r="Y954" s="71"/>
    </row>
    <row r="955" spans="25:25" ht="12.75" x14ac:dyDescent="0.2">
      <c r="Y955" s="71"/>
    </row>
    <row r="956" spans="25:25" ht="12.75" x14ac:dyDescent="0.2">
      <c r="Y956" s="71"/>
    </row>
    <row r="957" spans="25:25" ht="12.75" x14ac:dyDescent="0.2">
      <c r="Y957" s="71"/>
    </row>
    <row r="958" spans="25:25" ht="12.75" x14ac:dyDescent="0.2">
      <c r="Y958" s="71"/>
    </row>
    <row r="959" spans="25:25" ht="12.75" x14ac:dyDescent="0.2">
      <c r="Y959" s="71"/>
    </row>
    <row r="960" spans="25:25" ht="12.75" x14ac:dyDescent="0.2">
      <c r="Y960" s="71"/>
    </row>
    <row r="961" spans="25:25" ht="12.75" x14ac:dyDescent="0.2">
      <c r="Y961" s="71"/>
    </row>
    <row r="962" spans="25:25" ht="12.75" x14ac:dyDescent="0.2">
      <c r="Y962" s="71"/>
    </row>
    <row r="963" spans="25:25" ht="12.75" x14ac:dyDescent="0.2">
      <c r="Y963" s="71"/>
    </row>
    <row r="964" spans="25:25" ht="12.75" x14ac:dyDescent="0.2">
      <c r="Y964" s="71"/>
    </row>
    <row r="965" spans="25:25" ht="12.75" x14ac:dyDescent="0.2">
      <c r="Y965" s="71"/>
    </row>
    <row r="966" spans="25:25" ht="12.75" x14ac:dyDescent="0.2">
      <c r="Y966" s="71"/>
    </row>
    <row r="967" spans="25:25" ht="12.75" x14ac:dyDescent="0.2">
      <c r="Y967" s="71"/>
    </row>
    <row r="968" spans="25:25" ht="12.75" x14ac:dyDescent="0.2">
      <c r="Y968" s="71"/>
    </row>
    <row r="969" spans="25:25" ht="12.75" x14ac:dyDescent="0.2">
      <c r="Y969" s="71"/>
    </row>
    <row r="970" spans="25:25" ht="12.75" x14ac:dyDescent="0.2">
      <c r="Y970" s="71"/>
    </row>
    <row r="971" spans="25:25" ht="12.75" x14ac:dyDescent="0.2">
      <c r="Y971" s="71"/>
    </row>
    <row r="972" spans="25:25" ht="12.75" x14ac:dyDescent="0.2">
      <c r="Y972" s="71"/>
    </row>
    <row r="973" spans="25:25" ht="12.75" x14ac:dyDescent="0.2">
      <c r="Y973" s="71"/>
    </row>
    <row r="974" spans="25:25" ht="12.75" x14ac:dyDescent="0.2">
      <c r="Y974" s="71"/>
    </row>
    <row r="975" spans="25:25" ht="12.75" x14ac:dyDescent="0.2">
      <c r="Y975" s="71"/>
    </row>
    <row r="976" spans="25:25" ht="12.75" x14ac:dyDescent="0.2">
      <c r="Y976" s="71"/>
    </row>
    <row r="977" spans="25:25" ht="12.75" x14ac:dyDescent="0.2">
      <c r="Y977" s="71"/>
    </row>
    <row r="978" spans="25:25" ht="12.75" x14ac:dyDescent="0.2">
      <c r="Y978" s="71"/>
    </row>
    <row r="979" spans="25:25" ht="12.75" x14ac:dyDescent="0.2">
      <c r="Y979" s="71"/>
    </row>
    <row r="980" spans="25:25" ht="12.75" x14ac:dyDescent="0.2">
      <c r="Y980" s="71"/>
    </row>
    <row r="981" spans="25:25" ht="12.75" x14ac:dyDescent="0.2">
      <c r="Y981" s="71"/>
    </row>
    <row r="982" spans="25:25" ht="12.75" x14ac:dyDescent="0.2">
      <c r="Y982" s="71"/>
    </row>
    <row r="983" spans="25:25" ht="12.75" x14ac:dyDescent="0.2">
      <c r="Y983" s="71"/>
    </row>
    <row r="984" spans="25:25" ht="12.75" x14ac:dyDescent="0.2">
      <c r="Y984" s="71"/>
    </row>
    <row r="985" spans="25:25" ht="12.75" x14ac:dyDescent="0.2">
      <c r="Y985" s="71"/>
    </row>
    <row r="986" spans="25:25" ht="12.75" x14ac:dyDescent="0.2">
      <c r="Y986" s="71"/>
    </row>
    <row r="987" spans="25:25" ht="12.75" x14ac:dyDescent="0.2">
      <c r="Y987" s="71"/>
    </row>
    <row r="988" spans="25:25" ht="12.75" x14ac:dyDescent="0.2">
      <c r="Y988" s="71"/>
    </row>
    <row r="989" spans="25:25" ht="12.75" x14ac:dyDescent="0.2">
      <c r="Y989" s="71"/>
    </row>
    <row r="990" spans="25:25" ht="12.75" x14ac:dyDescent="0.2">
      <c r="Y990" s="71"/>
    </row>
    <row r="991" spans="25:25" ht="12.75" x14ac:dyDescent="0.2">
      <c r="Y991" s="71"/>
    </row>
    <row r="992" spans="25:25" ht="12.75" x14ac:dyDescent="0.2">
      <c r="Y992" s="71"/>
    </row>
    <row r="993" spans="25:25" ht="12.75" x14ac:dyDescent="0.2">
      <c r="Y993" s="71"/>
    </row>
    <row r="994" spans="25:25" ht="12.75" x14ac:dyDescent="0.2">
      <c r="Y994" s="71"/>
    </row>
    <row r="995" spans="25:25" ht="12.75" x14ac:dyDescent="0.2">
      <c r="Y995" s="71"/>
    </row>
    <row r="996" spans="25:25" ht="12.75" x14ac:dyDescent="0.2">
      <c r="Y996" s="71"/>
    </row>
    <row r="997" spans="25:25" ht="12.75" x14ac:dyDescent="0.2">
      <c r="Y997" s="71"/>
    </row>
    <row r="998" spans="25:25" ht="12.75" x14ac:dyDescent="0.2">
      <c r="Y998" s="71"/>
    </row>
    <row r="999" spans="25:25" ht="12.75" x14ac:dyDescent="0.2">
      <c r="Y999" s="71"/>
    </row>
    <row r="1000" spans="25:25" ht="12.75" x14ac:dyDescent="0.2">
      <c r="Y1000" s="71"/>
    </row>
    <row r="1001" spans="25:25" ht="12.75" x14ac:dyDescent="0.2">
      <c r="Y1001" s="71"/>
    </row>
    <row r="1002" spans="25:25" ht="12.75" x14ac:dyDescent="0.2">
      <c r="Y1002" s="71"/>
    </row>
    <row r="1003" spans="25:25" ht="12.75" x14ac:dyDescent="0.2">
      <c r="Y1003" s="71"/>
    </row>
    <row r="1004" spans="25:25" ht="12.75" x14ac:dyDescent="0.2">
      <c r="Y1004" s="71"/>
    </row>
    <row r="1005" spans="25:25" ht="12.75" x14ac:dyDescent="0.2">
      <c r="Y1005" s="71"/>
    </row>
    <row r="1006" spans="25:25" ht="12.75" x14ac:dyDescent="0.2">
      <c r="Y1006" s="71"/>
    </row>
    <row r="1007" spans="25:25" ht="12.75" x14ac:dyDescent="0.2">
      <c r="Y1007" s="71"/>
    </row>
    <row r="1008" spans="25:25" ht="12.75" x14ac:dyDescent="0.2">
      <c r="Y1008" s="71"/>
    </row>
    <row r="1009" spans="25:25" ht="12.75" x14ac:dyDescent="0.2">
      <c r="Y1009" s="71"/>
    </row>
    <row r="1010" spans="25:25" ht="12.75" x14ac:dyDescent="0.2">
      <c r="Y1010" s="71"/>
    </row>
    <row r="1011" spans="25:25" ht="12.75" x14ac:dyDescent="0.2">
      <c r="Y1011" s="71"/>
    </row>
    <row r="1012" spans="25:25" ht="12.75" x14ac:dyDescent="0.2">
      <c r="Y1012" s="71"/>
    </row>
    <row r="1013" spans="25:25" ht="12.75" x14ac:dyDescent="0.2">
      <c r="Y1013" s="71"/>
    </row>
    <row r="1014" spans="25:25" ht="12.75" x14ac:dyDescent="0.2">
      <c r="Y1014" s="71"/>
    </row>
    <row r="1015" spans="25:25" ht="12.75" x14ac:dyDescent="0.2">
      <c r="Y1015" s="71"/>
    </row>
    <row r="1016" spans="25:25" ht="12.75" x14ac:dyDescent="0.2">
      <c r="Y1016" s="71"/>
    </row>
    <row r="1017" spans="25:25" ht="12.75" x14ac:dyDescent="0.2">
      <c r="Y1017" s="71"/>
    </row>
    <row r="1018" spans="25:25" ht="12.75" x14ac:dyDescent="0.2">
      <c r="Y1018" s="71"/>
    </row>
    <row r="1019" spans="25:25" ht="12.75" x14ac:dyDescent="0.2">
      <c r="Y1019" s="71"/>
    </row>
    <row r="1020" spans="25:25" ht="12.75" x14ac:dyDescent="0.2">
      <c r="Y1020" s="71"/>
    </row>
    <row r="1021" spans="25:25" ht="12.75" x14ac:dyDescent="0.2">
      <c r="Y1021" s="71"/>
    </row>
    <row r="1022" spans="25:25" ht="12.75" x14ac:dyDescent="0.2">
      <c r="Y1022" s="71"/>
    </row>
    <row r="1023" spans="25:25" ht="12.75" x14ac:dyDescent="0.2">
      <c r="Y1023" s="71"/>
    </row>
    <row r="1024" spans="25:25" ht="12.75" x14ac:dyDescent="0.2">
      <c r="Y1024" s="71"/>
    </row>
    <row r="1025" spans="25:25" ht="12.75" x14ac:dyDescent="0.2">
      <c r="Y1025" s="71"/>
    </row>
    <row r="1026" spans="25:25" ht="12.75" x14ac:dyDescent="0.2">
      <c r="Y1026" s="71"/>
    </row>
    <row r="1027" spans="25:25" ht="12.75" x14ac:dyDescent="0.2">
      <c r="Y1027" s="71"/>
    </row>
    <row r="1028" spans="25:25" ht="12.75" x14ac:dyDescent="0.2">
      <c r="Y1028" s="71"/>
    </row>
    <row r="1029" spans="25:25" ht="12.75" x14ac:dyDescent="0.2">
      <c r="Y1029" s="71"/>
    </row>
    <row r="1030" spans="25:25" ht="12.75" x14ac:dyDescent="0.2">
      <c r="Y1030" s="71"/>
    </row>
    <row r="1031" spans="25:25" ht="12.75" x14ac:dyDescent="0.2">
      <c r="Y1031" s="71"/>
    </row>
    <row r="1032" spans="25:25" ht="12.75" x14ac:dyDescent="0.2">
      <c r="Y1032" s="71"/>
    </row>
    <row r="1033" spans="25:25" ht="12.75" x14ac:dyDescent="0.2">
      <c r="Y1033" s="71"/>
    </row>
    <row r="1034" spans="25:25" ht="12.75" x14ac:dyDescent="0.2">
      <c r="Y1034" s="71"/>
    </row>
    <row r="1035" spans="25:25" ht="12.75" x14ac:dyDescent="0.2">
      <c r="Y1035" s="71"/>
    </row>
    <row r="1036" spans="25:25" ht="12.75" x14ac:dyDescent="0.2">
      <c r="Y1036" s="71"/>
    </row>
    <row r="1037" spans="25:25" ht="12.75" x14ac:dyDescent="0.2">
      <c r="Y1037" s="71"/>
    </row>
    <row r="1038" spans="25:25" ht="12.75" x14ac:dyDescent="0.2">
      <c r="Y1038" s="71"/>
    </row>
    <row r="1039" spans="25:25" ht="12.75" x14ac:dyDescent="0.2">
      <c r="Y1039" s="71"/>
    </row>
    <row r="1040" spans="25:25" ht="12.75" x14ac:dyDescent="0.2">
      <c r="Y1040" s="71"/>
    </row>
    <row r="1041" spans="25:25" ht="12.75" x14ac:dyDescent="0.2">
      <c r="Y1041" s="71"/>
    </row>
    <row r="1042" spans="25:25" ht="12.75" x14ac:dyDescent="0.2">
      <c r="Y1042" s="71"/>
    </row>
    <row r="1043" spans="25:25" ht="12.75" x14ac:dyDescent="0.2">
      <c r="Y1043" s="71"/>
    </row>
    <row r="1044" spans="25:25" ht="12.75" x14ac:dyDescent="0.2">
      <c r="Y1044" s="71"/>
    </row>
    <row r="1045" spans="25:25" ht="12.75" x14ac:dyDescent="0.2">
      <c r="Y1045" s="71"/>
    </row>
    <row r="1046" spans="25:25" ht="12.75" x14ac:dyDescent="0.2">
      <c r="Y1046" s="71"/>
    </row>
    <row r="1047" spans="25:25" ht="12.75" x14ac:dyDescent="0.2">
      <c r="Y1047" s="71"/>
    </row>
    <row r="1048" spans="25:25" ht="12.75" x14ac:dyDescent="0.2">
      <c r="Y1048" s="71"/>
    </row>
    <row r="1049" spans="25:25" ht="12.75" x14ac:dyDescent="0.2">
      <c r="Y1049" s="71"/>
    </row>
    <row r="1050" spans="25:25" ht="12.75" x14ac:dyDescent="0.2">
      <c r="Y1050" s="71"/>
    </row>
    <row r="1051" spans="25:25" ht="12.75" x14ac:dyDescent="0.2">
      <c r="Y1051" s="71"/>
    </row>
    <row r="1052" spans="25:25" ht="12.75" x14ac:dyDescent="0.2">
      <c r="Y1052" s="71"/>
    </row>
    <row r="1053" spans="25:25" ht="12.75" x14ac:dyDescent="0.2">
      <c r="Y1053" s="71"/>
    </row>
    <row r="1054" spans="25:25" ht="12.75" x14ac:dyDescent="0.2">
      <c r="Y1054" s="71"/>
    </row>
    <row r="1055" spans="25:25" ht="12.75" x14ac:dyDescent="0.2">
      <c r="Y1055" s="71"/>
    </row>
    <row r="1056" spans="25:25" ht="12.75" x14ac:dyDescent="0.2">
      <c r="Y1056" s="71"/>
    </row>
    <row r="1057" spans="25:25" ht="12.75" x14ac:dyDescent="0.2">
      <c r="Y1057" s="71"/>
    </row>
    <row r="1058" spans="25:25" ht="12.75" x14ac:dyDescent="0.2">
      <c r="Y1058" s="71"/>
    </row>
    <row r="1059" spans="25:25" ht="12.75" x14ac:dyDescent="0.2">
      <c r="Y1059" s="71"/>
    </row>
    <row r="1060" spans="25:25" ht="12.75" x14ac:dyDescent="0.2">
      <c r="Y1060" s="71"/>
    </row>
    <row r="1061" spans="25:25" ht="12.75" x14ac:dyDescent="0.2">
      <c r="Y1061" s="71"/>
    </row>
    <row r="1062" spans="25:25" ht="12.75" x14ac:dyDescent="0.2">
      <c r="Y1062" s="71"/>
    </row>
    <row r="1063" spans="25:25" ht="12.75" x14ac:dyDescent="0.2">
      <c r="Y1063" s="71"/>
    </row>
    <row r="1064" spans="25:25" ht="12.75" x14ac:dyDescent="0.2">
      <c r="Y1064" s="71"/>
    </row>
    <row r="1065" spans="25:25" ht="12.75" x14ac:dyDescent="0.2">
      <c r="Y1065" s="71"/>
    </row>
    <row r="1066" spans="25:25" ht="12.75" x14ac:dyDescent="0.2">
      <c r="Y1066" s="71"/>
    </row>
    <row r="1067" spans="25:25" ht="12.75" x14ac:dyDescent="0.2">
      <c r="Y1067" s="71"/>
    </row>
    <row r="1068" spans="25:25" ht="12.75" x14ac:dyDescent="0.2">
      <c r="Y1068" s="71"/>
    </row>
    <row r="1069" spans="25:25" ht="12.75" x14ac:dyDescent="0.2">
      <c r="Y1069" s="71"/>
    </row>
    <row r="1070" spans="25:25" ht="12.75" x14ac:dyDescent="0.2">
      <c r="Y1070" s="71"/>
    </row>
    <row r="1071" spans="25:25" ht="12.75" x14ac:dyDescent="0.2">
      <c r="Y1071" s="71"/>
    </row>
    <row r="1072" spans="25:25" ht="12.75" x14ac:dyDescent="0.2">
      <c r="Y1072" s="71"/>
    </row>
    <row r="1073" spans="25:25" ht="12.75" x14ac:dyDescent="0.2">
      <c r="Y1073" s="71"/>
    </row>
    <row r="1074" spans="25:25" ht="12.75" x14ac:dyDescent="0.2">
      <c r="Y1074" s="71"/>
    </row>
    <row r="1075" spans="25:25" ht="12.75" x14ac:dyDescent="0.2">
      <c r="Y1075" s="71"/>
    </row>
    <row r="1076" spans="25:25" ht="12.75" x14ac:dyDescent="0.2">
      <c r="Y1076" s="71"/>
    </row>
    <row r="1077" spans="25:25" ht="12.75" x14ac:dyDescent="0.2">
      <c r="Y1077" s="71"/>
    </row>
    <row r="1078" spans="25:25" ht="12.75" x14ac:dyDescent="0.2">
      <c r="Y1078" s="71"/>
    </row>
    <row r="1079" spans="25:25" ht="12.75" x14ac:dyDescent="0.2">
      <c r="Y1079" s="71"/>
    </row>
    <row r="1080" spans="25:25" ht="12.75" x14ac:dyDescent="0.2">
      <c r="Y1080" s="71"/>
    </row>
    <row r="1081" spans="25:25" ht="12.75" x14ac:dyDescent="0.2">
      <c r="Y1081" s="71"/>
    </row>
    <row r="1082" spans="25:25" ht="12.75" x14ac:dyDescent="0.2">
      <c r="Y1082" s="71"/>
    </row>
    <row r="1083" spans="25:25" ht="12.75" x14ac:dyDescent="0.2">
      <c r="Y1083" s="71"/>
    </row>
    <row r="1084" spans="25:25" ht="12.75" x14ac:dyDescent="0.2">
      <c r="Y1084" s="71"/>
    </row>
    <row r="1085" spans="25:25" ht="12.75" x14ac:dyDescent="0.2">
      <c r="Y1085" s="71"/>
    </row>
    <row r="1086" spans="25:25" ht="12.75" x14ac:dyDescent="0.2">
      <c r="Y1086" s="71"/>
    </row>
    <row r="1087" spans="25:25" ht="12.75" x14ac:dyDescent="0.2">
      <c r="Y1087" s="71"/>
    </row>
    <row r="1088" spans="25:25" ht="12.75" x14ac:dyDescent="0.2">
      <c r="Y1088" s="71"/>
    </row>
    <row r="1089" spans="25:25" ht="12.75" x14ac:dyDescent="0.2">
      <c r="Y1089" s="71"/>
    </row>
    <row r="1090" spans="25:25" ht="12.75" x14ac:dyDescent="0.2">
      <c r="Y1090" s="71"/>
    </row>
    <row r="1091" spans="25:25" ht="12.75" x14ac:dyDescent="0.2">
      <c r="Y1091" s="71"/>
    </row>
    <row r="1092" spans="25:25" ht="12.75" x14ac:dyDescent="0.2">
      <c r="Y1092" s="71"/>
    </row>
    <row r="1093" spans="25:25" ht="12.75" x14ac:dyDescent="0.2">
      <c r="Y1093" s="71"/>
    </row>
    <row r="1094" spans="25:25" ht="12.75" x14ac:dyDescent="0.2">
      <c r="Y1094" s="71"/>
    </row>
    <row r="1095" spans="25:25" ht="12.75" x14ac:dyDescent="0.2">
      <c r="Y1095" s="71"/>
    </row>
    <row r="1096" spans="25:25" ht="12.75" x14ac:dyDescent="0.2">
      <c r="Y1096" s="71"/>
    </row>
    <row r="1097" spans="25:25" ht="12.75" x14ac:dyDescent="0.2">
      <c r="Y1097" s="71"/>
    </row>
    <row r="1098" spans="25:25" ht="12.75" x14ac:dyDescent="0.2">
      <c r="Y1098" s="71"/>
    </row>
    <row r="1099" spans="25:25" ht="12.75" x14ac:dyDescent="0.2">
      <c r="Y1099" s="71"/>
    </row>
    <row r="1100" spans="25:25" ht="12.75" x14ac:dyDescent="0.2">
      <c r="Y1100" s="71"/>
    </row>
    <row r="1101" spans="25:25" ht="12.75" x14ac:dyDescent="0.2">
      <c r="Y1101" s="71"/>
    </row>
    <row r="1102" spans="25:25" ht="12.75" x14ac:dyDescent="0.2">
      <c r="Y1102" s="71"/>
    </row>
    <row r="1103" spans="25:25" ht="12.75" x14ac:dyDescent="0.2">
      <c r="Y1103" s="71"/>
    </row>
    <row r="1104" spans="25:25" ht="12.75" x14ac:dyDescent="0.2">
      <c r="Y1104" s="71"/>
    </row>
    <row r="1105" spans="25:25" ht="12.75" x14ac:dyDescent="0.2">
      <c r="Y1105" s="71"/>
    </row>
    <row r="1106" spans="25:25" ht="12.75" x14ac:dyDescent="0.2">
      <c r="Y1106" s="71"/>
    </row>
    <row r="1107" spans="25:25" ht="12.75" x14ac:dyDescent="0.2">
      <c r="Y1107" s="71"/>
    </row>
    <row r="1108" spans="25:25" ht="12.75" x14ac:dyDescent="0.2">
      <c r="Y1108" s="71"/>
    </row>
    <row r="1109" spans="25:25" ht="12.75" x14ac:dyDescent="0.2">
      <c r="Y1109" s="71"/>
    </row>
    <row r="1110" spans="25:25" ht="12.75" x14ac:dyDescent="0.2">
      <c r="Y1110" s="71"/>
    </row>
    <row r="1111" spans="25:25" ht="12.75" x14ac:dyDescent="0.2">
      <c r="Y1111" s="71"/>
    </row>
    <row r="1112" spans="25:25" ht="12.75" x14ac:dyDescent="0.2">
      <c r="Y1112" s="71"/>
    </row>
    <row r="1113" spans="25:25" ht="12.75" x14ac:dyDescent="0.2">
      <c r="Y1113" s="71"/>
    </row>
    <row r="1114" spans="25:25" ht="12.75" x14ac:dyDescent="0.2">
      <c r="Y1114" s="71"/>
    </row>
    <row r="1115" spans="25:25" ht="12.75" x14ac:dyDescent="0.2">
      <c r="Y1115" s="71"/>
    </row>
    <row r="1116" spans="25:25" ht="12.75" x14ac:dyDescent="0.2">
      <c r="Y1116" s="71"/>
    </row>
    <row r="1117" spans="25:25" ht="12.75" x14ac:dyDescent="0.2">
      <c r="Y1117" s="71"/>
    </row>
    <row r="1118" spans="25:25" ht="12.75" x14ac:dyDescent="0.2">
      <c r="Y1118" s="71"/>
    </row>
    <row r="1119" spans="25:25" ht="12.75" x14ac:dyDescent="0.2">
      <c r="Y1119" s="71"/>
    </row>
    <row r="1120" spans="25:25" ht="12.75" x14ac:dyDescent="0.2">
      <c r="Y1120" s="71"/>
    </row>
    <row r="1121" spans="25:25" ht="12.75" x14ac:dyDescent="0.2">
      <c r="Y1121" s="71"/>
    </row>
    <row r="1122" spans="25:25" ht="12.75" x14ac:dyDescent="0.2">
      <c r="Y1122" s="71"/>
    </row>
    <row r="1123" spans="25:25" ht="12.75" x14ac:dyDescent="0.2">
      <c r="Y1123" s="71"/>
    </row>
    <row r="1124" spans="25:25" ht="12.75" x14ac:dyDescent="0.2">
      <c r="Y1124" s="71"/>
    </row>
    <row r="1125" spans="25:25" ht="12.75" x14ac:dyDescent="0.2">
      <c r="Y1125" s="71"/>
    </row>
    <row r="1126" spans="25:25" ht="12.75" x14ac:dyDescent="0.2">
      <c r="Y1126" s="71"/>
    </row>
    <row r="1127" spans="25:25" ht="12.75" x14ac:dyDescent="0.2">
      <c r="Y1127" s="71"/>
    </row>
    <row r="1128" spans="25:25" ht="12.75" x14ac:dyDescent="0.2">
      <c r="Y1128" s="71"/>
    </row>
    <row r="1129" spans="25:25" ht="12.75" x14ac:dyDescent="0.2">
      <c r="Y1129" s="71"/>
    </row>
    <row r="1130" spans="25:25" ht="12.75" x14ac:dyDescent="0.2">
      <c r="Y1130" s="71"/>
    </row>
    <row r="1131" spans="25:25" ht="12.75" x14ac:dyDescent="0.2">
      <c r="Y1131" s="71"/>
    </row>
    <row r="1132" spans="25:25" ht="12.75" x14ac:dyDescent="0.2">
      <c r="Y1132" s="71"/>
    </row>
    <row r="1133" spans="25:25" ht="12.75" x14ac:dyDescent="0.2">
      <c r="Y1133" s="71"/>
    </row>
    <row r="1134" spans="25:25" ht="12.75" x14ac:dyDescent="0.2">
      <c r="Y1134" s="71"/>
    </row>
    <row r="1135" spans="25:25" ht="12.75" x14ac:dyDescent="0.2">
      <c r="Y1135" s="71"/>
    </row>
    <row r="1136" spans="25:25" ht="12.75" x14ac:dyDescent="0.2">
      <c r="Y1136" s="71"/>
    </row>
    <row r="1137" spans="25:25" ht="12.75" x14ac:dyDescent="0.2">
      <c r="Y1137" s="71"/>
    </row>
    <row r="1138" spans="25:25" ht="12.75" x14ac:dyDescent="0.2">
      <c r="Y1138" s="71"/>
    </row>
    <row r="1139" spans="25:25" ht="12.75" x14ac:dyDescent="0.2">
      <c r="Y1139" s="71"/>
    </row>
    <row r="1140" spans="25:25" ht="12.75" x14ac:dyDescent="0.2">
      <c r="Y1140" s="71"/>
    </row>
    <row r="1141" spans="25:25" ht="12.75" x14ac:dyDescent="0.2">
      <c r="Y1141" s="71"/>
    </row>
    <row r="1142" spans="25:25" ht="12.75" x14ac:dyDescent="0.2">
      <c r="Y1142" s="71"/>
    </row>
    <row r="1143" spans="25:25" ht="12.75" x14ac:dyDescent="0.2">
      <c r="Y1143" s="71"/>
    </row>
    <row r="1144" spans="25:25" ht="12.75" x14ac:dyDescent="0.2">
      <c r="Y1144" s="71"/>
    </row>
    <row r="1145" spans="25:25" ht="12.75" x14ac:dyDescent="0.2">
      <c r="Y1145" s="71"/>
    </row>
    <row r="1146" spans="25:25" ht="12.75" x14ac:dyDescent="0.2">
      <c r="Y1146" s="71"/>
    </row>
    <row r="1147" spans="25:25" ht="12.75" x14ac:dyDescent="0.2">
      <c r="Y1147" s="71"/>
    </row>
    <row r="1148" spans="25:25" ht="12.75" x14ac:dyDescent="0.2">
      <c r="Y1148" s="71"/>
    </row>
    <row r="1149" spans="25:25" ht="12.75" x14ac:dyDescent="0.2">
      <c r="Y1149" s="71"/>
    </row>
    <row r="1150" spans="25:25" ht="12.75" x14ac:dyDescent="0.2">
      <c r="Y1150" s="71"/>
    </row>
    <row r="1151" spans="25:25" ht="12.75" x14ac:dyDescent="0.2">
      <c r="Y1151" s="71"/>
    </row>
    <row r="1152" spans="25:25" ht="12.75" x14ac:dyDescent="0.2">
      <c r="Y1152" s="71"/>
    </row>
    <row r="1153" spans="25:25" ht="12.75" x14ac:dyDescent="0.2">
      <c r="Y1153" s="71"/>
    </row>
    <row r="1154" spans="25:25" ht="12.75" x14ac:dyDescent="0.2">
      <c r="Y1154" s="71"/>
    </row>
    <row r="1155" spans="25:25" ht="12.75" x14ac:dyDescent="0.2">
      <c r="Y1155" s="71"/>
    </row>
    <row r="1156" spans="25:25" ht="12.75" x14ac:dyDescent="0.2">
      <c r="Y1156" s="71"/>
    </row>
    <row r="1157" spans="25:25" ht="12.75" x14ac:dyDescent="0.2">
      <c r="Y1157" s="71"/>
    </row>
    <row r="1158" spans="25:25" ht="12.75" x14ac:dyDescent="0.2">
      <c r="Y1158" s="71"/>
    </row>
    <row r="1159" spans="25:25" ht="12.75" x14ac:dyDescent="0.2">
      <c r="Y1159" s="71"/>
    </row>
    <row r="1160" spans="25:25" ht="12.75" x14ac:dyDescent="0.2">
      <c r="Y1160" s="71"/>
    </row>
    <row r="1161" spans="25:25" ht="12.75" x14ac:dyDescent="0.2">
      <c r="Y1161" s="71"/>
    </row>
    <row r="1162" spans="25:25" ht="12.75" x14ac:dyDescent="0.2">
      <c r="Y1162" s="71"/>
    </row>
    <row r="1163" spans="25:25" ht="12.75" x14ac:dyDescent="0.2">
      <c r="Y1163" s="71"/>
    </row>
    <row r="1164" spans="25:25" ht="12.75" x14ac:dyDescent="0.2">
      <c r="Y1164" s="71"/>
    </row>
    <row r="1165" spans="25:25" ht="12.75" x14ac:dyDescent="0.2">
      <c r="Y1165" s="71"/>
    </row>
    <row r="1166" spans="25:25" ht="12.75" x14ac:dyDescent="0.2">
      <c r="Y1166" s="71"/>
    </row>
    <row r="1167" spans="25:25" ht="12.75" x14ac:dyDescent="0.2">
      <c r="Y1167" s="71"/>
    </row>
    <row r="1168" spans="25:25" ht="12.75" x14ac:dyDescent="0.2">
      <c r="Y1168" s="71"/>
    </row>
    <row r="1169" spans="25:25" ht="12.75" x14ac:dyDescent="0.2">
      <c r="Y1169" s="71"/>
    </row>
    <row r="1170" spans="25:25" ht="12.75" x14ac:dyDescent="0.2">
      <c r="Y1170" s="71"/>
    </row>
  </sheetData>
  <sheetProtection password="DCC6" sheet="1" objects="1" scenarios="1" formatCells="0" formatColumns="0" formatRows="0" insertColumns="0" insertRows="0" insertHyperlinks="0" deleteColumns="0" deleteRows="0" sort="0" autoFilter="0" pivotTables="0"/>
  <autoFilter ref="A13:A177">
    <filterColumn colId="0">
      <filters>
        <filter val="NASF SC 1"/>
        <filter val="Obs.: Quando o instrumento não foi respondido, foi considerado o escore 0 (ZERO). Apresentada na cor cinza."/>
      </filters>
    </filterColumn>
  </autoFilter>
  <mergeCells count="4">
    <mergeCell ref="B8:F8"/>
    <mergeCell ref="B9:F9"/>
    <mergeCell ref="B10:F10"/>
    <mergeCell ref="M177:Q177"/>
  </mergeCells>
  <conditionalFormatting sqref="C14:C176">
    <cfRule type="cellIs" dxfId="281" priority="137" operator="between">
      <formula>96</formula>
      <formula>120</formula>
    </cfRule>
    <cfRule type="cellIs" dxfId="280" priority="138" operator="between">
      <formula>72</formula>
      <formula>95</formula>
    </cfRule>
    <cfRule type="cellIs" dxfId="279" priority="139" operator="between">
      <formula>48</formula>
      <formula>71</formula>
    </cfRule>
    <cfRule type="cellIs" dxfId="278" priority="140" operator="between">
      <formula>24</formula>
      <formula>47</formula>
    </cfRule>
    <cfRule type="cellIs" dxfId="277" priority="141" operator="between">
      <formula>0</formula>
      <formula>23</formula>
    </cfRule>
  </conditionalFormatting>
  <conditionalFormatting sqref="C14">
    <cfRule type="containsText" dxfId="276" priority="136" operator="containsText" text="Não Respondeu">
      <formula>NOT(ISERROR(SEARCH("Não Respondeu",C14)))</formula>
    </cfRule>
  </conditionalFormatting>
  <conditionalFormatting sqref="C15:C176">
    <cfRule type="containsText" dxfId="275" priority="135" operator="containsText" text="Não Respondeu">
      <formula>NOT(ISERROR(SEARCH("Não Respondeu",C15)))</formula>
    </cfRule>
  </conditionalFormatting>
  <conditionalFormatting sqref="D176">
    <cfRule type="cellIs" dxfId="274" priority="130" operator="between">
      <formula>40</formula>
      <formula>50</formula>
    </cfRule>
    <cfRule type="cellIs" dxfId="273" priority="131" operator="between">
      <formula>30</formula>
      <formula>39</formula>
    </cfRule>
    <cfRule type="cellIs" dxfId="272" priority="132" operator="between">
      <formula>20</formula>
      <formula>29</formula>
    </cfRule>
    <cfRule type="cellIs" dxfId="271" priority="133" operator="between">
      <formula>10</formula>
      <formula>19</formula>
    </cfRule>
    <cfRule type="cellIs" dxfId="270" priority="134" operator="between">
      <formula>0</formula>
      <formula>9</formula>
    </cfRule>
  </conditionalFormatting>
  <conditionalFormatting sqref="D176">
    <cfRule type="containsText" dxfId="269" priority="129" operator="containsText" text="Não Respondeu">
      <formula>NOT(ISERROR(SEARCH("Não Respondeu",D176)))</formula>
    </cfRule>
  </conditionalFormatting>
  <conditionalFormatting sqref="D14:D175">
    <cfRule type="cellIs" dxfId="268" priority="124" operator="between">
      <formula>40</formula>
      <formula>50</formula>
    </cfRule>
    <cfRule type="cellIs" dxfId="267" priority="125" operator="between">
      <formula>30</formula>
      <formula>39</formula>
    </cfRule>
    <cfRule type="cellIs" dxfId="266" priority="126" operator="between">
      <formula>20</formula>
      <formula>29</formula>
    </cfRule>
    <cfRule type="cellIs" dxfId="265" priority="127" operator="between">
      <formula>10</formula>
      <formula>19</formula>
    </cfRule>
    <cfRule type="cellIs" dxfId="264" priority="128" operator="between">
      <formula>0</formula>
      <formula>9</formula>
    </cfRule>
  </conditionalFormatting>
  <conditionalFormatting sqref="D14:D175">
    <cfRule type="containsText" dxfId="263" priority="123" operator="containsText" text="Não Respondeu">
      <formula>NOT(ISERROR(SEARCH("Não Respondeu",D14)))</formula>
    </cfRule>
  </conditionalFormatting>
  <conditionalFormatting sqref="E14">
    <cfRule type="cellIs" dxfId="262" priority="118" operator="between">
      <formula>24</formula>
      <formula>30</formula>
    </cfRule>
    <cfRule type="cellIs" dxfId="261" priority="119" operator="between">
      <formula>18</formula>
      <formula>23</formula>
    </cfRule>
    <cfRule type="cellIs" dxfId="260" priority="120" operator="between">
      <formula>12</formula>
      <formula>17</formula>
    </cfRule>
    <cfRule type="cellIs" dxfId="259" priority="121" operator="between">
      <formula>6</formula>
      <formula>11</formula>
    </cfRule>
    <cfRule type="cellIs" dxfId="258" priority="122" operator="between">
      <formula>0</formula>
      <formula>5</formula>
    </cfRule>
  </conditionalFormatting>
  <conditionalFormatting sqref="E14">
    <cfRule type="containsText" dxfId="257" priority="117" operator="containsText" text="Não Respondeu">
      <formula>NOT(ISERROR(SEARCH("Não Respondeu",E14)))</formula>
    </cfRule>
  </conditionalFormatting>
  <conditionalFormatting sqref="E15:E176">
    <cfRule type="cellIs" dxfId="256" priority="112" operator="between">
      <formula>24</formula>
      <formula>30</formula>
    </cfRule>
    <cfRule type="cellIs" dxfId="255" priority="113" operator="between">
      <formula>18</formula>
      <formula>23</formula>
    </cfRule>
    <cfRule type="cellIs" dxfId="254" priority="114" operator="between">
      <formula>12</formula>
      <formula>17</formula>
    </cfRule>
    <cfRule type="cellIs" dxfId="253" priority="115" operator="between">
      <formula>6</formula>
      <formula>11</formula>
    </cfRule>
    <cfRule type="cellIs" dxfId="252" priority="116" operator="between">
      <formula>0</formula>
      <formula>5</formula>
    </cfRule>
  </conditionalFormatting>
  <conditionalFormatting sqref="E15:E176">
    <cfRule type="containsText" dxfId="251" priority="111" operator="containsText" text="Não Respondeu">
      <formula>NOT(ISERROR(SEARCH("Não Respondeu",E15)))</formula>
    </cfRule>
  </conditionalFormatting>
  <conditionalFormatting sqref="F14">
    <cfRule type="cellIs" dxfId="250" priority="108" operator="between">
      <formula>3.5</formula>
      <formula>5</formula>
    </cfRule>
    <cfRule type="cellIs" dxfId="249" priority="109" operator="between">
      <formula>2.5</formula>
      <formula>3.49</formula>
    </cfRule>
    <cfRule type="cellIs" dxfId="248" priority="110" operator="between">
      <formula>0</formula>
      <formula>2.49</formula>
    </cfRule>
  </conditionalFormatting>
  <conditionalFormatting sqref="F14">
    <cfRule type="containsText" dxfId="247" priority="107" operator="containsText" text="Não Respondeu">
      <formula>NOT(ISERROR(SEARCH("Não Respondeu",F14)))</formula>
    </cfRule>
  </conditionalFormatting>
  <conditionalFormatting sqref="G14">
    <cfRule type="cellIs" dxfId="246" priority="102" operator="between">
      <formula>104</formula>
      <formula>130</formula>
    </cfRule>
    <cfRule type="cellIs" dxfId="245" priority="103" operator="between">
      <formula>78</formula>
      <formula>103</formula>
    </cfRule>
    <cfRule type="cellIs" dxfId="244" priority="104" operator="between">
      <formula>52</formula>
      <formula>77</formula>
    </cfRule>
    <cfRule type="cellIs" dxfId="243" priority="105" operator="between">
      <formula>26</formula>
      <formula>51</formula>
    </cfRule>
    <cfRule type="cellIs" dxfId="242" priority="106" operator="between">
      <formula>0</formula>
      <formula>25</formula>
    </cfRule>
  </conditionalFormatting>
  <conditionalFormatting sqref="G14">
    <cfRule type="containsText" dxfId="241" priority="101" operator="containsText" text="Não Respondeu">
      <formula>NOT(ISERROR(SEARCH("Não Respondeu",G14)))</formula>
    </cfRule>
  </conditionalFormatting>
  <conditionalFormatting sqref="G15:G176">
    <cfRule type="cellIs" dxfId="240" priority="96" operator="between">
      <formula>104</formula>
      <formula>130</formula>
    </cfRule>
    <cfRule type="cellIs" dxfId="239" priority="97" operator="between">
      <formula>78</formula>
      <formula>103</formula>
    </cfRule>
    <cfRule type="cellIs" dxfId="238" priority="98" operator="between">
      <formula>52</formula>
      <formula>77</formula>
    </cfRule>
    <cfRule type="cellIs" dxfId="237" priority="99" operator="between">
      <formula>26</formula>
      <formula>51</formula>
    </cfRule>
    <cfRule type="cellIs" dxfId="236" priority="100" operator="between">
      <formula>0</formula>
      <formula>25</formula>
    </cfRule>
  </conditionalFormatting>
  <conditionalFormatting sqref="G15:G176">
    <cfRule type="containsText" dxfId="235" priority="95" operator="containsText" text="Não Respondeu">
      <formula>NOT(ISERROR(SEARCH("Não Respondeu",G15)))</formula>
    </cfRule>
  </conditionalFormatting>
  <conditionalFormatting sqref="H14">
    <cfRule type="cellIs" dxfId="234" priority="90" operator="between">
      <formula>32</formula>
      <formula>40</formula>
    </cfRule>
    <cfRule type="cellIs" dxfId="233" priority="91" operator="between">
      <formula>24</formula>
      <formula>31</formula>
    </cfRule>
    <cfRule type="cellIs" dxfId="232" priority="92" operator="between">
      <formula>16</formula>
      <formula>23</formula>
    </cfRule>
    <cfRule type="cellIs" dxfId="231" priority="93" operator="between">
      <formula>8</formula>
      <formula>15</formula>
    </cfRule>
    <cfRule type="cellIs" dxfId="230" priority="94" operator="between">
      <formula>0</formula>
      <formula>7</formula>
    </cfRule>
  </conditionalFormatting>
  <conditionalFormatting sqref="H14">
    <cfRule type="containsText" dxfId="229" priority="89" operator="containsText" text="Não Respondeu">
      <formula>NOT(ISERROR(SEARCH("Não Respondeu",H14)))</formula>
    </cfRule>
  </conditionalFormatting>
  <conditionalFormatting sqref="H15:H176">
    <cfRule type="cellIs" dxfId="228" priority="84" operator="between">
      <formula>32</formula>
      <formula>40</formula>
    </cfRule>
    <cfRule type="cellIs" dxfId="227" priority="85" operator="between">
      <formula>24</formula>
      <formula>31</formula>
    </cfRule>
    <cfRule type="cellIs" dxfId="226" priority="86" operator="between">
      <formula>16</formula>
      <formula>23</formula>
    </cfRule>
    <cfRule type="cellIs" dxfId="225" priority="87" operator="between">
      <formula>8</formula>
      <formula>15</formula>
    </cfRule>
    <cfRule type="cellIs" dxfId="224" priority="88" operator="between">
      <formula>0</formula>
      <formula>7</formula>
    </cfRule>
  </conditionalFormatting>
  <conditionalFormatting sqref="H15:H176">
    <cfRule type="containsText" dxfId="223" priority="83" operator="containsText" text="Não Respondeu">
      <formula>NOT(ISERROR(SEARCH("Não Respondeu",H15)))</formula>
    </cfRule>
  </conditionalFormatting>
  <conditionalFormatting sqref="I14">
    <cfRule type="cellIs" dxfId="222" priority="78" operator="between">
      <formula>32</formula>
      <formula>40</formula>
    </cfRule>
    <cfRule type="cellIs" dxfId="221" priority="79" operator="between">
      <formula>24</formula>
      <formula>31</formula>
    </cfRule>
    <cfRule type="cellIs" dxfId="220" priority="80" operator="between">
      <formula>16</formula>
      <formula>23</formula>
    </cfRule>
    <cfRule type="cellIs" dxfId="219" priority="81" operator="between">
      <formula>8</formula>
      <formula>15</formula>
    </cfRule>
    <cfRule type="cellIs" dxfId="218" priority="82" operator="between">
      <formula>0</formula>
      <formula>7</formula>
    </cfRule>
  </conditionalFormatting>
  <conditionalFormatting sqref="I14">
    <cfRule type="containsText" dxfId="217" priority="77" operator="containsText" text="Não Respondeu">
      <formula>NOT(ISERROR(SEARCH("Não Respondeu",I14)))</formula>
    </cfRule>
  </conditionalFormatting>
  <conditionalFormatting sqref="I15:I176">
    <cfRule type="cellIs" dxfId="216" priority="72" operator="between">
      <formula>32</formula>
      <formula>40</formula>
    </cfRule>
    <cfRule type="cellIs" dxfId="215" priority="73" operator="between">
      <formula>24</formula>
      <formula>31</formula>
    </cfRule>
    <cfRule type="cellIs" dxfId="214" priority="74" operator="between">
      <formula>16</formula>
      <formula>23</formula>
    </cfRule>
    <cfRule type="cellIs" dxfId="213" priority="75" operator="between">
      <formula>8</formula>
      <formula>15</formula>
    </cfRule>
    <cfRule type="cellIs" dxfId="212" priority="76" operator="between">
      <formula>0</formula>
      <formula>7</formula>
    </cfRule>
  </conditionalFormatting>
  <conditionalFormatting sqref="I15:I176">
    <cfRule type="containsText" dxfId="211" priority="71" operator="containsText" text="Não Respondeu">
      <formula>NOT(ISERROR(SEARCH("Não Respondeu",I15)))</formula>
    </cfRule>
  </conditionalFormatting>
  <conditionalFormatting sqref="J14">
    <cfRule type="cellIs" dxfId="210" priority="66" operator="between">
      <formula>64</formula>
      <formula>80</formula>
    </cfRule>
    <cfRule type="cellIs" dxfId="209" priority="67" operator="between">
      <formula>48</formula>
      <formula>63</formula>
    </cfRule>
    <cfRule type="cellIs" dxfId="208" priority="68" operator="between">
      <formula>32</formula>
      <formula>47</formula>
    </cfRule>
    <cfRule type="cellIs" dxfId="207" priority="69" operator="between">
      <formula>16</formula>
      <formula>31</formula>
    </cfRule>
    <cfRule type="cellIs" dxfId="206" priority="70" operator="between">
      <formula>0</formula>
      <formula>15</formula>
    </cfRule>
  </conditionalFormatting>
  <conditionalFormatting sqref="J14">
    <cfRule type="containsText" dxfId="205" priority="65" operator="containsText" text="Não Respondeu">
      <formula>NOT(ISERROR(SEARCH("Não Respondeu",J14)))</formula>
    </cfRule>
  </conditionalFormatting>
  <conditionalFormatting sqref="J15:J176">
    <cfRule type="cellIs" dxfId="204" priority="60" operator="between">
      <formula>64</formula>
      <formula>80</formula>
    </cfRule>
    <cfRule type="cellIs" dxfId="203" priority="61" operator="between">
      <formula>48</formula>
      <formula>63</formula>
    </cfRule>
    <cfRule type="cellIs" dxfId="202" priority="62" operator="between">
      <formula>32</formula>
      <formula>47</formula>
    </cfRule>
    <cfRule type="cellIs" dxfId="201" priority="63" operator="between">
      <formula>16</formula>
      <formula>31</formula>
    </cfRule>
    <cfRule type="cellIs" dxfId="200" priority="64" operator="between">
      <formula>0</formula>
      <formula>15</formula>
    </cfRule>
  </conditionalFormatting>
  <conditionalFormatting sqref="J15:J176">
    <cfRule type="containsText" dxfId="199" priority="59" operator="containsText" text="Não Respondeu">
      <formula>NOT(ISERROR(SEARCH("Não Respondeu",J15)))</formula>
    </cfRule>
  </conditionalFormatting>
  <conditionalFormatting sqref="K14:K176">
    <cfRule type="cellIs" dxfId="198" priority="56" operator="between">
      <formula>3.5</formula>
      <formula>5</formula>
    </cfRule>
    <cfRule type="cellIs" dxfId="197" priority="57" operator="between">
      <formula>2.5</formula>
      <formula>3.49</formula>
    </cfRule>
    <cfRule type="cellIs" dxfId="196" priority="58" operator="between">
      <formula>0</formula>
      <formula>2.49</formula>
    </cfRule>
  </conditionalFormatting>
  <conditionalFormatting sqref="K14:K176">
    <cfRule type="containsText" dxfId="195" priority="55" operator="containsText" text="Não Respondeu">
      <formula>NOT(ISERROR(SEARCH("Não Respondeu",K14)))</formula>
    </cfRule>
  </conditionalFormatting>
  <conditionalFormatting sqref="F15:F176">
    <cfRule type="cellIs" dxfId="194" priority="52" operator="between">
      <formula>3.5</formula>
      <formula>5</formula>
    </cfRule>
    <cfRule type="cellIs" dxfId="193" priority="53" operator="between">
      <formula>2.5</formula>
      <formula>3.49</formula>
    </cfRule>
    <cfRule type="cellIs" dxfId="192" priority="54" operator="between">
      <formula>0</formula>
      <formula>2.49</formula>
    </cfRule>
  </conditionalFormatting>
  <conditionalFormatting sqref="F15:F176">
    <cfRule type="containsText" dxfId="191" priority="51" operator="containsText" text="Não Respondeu">
      <formula>NOT(ISERROR(SEARCH("Não Respondeu",F15)))</formula>
    </cfRule>
  </conditionalFormatting>
  <conditionalFormatting sqref="P14:P176">
    <cfRule type="cellIs" dxfId="190" priority="48" operator="between">
      <formula>3.5</formula>
      <formula>5</formula>
    </cfRule>
    <cfRule type="cellIs" dxfId="189" priority="49" operator="between">
      <formula>2.5</formula>
      <formula>3.49</formula>
    </cfRule>
    <cfRule type="cellIs" dxfId="188" priority="50" operator="between">
      <formula>0</formula>
      <formula>2.49</formula>
    </cfRule>
  </conditionalFormatting>
  <conditionalFormatting sqref="P14:P176">
    <cfRule type="containsText" dxfId="187" priority="47" operator="containsText" text="Não Respondeu">
      <formula>NOT(ISERROR(SEARCH("Não Respondeu",P14)))</formula>
    </cfRule>
  </conditionalFormatting>
  <conditionalFormatting sqref="Q14:Q176">
    <cfRule type="cellIs" dxfId="186" priority="44" operator="between">
      <formula>3.5</formula>
      <formula>5</formula>
    </cfRule>
    <cfRule type="cellIs" dxfId="185" priority="45" operator="between">
      <formula>2.5</formula>
      <formula>3.49</formula>
    </cfRule>
    <cfRule type="cellIs" dxfId="184" priority="46" operator="between">
      <formula>0</formula>
      <formula>2.49</formula>
    </cfRule>
  </conditionalFormatting>
  <conditionalFormatting sqref="Q14:Q176">
    <cfRule type="containsText" dxfId="183" priority="43" operator="containsText" text="Não Respondeu">
      <formula>NOT(ISERROR(SEARCH("Não Respondeu",Q14)))</formula>
    </cfRule>
  </conditionalFormatting>
  <conditionalFormatting sqref="L14">
    <cfRule type="cellIs" dxfId="182" priority="38" operator="between">
      <formula>168</formula>
      <formula>210</formula>
    </cfRule>
    <cfRule type="cellIs" dxfId="181" priority="39" operator="between">
      <formula>126</formula>
      <formula>167</formula>
    </cfRule>
    <cfRule type="cellIs" dxfId="180" priority="40" operator="between">
      <formula>84</formula>
      <formula>125</formula>
    </cfRule>
    <cfRule type="cellIs" dxfId="179" priority="41" operator="between">
      <formula>42</formula>
      <formula>83</formula>
    </cfRule>
    <cfRule type="cellIs" dxfId="178" priority="42" operator="between">
      <formula>0</formula>
      <formula>41</formula>
    </cfRule>
  </conditionalFormatting>
  <conditionalFormatting sqref="L14">
    <cfRule type="containsText" dxfId="177" priority="37" operator="containsText" text="Não Respondeu">
      <formula>NOT(ISERROR(SEARCH("Não Respondeu",L14)))</formula>
    </cfRule>
  </conditionalFormatting>
  <conditionalFormatting sqref="L15:L176">
    <cfRule type="cellIs" dxfId="176" priority="32" operator="between">
      <formula>168</formula>
      <formula>210</formula>
    </cfRule>
    <cfRule type="cellIs" dxfId="175" priority="33" operator="between">
      <formula>126</formula>
      <formula>167</formula>
    </cfRule>
    <cfRule type="cellIs" dxfId="174" priority="34" operator="between">
      <formula>84</formula>
      <formula>125</formula>
    </cfRule>
    <cfRule type="cellIs" dxfId="173" priority="35" operator="between">
      <formula>42</formula>
      <formula>83</formula>
    </cfRule>
    <cfRule type="cellIs" dxfId="172" priority="36" operator="between">
      <formula>0</formula>
      <formula>41</formula>
    </cfRule>
  </conditionalFormatting>
  <conditionalFormatting sqref="L15:L176">
    <cfRule type="containsText" dxfId="171" priority="31" operator="containsText" text="Não Respondeu">
      <formula>NOT(ISERROR(SEARCH("Não Respondeu",L15)))</formula>
    </cfRule>
  </conditionalFormatting>
  <conditionalFormatting sqref="M14">
    <cfRule type="cellIs" dxfId="170" priority="26" operator="between">
      <formula>64</formula>
      <formula>80</formula>
    </cfRule>
    <cfRule type="cellIs" dxfId="169" priority="27" operator="between">
      <formula>48</formula>
      <formula>63</formula>
    </cfRule>
    <cfRule type="cellIs" dxfId="168" priority="28" operator="between">
      <formula>32</formula>
      <formula>47</formula>
    </cfRule>
    <cfRule type="cellIs" dxfId="167" priority="29" operator="between">
      <formula>16</formula>
      <formula>31</formula>
    </cfRule>
    <cfRule type="cellIs" dxfId="166" priority="30" operator="between">
      <formula>0</formula>
      <formula>15</formula>
    </cfRule>
  </conditionalFormatting>
  <conditionalFormatting sqref="M14">
    <cfRule type="containsText" dxfId="165" priority="25" operator="containsText" text="Não Respondeu">
      <formula>NOT(ISERROR(SEARCH("Não Respondeu",M14)))</formula>
    </cfRule>
  </conditionalFormatting>
  <conditionalFormatting sqref="M15:M176">
    <cfRule type="cellIs" dxfId="164" priority="20" operator="between">
      <formula>64</formula>
      <formula>80</formula>
    </cfRule>
    <cfRule type="cellIs" dxfId="163" priority="21" operator="between">
      <formula>48</formula>
      <formula>63</formula>
    </cfRule>
    <cfRule type="cellIs" dxfId="162" priority="22" operator="between">
      <formula>32</formula>
      <formula>47</formula>
    </cfRule>
    <cfRule type="cellIs" dxfId="161" priority="23" operator="between">
      <formula>16</formula>
      <formula>31</formula>
    </cfRule>
    <cfRule type="cellIs" dxfId="160" priority="24" operator="between">
      <formula>0</formula>
      <formula>15</formula>
    </cfRule>
  </conditionalFormatting>
  <conditionalFormatting sqref="M15:M176">
    <cfRule type="containsText" dxfId="159" priority="19" operator="containsText" text="Não Respondeu">
      <formula>NOT(ISERROR(SEARCH("Não Respondeu",M15)))</formula>
    </cfRule>
  </conditionalFormatting>
  <conditionalFormatting sqref="N14">
    <cfRule type="cellIs" dxfId="158" priority="14" operator="between">
      <formula>64</formula>
      <formula>80</formula>
    </cfRule>
    <cfRule type="cellIs" dxfId="157" priority="15" operator="between">
      <formula>48</formula>
      <formula>63</formula>
    </cfRule>
    <cfRule type="cellIs" dxfId="156" priority="16" operator="between">
      <formula>32</formula>
      <formula>47</formula>
    </cfRule>
    <cfRule type="cellIs" dxfId="155" priority="17" operator="between">
      <formula>16</formula>
      <formula>31</formula>
    </cfRule>
    <cfRule type="cellIs" dxfId="154" priority="18" operator="between">
      <formula>0</formula>
      <formula>15</formula>
    </cfRule>
  </conditionalFormatting>
  <conditionalFormatting sqref="N14">
    <cfRule type="containsText" dxfId="153" priority="13" operator="containsText" text="Não Respondeu">
      <formula>NOT(ISERROR(SEARCH("Não Respondeu",N14)))</formula>
    </cfRule>
  </conditionalFormatting>
  <conditionalFormatting sqref="N15:N176">
    <cfRule type="cellIs" dxfId="152" priority="8" operator="between">
      <formula>64</formula>
      <formula>80</formula>
    </cfRule>
    <cfRule type="cellIs" dxfId="151" priority="9" operator="between">
      <formula>48</formula>
      <formula>63</formula>
    </cfRule>
    <cfRule type="cellIs" dxfId="150" priority="10" operator="between">
      <formula>32</formula>
      <formula>47</formula>
    </cfRule>
    <cfRule type="cellIs" dxfId="149" priority="11" operator="between">
      <formula>16</formula>
      <formula>31</formula>
    </cfRule>
    <cfRule type="cellIs" dxfId="148" priority="12" operator="between">
      <formula>0</formula>
      <formula>15</formula>
    </cfRule>
  </conditionalFormatting>
  <conditionalFormatting sqref="N15:N176">
    <cfRule type="containsText" dxfId="147" priority="7" operator="containsText" text="Não Respondeu">
      <formula>NOT(ISERROR(SEARCH("Não Respondeu",N15)))</formula>
    </cfRule>
  </conditionalFormatting>
  <conditionalFormatting sqref="O14:O176">
    <cfRule type="cellIs" dxfId="146" priority="2" operator="between">
      <formula>32</formula>
      <formula>40</formula>
    </cfRule>
    <cfRule type="cellIs" dxfId="145" priority="3" operator="between">
      <formula>24</formula>
      <formula>31</formula>
    </cfRule>
    <cfRule type="cellIs" dxfId="144" priority="4" operator="between">
      <formula>16</formula>
      <formula>23</formula>
    </cfRule>
    <cfRule type="cellIs" dxfId="143" priority="5" operator="between">
      <formula>8</formula>
      <formula>15</formula>
    </cfRule>
    <cfRule type="cellIs" dxfId="142" priority="6" operator="between">
      <formula>0</formula>
      <formula>7</formula>
    </cfRule>
  </conditionalFormatting>
  <conditionalFormatting sqref="O14:O176">
    <cfRule type="containsText" dxfId="141" priority="1" operator="containsText" text="Não Respondeu">
      <formula>NOT(ISERROR(SEARCH("Não Respondeu",O14)))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Z1170"/>
  <sheetViews>
    <sheetView showGridLines="0" zoomScale="80" zoomScaleNormal="80" workbookViewId="0">
      <selection activeCell="B104" sqref="B104"/>
    </sheetView>
  </sheetViews>
  <sheetFormatPr defaultColWidth="9.140625" defaultRowHeight="15" x14ac:dyDescent="0.25"/>
  <cols>
    <col min="1" max="1" width="15.140625" style="33" customWidth="1"/>
    <col min="2" max="2" width="12.7109375" style="33" customWidth="1"/>
    <col min="3" max="3" width="19.7109375" style="217" customWidth="1"/>
    <col min="4" max="4" width="18.28515625" style="217" customWidth="1"/>
    <col min="5" max="5" width="20.7109375" style="217" customWidth="1"/>
    <col min="6" max="6" width="19.5703125" style="201" customWidth="1"/>
    <col min="7" max="7" width="19.28515625" style="217" customWidth="1"/>
    <col min="8" max="8" width="16.42578125" style="217" customWidth="1"/>
    <col min="9" max="9" width="19" style="217" customWidth="1"/>
    <col min="10" max="10" width="17.5703125" style="217" customWidth="1"/>
    <col min="11" max="11" width="18.7109375" style="64" customWidth="1"/>
    <col min="12" max="12" width="22" style="217" customWidth="1"/>
    <col min="13" max="13" width="17.7109375" style="217" customWidth="1"/>
    <col min="14" max="14" width="18.7109375" style="217" customWidth="1"/>
    <col min="15" max="15" width="24" style="217" customWidth="1"/>
    <col min="16" max="16" width="21.5703125" style="64" customWidth="1"/>
    <col min="17" max="17" width="19.28515625" style="58" customWidth="1"/>
    <col min="18" max="19" width="6.7109375" style="33" customWidth="1"/>
    <col min="20" max="20" width="4.5703125" style="33" customWidth="1"/>
    <col min="21" max="21" width="9.140625" style="33"/>
    <col min="22" max="22" width="9.140625" style="67"/>
    <col min="23" max="24" width="20.7109375" style="67" customWidth="1"/>
    <col min="25" max="25" width="20.7109375" style="66" customWidth="1"/>
    <col min="26" max="54" width="20.7109375" style="33" customWidth="1"/>
    <col min="55" max="16384" width="9.140625" style="33"/>
  </cols>
  <sheetData>
    <row r="1" spans="1:25" ht="15" customHeight="1" x14ac:dyDescent="0.35">
      <c r="A1" s="88"/>
      <c r="B1" s="79"/>
      <c r="C1" s="202" t="s">
        <v>0</v>
      </c>
      <c r="D1" s="203"/>
      <c r="E1" s="203"/>
      <c r="F1" s="197"/>
      <c r="G1" s="219"/>
      <c r="H1" s="219"/>
      <c r="I1" s="219"/>
      <c r="J1" s="205"/>
      <c r="K1" s="78"/>
      <c r="L1" s="207"/>
      <c r="M1" s="207"/>
      <c r="N1" s="224"/>
      <c r="O1" s="224"/>
      <c r="P1" s="81"/>
      <c r="Q1" s="82"/>
    </row>
    <row r="2" spans="1:25" ht="15" customHeight="1" x14ac:dyDescent="0.3">
      <c r="A2" s="93"/>
      <c r="B2" s="79"/>
      <c r="C2" s="204" t="s">
        <v>1</v>
      </c>
      <c r="D2" s="205"/>
      <c r="E2" s="205"/>
      <c r="F2" s="198"/>
      <c r="G2" s="205"/>
      <c r="H2" s="205"/>
      <c r="I2" s="205"/>
      <c r="J2" s="205"/>
      <c r="K2" s="87"/>
      <c r="L2" s="225"/>
      <c r="M2" s="225"/>
      <c r="N2" s="226"/>
      <c r="O2" s="224"/>
      <c r="P2" s="81"/>
      <c r="Q2" s="83"/>
    </row>
    <row r="3" spans="1:25" ht="15" customHeight="1" x14ac:dyDescent="0.4">
      <c r="A3" s="96"/>
      <c r="B3" s="79"/>
      <c r="C3" s="206" t="s">
        <v>2</v>
      </c>
      <c r="D3" s="205"/>
      <c r="E3" s="205"/>
      <c r="F3" s="198"/>
      <c r="G3" s="205"/>
      <c r="H3" s="205"/>
      <c r="I3" s="205"/>
      <c r="J3" s="205"/>
      <c r="K3" s="78"/>
      <c r="L3" s="207"/>
      <c r="M3" s="207"/>
      <c r="N3" s="226"/>
      <c r="O3" s="227"/>
      <c r="P3" s="80"/>
      <c r="Q3" s="84"/>
    </row>
    <row r="4" spans="1:25" ht="15" customHeight="1" x14ac:dyDescent="0.3">
      <c r="A4" s="98"/>
      <c r="B4" s="79"/>
      <c r="C4" s="206" t="s">
        <v>3</v>
      </c>
      <c r="D4" s="205"/>
      <c r="E4" s="205"/>
      <c r="F4" s="198"/>
      <c r="G4" s="205"/>
      <c r="H4" s="205"/>
      <c r="I4" s="205"/>
      <c r="J4" s="205"/>
      <c r="K4" s="87"/>
      <c r="L4" s="225"/>
      <c r="M4" s="225"/>
      <c r="N4" s="224"/>
      <c r="O4" s="228"/>
      <c r="P4" s="85"/>
      <c r="Q4" s="86"/>
    </row>
    <row r="5" spans="1:25" ht="15" customHeight="1" x14ac:dyDescent="0.3">
      <c r="A5" s="99"/>
      <c r="B5" s="79"/>
      <c r="C5" s="206" t="s">
        <v>72</v>
      </c>
      <c r="D5" s="205"/>
      <c r="E5" s="205"/>
      <c r="F5" s="198"/>
      <c r="G5" s="205"/>
      <c r="H5" s="205"/>
      <c r="I5" s="205"/>
      <c r="J5" s="205"/>
      <c r="K5" s="78"/>
      <c r="L5" s="207"/>
      <c r="M5" s="207"/>
      <c r="N5" s="224"/>
      <c r="O5" s="228"/>
      <c r="P5" s="85"/>
      <c r="Q5" s="86"/>
    </row>
    <row r="6" spans="1:25" ht="18" customHeight="1" x14ac:dyDescent="0.3">
      <c r="A6" s="99"/>
      <c r="B6" s="79"/>
      <c r="C6" s="205"/>
      <c r="D6" s="205"/>
      <c r="E6" s="205"/>
      <c r="F6" s="198"/>
      <c r="G6" s="220" t="s">
        <v>83</v>
      </c>
      <c r="H6" s="205"/>
      <c r="I6" s="205"/>
      <c r="J6" s="205"/>
      <c r="K6" s="78"/>
      <c r="L6" s="207"/>
      <c r="M6" s="207"/>
      <c r="N6" s="224"/>
      <c r="O6" s="228"/>
      <c r="P6" s="85"/>
      <c r="Q6" s="86"/>
    </row>
    <row r="7" spans="1:25" ht="15" customHeight="1" thickBot="1" x14ac:dyDescent="0.35">
      <c r="A7" s="99"/>
      <c r="B7" s="79"/>
      <c r="C7" s="205"/>
      <c r="D7" s="205"/>
      <c r="E7" s="205"/>
      <c r="F7" s="198"/>
      <c r="G7" s="205"/>
      <c r="H7" s="205"/>
      <c r="I7" s="205"/>
      <c r="J7" s="205"/>
      <c r="K7" s="78"/>
      <c r="L7" s="207"/>
      <c r="M7" s="207"/>
      <c r="N7" s="224"/>
      <c r="O7" s="228"/>
      <c r="P7" s="85"/>
      <c r="Q7" s="86"/>
    </row>
    <row r="8" spans="1:25" ht="20.25" customHeight="1" x14ac:dyDescent="0.3">
      <c r="A8" s="79"/>
      <c r="B8" s="259" t="s">
        <v>51</v>
      </c>
      <c r="C8" s="260"/>
      <c r="D8" s="260"/>
      <c r="E8" s="260"/>
      <c r="F8" s="261"/>
      <c r="G8" s="205"/>
      <c r="H8" s="205"/>
      <c r="I8" s="205"/>
      <c r="J8" s="205"/>
      <c r="K8" s="78"/>
      <c r="L8" s="207"/>
      <c r="M8" s="207"/>
      <c r="N8" s="224"/>
      <c r="O8" s="228"/>
      <c r="P8" s="85"/>
      <c r="Q8" s="86"/>
    </row>
    <row r="9" spans="1:25" ht="27" thickBot="1" x14ac:dyDescent="0.35">
      <c r="A9" s="79"/>
      <c r="B9" s="262" t="s">
        <v>52</v>
      </c>
      <c r="C9" s="263"/>
      <c r="D9" s="263"/>
      <c r="E9" s="263"/>
      <c r="F9" s="264"/>
      <c r="G9" s="205"/>
      <c r="H9" s="205"/>
      <c r="I9" s="205"/>
      <c r="J9" s="205"/>
      <c r="K9" s="78"/>
      <c r="L9" s="207"/>
      <c r="M9" s="207"/>
      <c r="N9" s="224"/>
      <c r="O9" s="228"/>
      <c r="P9" s="85"/>
      <c r="Q9" s="86"/>
    </row>
    <row r="10" spans="1:25" ht="16.5" customHeight="1" thickBot="1" x14ac:dyDescent="0.35">
      <c r="A10" s="79"/>
      <c r="B10" s="270">
        <v>41214</v>
      </c>
      <c r="C10" s="271"/>
      <c r="D10" s="271"/>
      <c r="E10" s="271"/>
      <c r="F10" s="272"/>
      <c r="G10" s="207"/>
      <c r="H10" s="207"/>
      <c r="I10" s="207"/>
      <c r="J10" s="207"/>
      <c r="K10" s="78"/>
      <c r="L10" s="207"/>
      <c r="M10" s="207"/>
      <c r="N10" s="224"/>
      <c r="O10" s="228"/>
      <c r="P10" s="85"/>
      <c r="Q10" s="86"/>
    </row>
    <row r="11" spans="1:25" ht="20.25" customHeight="1" x14ac:dyDescent="0.3">
      <c r="A11" s="79"/>
      <c r="B11" s="77"/>
      <c r="C11" s="207"/>
      <c r="D11" s="207"/>
      <c r="E11" s="207"/>
      <c r="F11" s="199"/>
      <c r="G11" s="207"/>
      <c r="H11" s="207"/>
      <c r="I11" s="207"/>
      <c r="J11" s="207"/>
      <c r="K11" s="78"/>
      <c r="L11" s="207"/>
      <c r="M11" s="207"/>
      <c r="N11" s="224"/>
      <c r="O11" s="228"/>
      <c r="P11" s="85"/>
      <c r="Q11" s="86"/>
    </row>
    <row r="12" spans="1:25" ht="21" thickBot="1" x14ac:dyDescent="0.35">
      <c r="A12" s="32"/>
      <c r="B12" s="77"/>
      <c r="C12" s="207"/>
      <c r="D12" s="207"/>
      <c r="E12" s="207"/>
      <c r="F12" s="199"/>
      <c r="G12" s="207"/>
      <c r="H12" s="207"/>
      <c r="I12" s="207"/>
      <c r="J12" s="207"/>
      <c r="K12" s="78"/>
      <c r="L12" s="207"/>
      <c r="M12" s="207"/>
      <c r="N12" s="229"/>
      <c r="O12" s="230"/>
      <c r="P12" s="56"/>
      <c r="Q12" s="57"/>
    </row>
    <row r="13" spans="1:25" ht="53.25" customHeight="1" x14ac:dyDescent="0.2">
      <c r="A13" s="138" t="s">
        <v>62</v>
      </c>
      <c r="B13" s="131" t="s">
        <v>98</v>
      </c>
      <c r="C13" s="208" t="s">
        <v>44</v>
      </c>
      <c r="D13" s="208" t="s">
        <v>45</v>
      </c>
      <c r="E13" s="209" t="s">
        <v>46</v>
      </c>
      <c r="F13" s="231" t="s">
        <v>84</v>
      </c>
      <c r="G13" s="221" t="s">
        <v>47</v>
      </c>
      <c r="H13" s="208" t="s">
        <v>48</v>
      </c>
      <c r="I13" s="208" t="s">
        <v>49</v>
      </c>
      <c r="J13" s="209" t="s">
        <v>50</v>
      </c>
      <c r="K13" s="75" t="s">
        <v>71</v>
      </c>
      <c r="L13" s="221" t="s">
        <v>53</v>
      </c>
      <c r="M13" s="208" t="s">
        <v>54</v>
      </c>
      <c r="N13" s="208" t="s">
        <v>55</v>
      </c>
      <c r="O13" s="209" t="s">
        <v>56</v>
      </c>
      <c r="P13" s="75" t="s">
        <v>85</v>
      </c>
      <c r="Q13" s="75" t="s">
        <v>86</v>
      </c>
      <c r="R13" s="40"/>
      <c r="S13" s="40"/>
      <c r="T13" s="40"/>
      <c r="U13" s="40"/>
      <c r="Y13" s="67"/>
    </row>
    <row r="14" spans="1:25" ht="15.75" hidden="1" x14ac:dyDescent="0.25">
      <c r="A14" s="130" t="str">
        <f>DADOS2!AN9</f>
        <v>NASF Fed 1</v>
      </c>
      <c r="B14" s="130">
        <f>DADOS2!A9</f>
        <v>1</v>
      </c>
      <c r="C14" s="210">
        <f>DADOS2!B9</f>
        <v>95</v>
      </c>
      <c r="D14" s="210">
        <f>DADOS2!E9</f>
        <v>36</v>
      </c>
      <c r="E14" s="222">
        <f>DADOS2!H9</f>
        <v>24</v>
      </c>
      <c r="F14" s="76">
        <f>DADOS2!K9</f>
        <v>4.666666666666667</v>
      </c>
      <c r="G14" s="210">
        <f>DADOS2!L9</f>
        <v>80</v>
      </c>
      <c r="H14" s="210">
        <f>DADOS2!O9</f>
        <v>23</v>
      </c>
      <c r="I14" s="210">
        <f>DADOS2!R9</f>
        <v>22</v>
      </c>
      <c r="J14" s="210">
        <f>DADOS2!U9</f>
        <v>39</v>
      </c>
      <c r="K14" s="76">
        <f>DADOS2!X9</f>
        <v>3.25</v>
      </c>
      <c r="L14" s="210">
        <f>DADOS2!Y9</f>
        <v>115</v>
      </c>
      <c r="M14" s="210">
        <f>DADOS2!AB9</f>
        <v>27</v>
      </c>
      <c r="N14" s="210">
        <f>DADOS2!AE9</f>
        <v>40</v>
      </c>
      <c r="O14" s="210">
        <f>DADOS2!AH9</f>
        <v>27</v>
      </c>
      <c r="P14" s="76">
        <f>DADOS2!AK9</f>
        <v>3</v>
      </c>
      <c r="Q14" s="76">
        <f>DADOS2!AM9</f>
        <v>3.6388888888888893</v>
      </c>
      <c r="R14" s="37"/>
      <c r="S14" s="37"/>
      <c r="T14" s="37"/>
      <c r="U14" s="37"/>
      <c r="V14" s="68"/>
      <c r="W14" s="69"/>
      <c r="Y14" s="67"/>
    </row>
    <row r="15" spans="1:25" ht="15.75" x14ac:dyDescent="0.25">
      <c r="A15" s="130" t="str">
        <f>DADOS2!AN10</f>
        <v>NASF SC 2</v>
      </c>
      <c r="B15" s="130">
        <f>DADOS2!A10</f>
        <v>2</v>
      </c>
      <c r="C15" s="210">
        <f>DADOS2!B10</f>
        <v>103</v>
      </c>
      <c r="D15" s="210">
        <f>DADOS2!E10</f>
        <v>32</v>
      </c>
      <c r="E15" s="222">
        <f>DADOS2!H10</f>
        <v>19</v>
      </c>
      <c r="F15" s="76">
        <f>DADOS2!K10</f>
        <v>4.333333333333333</v>
      </c>
      <c r="G15" s="210">
        <f>DADOS2!L10</f>
        <v>55</v>
      </c>
      <c r="H15" s="210">
        <f>DADOS2!O10</f>
        <v>19</v>
      </c>
      <c r="I15" s="210">
        <f>DADOS2!R10</f>
        <v>14</v>
      </c>
      <c r="J15" s="210">
        <f>DADOS2!U10</f>
        <v>60</v>
      </c>
      <c r="K15" s="76">
        <f>DADOS2!X10</f>
        <v>3</v>
      </c>
      <c r="L15" s="210">
        <f>DADOS2!Y10</f>
        <v>114</v>
      </c>
      <c r="M15" s="210">
        <f>DADOS2!AB10</f>
        <v>26</v>
      </c>
      <c r="N15" s="210">
        <f>DADOS2!AE10</f>
        <v>35</v>
      </c>
      <c r="O15" s="210">
        <f>DADOS2!AH10</f>
        <v>32</v>
      </c>
      <c r="P15" s="76">
        <f>DADOS2!AK10</f>
        <v>3.25</v>
      </c>
      <c r="Q15" s="76">
        <f>DADOS2!AM10</f>
        <v>3.5277777777777772</v>
      </c>
      <c r="R15" s="40"/>
      <c r="S15" s="40"/>
      <c r="T15" s="40"/>
      <c r="U15" s="40"/>
      <c r="Y15" s="67"/>
    </row>
    <row r="16" spans="1:25" ht="15.75" x14ac:dyDescent="0.25">
      <c r="A16" s="130" t="str">
        <f>DADOS2!AN11</f>
        <v>NASF SC 2</v>
      </c>
      <c r="B16" s="130">
        <f>DADOS2!A11</f>
        <v>3</v>
      </c>
      <c r="C16" s="210">
        <f>DADOS2!B11</f>
        <v>74</v>
      </c>
      <c r="D16" s="210">
        <f>DADOS2!E11</f>
        <v>15</v>
      </c>
      <c r="E16" s="222">
        <f>DADOS2!H11</f>
        <v>14</v>
      </c>
      <c r="F16" s="76">
        <f>DADOS2!K11</f>
        <v>3</v>
      </c>
      <c r="G16" s="210">
        <f>DADOS2!L11</f>
        <v>76</v>
      </c>
      <c r="H16" s="210">
        <f>DADOS2!O11</f>
        <v>10</v>
      </c>
      <c r="I16" s="210">
        <f>DADOS2!R11</f>
        <v>0</v>
      </c>
      <c r="J16" s="210">
        <f>DADOS2!U11</f>
        <v>15</v>
      </c>
      <c r="K16" s="76">
        <f>DADOS2!X11</f>
        <v>1.75</v>
      </c>
      <c r="L16" s="210">
        <f>DADOS2!Y11</f>
        <v>123</v>
      </c>
      <c r="M16" s="210">
        <f>DADOS2!AB11</f>
        <v>37</v>
      </c>
      <c r="N16" s="210">
        <f>DADOS2!AE11</f>
        <v>45</v>
      </c>
      <c r="O16" s="210">
        <f>DADOS2!AH11</f>
        <v>33</v>
      </c>
      <c r="P16" s="76">
        <f>DADOS2!AK11</f>
        <v>3.5</v>
      </c>
      <c r="Q16" s="76">
        <f>DADOS2!AM11</f>
        <v>2.75</v>
      </c>
      <c r="R16" s="40"/>
      <c r="S16" s="40"/>
      <c r="T16" s="40"/>
      <c r="U16" s="40"/>
      <c r="Y16" s="67"/>
    </row>
    <row r="17" spans="1:25" ht="15.75" x14ac:dyDescent="0.25">
      <c r="A17" s="130" t="str">
        <f>DADOS2!AN12</f>
        <v>NASF SC 2</v>
      </c>
      <c r="B17" s="130">
        <f>DADOS2!A12</f>
        <v>4</v>
      </c>
      <c r="C17" s="210">
        <f>DADOS2!B12</f>
        <v>60</v>
      </c>
      <c r="D17" s="210">
        <f>DADOS2!E12</f>
        <v>40</v>
      </c>
      <c r="E17" s="222">
        <f>DADOS2!H12</f>
        <v>14</v>
      </c>
      <c r="F17" s="76">
        <f>DADOS2!K12</f>
        <v>3.6666666666666665</v>
      </c>
      <c r="G17" s="210">
        <f>DADOS2!L12</f>
        <v>89</v>
      </c>
      <c r="H17" s="210">
        <f>DADOS2!O12</f>
        <v>15</v>
      </c>
      <c r="I17" s="210">
        <f>DADOS2!R12</f>
        <v>14</v>
      </c>
      <c r="J17" s="210">
        <f>DADOS2!U12</f>
        <v>26</v>
      </c>
      <c r="K17" s="76">
        <f>DADOS2!X12</f>
        <v>2.5</v>
      </c>
      <c r="L17" s="210">
        <f>DADOS2!Y12</f>
        <v>132</v>
      </c>
      <c r="M17" s="210">
        <f>DADOS2!AB12</f>
        <v>15</v>
      </c>
      <c r="N17" s="210">
        <f>DADOS2!AE12</f>
        <v>15</v>
      </c>
      <c r="O17" s="210">
        <f>DADOS2!AH12</f>
        <v>3</v>
      </c>
      <c r="P17" s="76">
        <f>DADOS2!AK12</f>
        <v>1.75</v>
      </c>
      <c r="Q17" s="76">
        <f>DADOS2!AM12</f>
        <v>2.6388888888888888</v>
      </c>
      <c r="R17" s="40"/>
      <c r="S17" s="40"/>
      <c r="T17" s="40"/>
      <c r="U17" s="40"/>
      <c r="Y17" s="67"/>
    </row>
    <row r="18" spans="1:25" ht="15.75" x14ac:dyDescent="0.25">
      <c r="A18" s="130" t="str">
        <f>DADOS2!AN13</f>
        <v>NASF SC 2</v>
      </c>
      <c r="B18" s="130">
        <f>DADOS2!A13</f>
        <v>5</v>
      </c>
      <c r="C18" s="210">
        <f>DADOS2!B13</f>
        <v>98</v>
      </c>
      <c r="D18" s="210">
        <f>DADOS2!E13</f>
        <v>41</v>
      </c>
      <c r="E18" s="222">
        <f>DADOS2!H13</f>
        <v>25</v>
      </c>
      <c r="F18" s="76">
        <f>DADOS2!K13</f>
        <v>5</v>
      </c>
      <c r="G18" s="210">
        <f>DADOS2!L13</f>
        <v>110</v>
      </c>
      <c r="H18" s="210">
        <f>DADOS2!O13</f>
        <v>33</v>
      </c>
      <c r="I18" s="210">
        <f>DADOS2!R13</f>
        <v>32</v>
      </c>
      <c r="J18" s="210">
        <f>DADOS2!U13</f>
        <v>66</v>
      </c>
      <c r="K18" s="76">
        <f>DADOS2!X13</f>
        <v>5</v>
      </c>
      <c r="L18" s="210">
        <f>DADOS2!Y13</f>
        <v>180</v>
      </c>
      <c r="M18" s="210">
        <f>DADOS2!AB13</f>
        <v>68</v>
      </c>
      <c r="N18" s="210">
        <f>DADOS2!AE13</f>
        <v>72</v>
      </c>
      <c r="O18" s="210">
        <f>DADOS2!AH13</f>
        <v>37</v>
      </c>
      <c r="P18" s="76">
        <f>DADOS2!AK13</f>
        <v>5</v>
      </c>
      <c r="Q18" s="76">
        <f>DADOS2!AM13</f>
        <v>5</v>
      </c>
      <c r="R18" s="40"/>
      <c r="S18" s="40"/>
      <c r="T18" s="40"/>
      <c r="U18" s="40"/>
      <c r="Y18" s="67"/>
    </row>
    <row r="19" spans="1:25" ht="15.75" hidden="1" x14ac:dyDescent="0.25">
      <c r="A19" s="130" t="str">
        <f>DADOS2!AN14</f>
        <v>NASF SC 1</v>
      </c>
      <c r="B19" s="130">
        <f>DADOS2!A14</f>
        <v>6</v>
      </c>
      <c r="C19" s="210" t="str">
        <f>DADOS2!B14</f>
        <v>Não Respondeu</v>
      </c>
      <c r="D19" s="210" t="str">
        <f>DADOS2!E14</f>
        <v>Não Respondeu</v>
      </c>
      <c r="E19" s="222" t="str">
        <f>DADOS2!H14</f>
        <v>Não Respondeu</v>
      </c>
      <c r="F19" s="76" t="str">
        <f>DADOS2!K14</f>
        <v>Não Respondeu</v>
      </c>
      <c r="G19" s="210" t="str">
        <f>DADOS2!L14</f>
        <v>Não Respondeu</v>
      </c>
      <c r="H19" s="210" t="str">
        <f>DADOS2!O14</f>
        <v>Não Respondeu</v>
      </c>
      <c r="I19" s="210" t="str">
        <f>DADOS2!R14</f>
        <v>Não Respondeu</v>
      </c>
      <c r="J19" s="210" t="str">
        <f>DADOS2!U14</f>
        <v>Não Respondeu</v>
      </c>
      <c r="K19" s="76" t="str">
        <f>DADOS2!X14</f>
        <v>Não Respondeu</v>
      </c>
      <c r="L19" s="210" t="str">
        <f>DADOS2!Y14</f>
        <v>Não Respondeu</v>
      </c>
      <c r="M19" s="210" t="str">
        <f>DADOS2!AB14</f>
        <v>Não Respondeu</v>
      </c>
      <c r="N19" s="210" t="str">
        <f>DADOS2!AE14</f>
        <v>Não Respondeu</v>
      </c>
      <c r="O19" s="210" t="str">
        <f>DADOS2!AH14</f>
        <v>Não Respondeu</v>
      </c>
      <c r="P19" s="76" t="str">
        <f>DADOS2!AK14</f>
        <v>Não Respondeu</v>
      </c>
      <c r="Q19" s="76" t="str">
        <f>DADOS2!AM14</f>
        <v>Não Respondeu</v>
      </c>
      <c r="R19" s="40"/>
      <c r="S19" s="40"/>
      <c r="T19" s="40"/>
      <c r="U19" s="40"/>
      <c r="Y19" s="67"/>
    </row>
    <row r="20" spans="1:25" ht="15.75" x14ac:dyDescent="0.25">
      <c r="A20" s="130" t="str">
        <f>DADOS2!AN15</f>
        <v>NASF SC 2</v>
      </c>
      <c r="B20" s="130">
        <f>DADOS2!A15</f>
        <v>7</v>
      </c>
      <c r="C20" s="210">
        <f>DADOS2!B15</f>
        <v>106</v>
      </c>
      <c r="D20" s="210">
        <f>DADOS2!E15</f>
        <v>37</v>
      </c>
      <c r="E20" s="222">
        <f>DADOS2!H15</f>
        <v>22</v>
      </c>
      <c r="F20" s="76">
        <f>DADOS2!K15</f>
        <v>4.333333333333333</v>
      </c>
      <c r="G20" s="210">
        <f>DADOS2!L15</f>
        <v>100</v>
      </c>
      <c r="H20" s="210">
        <f>DADOS2!O15</f>
        <v>29</v>
      </c>
      <c r="I20" s="210">
        <f>DADOS2!R15</f>
        <v>27</v>
      </c>
      <c r="J20" s="210">
        <f>DADOS2!U15</f>
        <v>56</v>
      </c>
      <c r="K20" s="76">
        <f>DADOS2!X15</f>
        <v>4</v>
      </c>
      <c r="L20" s="210">
        <f>DADOS2!Y15</f>
        <v>143</v>
      </c>
      <c r="M20" s="210">
        <f>DADOS2!AB15</f>
        <v>51</v>
      </c>
      <c r="N20" s="210">
        <f>DADOS2!AE15</f>
        <v>58</v>
      </c>
      <c r="O20" s="210">
        <f>DADOS2!AH15</f>
        <v>31</v>
      </c>
      <c r="P20" s="76">
        <f>DADOS2!AK15</f>
        <v>4</v>
      </c>
      <c r="Q20" s="76">
        <f>DADOS2!AM15</f>
        <v>4.1111111111111107</v>
      </c>
      <c r="R20" s="40"/>
      <c r="S20" s="40"/>
      <c r="T20" s="40"/>
      <c r="U20" s="40"/>
      <c r="Y20" s="67"/>
    </row>
    <row r="21" spans="1:25" ht="15.75" x14ac:dyDescent="0.25">
      <c r="A21" s="130" t="str">
        <f>DADOS2!AN16</f>
        <v>NASF SC 2</v>
      </c>
      <c r="B21" s="130">
        <f>DADOS2!A16</f>
        <v>8</v>
      </c>
      <c r="C21" s="210">
        <f>DADOS2!B16</f>
        <v>54</v>
      </c>
      <c r="D21" s="210">
        <f>DADOS2!E16</f>
        <v>6</v>
      </c>
      <c r="E21" s="222">
        <f>DADOS2!H16</f>
        <v>5</v>
      </c>
      <c r="F21" s="76">
        <f>DADOS2!K16</f>
        <v>1.6666666666666667</v>
      </c>
      <c r="G21" s="210">
        <f>DADOS2!L16</f>
        <v>81</v>
      </c>
      <c r="H21" s="210">
        <f>DADOS2!O16</f>
        <v>24</v>
      </c>
      <c r="I21" s="210">
        <f>DADOS2!R16</f>
        <v>17</v>
      </c>
      <c r="J21" s="210">
        <f>DADOS2!U16</f>
        <v>47</v>
      </c>
      <c r="K21" s="76">
        <f>DADOS2!X16</f>
        <v>3.5</v>
      </c>
      <c r="L21" s="210">
        <f>DADOS2!Y16</f>
        <v>87</v>
      </c>
      <c r="M21" s="210">
        <f>DADOS2!AB16</f>
        <v>53</v>
      </c>
      <c r="N21" s="210">
        <f>DADOS2!AE16</f>
        <v>49</v>
      </c>
      <c r="O21" s="210">
        <f>DADOS2!AH16</f>
        <v>20</v>
      </c>
      <c r="P21" s="76">
        <f>DADOS2!AK16</f>
        <v>3.5</v>
      </c>
      <c r="Q21" s="76">
        <f>DADOS2!AM16</f>
        <v>2.8888888888888893</v>
      </c>
      <c r="R21" s="40"/>
      <c r="S21" s="40"/>
      <c r="T21" s="40"/>
      <c r="U21" s="40"/>
      <c r="Y21" s="67"/>
    </row>
    <row r="22" spans="1:25" ht="15.75" hidden="1" x14ac:dyDescent="0.25">
      <c r="A22" s="130" t="str">
        <f>DADOS2!AN17</f>
        <v>NASF Fed 1</v>
      </c>
      <c r="B22" s="130">
        <f>DADOS2!A17</f>
        <v>9</v>
      </c>
      <c r="C22" s="210">
        <f>DADOS2!B17</f>
        <v>95</v>
      </c>
      <c r="D22" s="210">
        <f>DADOS2!E17</f>
        <v>31</v>
      </c>
      <c r="E22" s="222">
        <f>DADOS2!H17</f>
        <v>23</v>
      </c>
      <c r="F22" s="76">
        <f>DADOS2!K17</f>
        <v>4</v>
      </c>
      <c r="G22" s="210">
        <f>DADOS2!L17</f>
        <v>90</v>
      </c>
      <c r="H22" s="210">
        <f>DADOS2!O17</f>
        <v>29</v>
      </c>
      <c r="I22" s="210">
        <f>DADOS2!R17</f>
        <v>25</v>
      </c>
      <c r="J22" s="210">
        <f>DADOS2!U17</f>
        <v>50</v>
      </c>
      <c r="K22" s="76">
        <f>DADOS2!X17</f>
        <v>4</v>
      </c>
      <c r="L22" s="210">
        <f>DADOS2!Y17</f>
        <v>129</v>
      </c>
      <c r="M22" s="210">
        <f>DADOS2!AB17</f>
        <v>33</v>
      </c>
      <c r="N22" s="210">
        <f>DADOS2!AE17</f>
        <v>56</v>
      </c>
      <c r="O22" s="210">
        <f>DADOS2!AH17</f>
        <v>38</v>
      </c>
      <c r="P22" s="76">
        <f>DADOS2!AK17</f>
        <v>4</v>
      </c>
      <c r="Q22" s="76">
        <f>DADOS2!AM17</f>
        <v>4</v>
      </c>
      <c r="R22" s="40"/>
      <c r="S22" s="40"/>
      <c r="T22" s="40"/>
      <c r="U22" s="40"/>
      <c r="Y22" s="67"/>
    </row>
    <row r="23" spans="1:25" ht="15.75" x14ac:dyDescent="0.25">
      <c r="A23" s="130" t="str">
        <f>DADOS2!AN18</f>
        <v>NASF SC 2</v>
      </c>
      <c r="B23" s="130">
        <f>DADOS2!A18</f>
        <v>10</v>
      </c>
      <c r="C23" s="210">
        <f>DADOS2!B18</f>
        <v>103</v>
      </c>
      <c r="D23" s="210">
        <f>DADOS2!E18</f>
        <v>27</v>
      </c>
      <c r="E23" s="222">
        <f>DADOS2!H18</f>
        <v>16</v>
      </c>
      <c r="F23" s="76">
        <f>DADOS2!K18</f>
        <v>3.6666666666666665</v>
      </c>
      <c r="G23" s="210">
        <f>DADOS2!L18</f>
        <v>95</v>
      </c>
      <c r="H23" s="210">
        <f>DADOS2!O18</f>
        <v>24</v>
      </c>
      <c r="I23" s="210">
        <f>DADOS2!R18</f>
        <v>25</v>
      </c>
      <c r="J23" s="210">
        <f>DADOS2!U18</f>
        <v>53</v>
      </c>
      <c r="K23" s="76">
        <f>DADOS2!X18</f>
        <v>4</v>
      </c>
      <c r="L23" s="210">
        <f>DADOS2!Y18</f>
        <v>151</v>
      </c>
      <c r="M23" s="210">
        <f>DADOS2!AB18</f>
        <v>56</v>
      </c>
      <c r="N23" s="210">
        <f>DADOS2!AE18</f>
        <v>68</v>
      </c>
      <c r="O23" s="210">
        <f>DADOS2!AH18</f>
        <v>32</v>
      </c>
      <c r="P23" s="76">
        <f>DADOS2!AK18</f>
        <v>4.5</v>
      </c>
      <c r="Q23" s="76">
        <f>DADOS2!AM18</f>
        <v>4.0555555555555554</v>
      </c>
      <c r="R23" s="40"/>
      <c r="S23" s="40"/>
      <c r="T23" s="40"/>
      <c r="U23" s="40"/>
      <c r="Y23" s="67"/>
    </row>
    <row r="24" spans="1:25" ht="15.75" x14ac:dyDescent="0.25">
      <c r="A24" s="130" t="str">
        <f>DADOS2!AN19</f>
        <v>NASF SC 2</v>
      </c>
      <c r="B24" s="130">
        <f>DADOS2!A19</f>
        <v>11</v>
      </c>
      <c r="C24" s="210">
        <f>DADOS2!B19</f>
        <v>74</v>
      </c>
      <c r="D24" s="210">
        <f>DADOS2!E19</f>
        <v>28</v>
      </c>
      <c r="E24" s="222">
        <f>DADOS2!H19</f>
        <v>18</v>
      </c>
      <c r="F24" s="76">
        <f>DADOS2!K19</f>
        <v>3.6666666666666665</v>
      </c>
      <c r="G24" s="210">
        <f>DADOS2!L19</f>
        <v>81</v>
      </c>
      <c r="H24" s="210">
        <f>DADOS2!O19</f>
        <v>26</v>
      </c>
      <c r="I24" s="210">
        <f>DADOS2!R19</f>
        <v>23</v>
      </c>
      <c r="J24" s="210">
        <f>DADOS2!U19</f>
        <v>47</v>
      </c>
      <c r="K24" s="76">
        <f>DADOS2!X19</f>
        <v>3.5</v>
      </c>
      <c r="L24" s="210">
        <f>DADOS2!Y19</f>
        <v>138</v>
      </c>
      <c r="M24" s="210">
        <f>DADOS2!AB19</f>
        <v>45</v>
      </c>
      <c r="N24" s="210">
        <f>DADOS2!AE19</f>
        <v>39</v>
      </c>
      <c r="O24" s="210">
        <f>DADOS2!AH19</f>
        <v>25</v>
      </c>
      <c r="P24" s="76">
        <f>DADOS2!AK19</f>
        <v>3.5</v>
      </c>
      <c r="Q24" s="76">
        <f>DADOS2!AM19</f>
        <v>3.5555555555555554</v>
      </c>
      <c r="R24" s="40"/>
      <c r="S24" s="40"/>
      <c r="T24" s="40"/>
      <c r="U24" s="40"/>
      <c r="Y24" s="67"/>
    </row>
    <row r="25" spans="1:25" ht="15.75" x14ac:dyDescent="0.25">
      <c r="A25" s="130" t="str">
        <f>DADOS2!AN20</f>
        <v>NASF SC 2</v>
      </c>
      <c r="B25" s="130">
        <f>DADOS2!A20</f>
        <v>12</v>
      </c>
      <c r="C25" s="210">
        <f>DADOS2!B20</f>
        <v>93</v>
      </c>
      <c r="D25" s="210">
        <f>DADOS2!E20</f>
        <v>25</v>
      </c>
      <c r="E25" s="222">
        <f>DADOS2!H20</f>
        <v>16</v>
      </c>
      <c r="F25" s="76">
        <f>DADOS2!K20</f>
        <v>3.3333333333333335</v>
      </c>
      <c r="G25" s="210">
        <f>DADOS2!L20</f>
        <v>108</v>
      </c>
      <c r="H25" s="210">
        <f>DADOS2!O20</f>
        <v>31</v>
      </c>
      <c r="I25" s="210">
        <f>DADOS2!R20</f>
        <v>35</v>
      </c>
      <c r="J25" s="210">
        <f>DADOS2!U20</f>
        <v>72</v>
      </c>
      <c r="K25" s="76">
        <f>DADOS2!X20</f>
        <v>4.75</v>
      </c>
      <c r="L25" s="210">
        <f>DADOS2!Y20</f>
        <v>165</v>
      </c>
      <c r="M25" s="210">
        <f>DADOS2!AB20</f>
        <v>62</v>
      </c>
      <c r="N25" s="210">
        <f>DADOS2!AE20</f>
        <v>63</v>
      </c>
      <c r="O25" s="210">
        <f>DADOS2!AH20</f>
        <v>33</v>
      </c>
      <c r="P25" s="76">
        <f>DADOS2!AK20</f>
        <v>4.25</v>
      </c>
      <c r="Q25" s="76">
        <f>DADOS2!AM20</f>
        <v>4.1111111111111116</v>
      </c>
      <c r="R25" s="40"/>
      <c r="S25" s="40"/>
      <c r="T25" s="40"/>
      <c r="U25" s="40"/>
      <c r="Y25" s="67"/>
    </row>
    <row r="26" spans="1:25" ht="15.75" x14ac:dyDescent="0.25">
      <c r="A26" s="130" t="str">
        <f>DADOS2!AN21</f>
        <v>NASF SC 2</v>
      </c>
      <c r="B26" s="130">
        <f>DADOS2!A21</f>
        <v>13</v>
      </c>
      <c r="C26" s="210">
        <f>DADOS2!B21</f>
        <v>108</v>
      </c>
      <c r="D26" s="210">
        <f>DADOS2!E21</f>
        <v>33</v>
      </c>
      <c r="E26" s="222">
        <f>DADOS2!H21</f>
        <v>14</v>
      </c>
      <c r="F26" s="76">
        <f>DADOS2!K21</f>
        <v>4</v>
      </c>
      <c r="G26" s="210">
        <f>DADOS2!L21</f>
        <v>104</v>
      </c>
      <c r="H26" s="210">
        <f>DADOS2!O21</f>
        <v>26</v>
      </c>
      <c r="I26" s="210">
        <f>DADOS2!R21</f>
        <v>17</v>
      </c>
      <c r="J26" s="210">
        <f>DADOS2!U21</f>
        <v>65</v>
      </c>
      <c r="K26" s="76">
        <f>DADOS2!X21</f>
        <v>4.25</v>
      </c>
      <c r="L26" s="210">
        <f>DADOS2!Y21</f>
        <v>185</v>
      </c>
      <c r="M26" s="210">
        <f>DADOS2!AB21</f>
        <v>60</v>
      </c>
      <c r="N26" s="210">
        <f>DADOS2!AE21</f>
        <v>67</v>
      </c>
      <c r="O26" s="210">
        <f>DADOS2!AH21</f>
        <v>37</v>
      </c>
      <c r="P26" s="76">
        <f>DADOS2!AK21</f>
        <v>4.75</v>
      </c>
      <c r="Q26" s="76">
        <f>DADOS2!AM21</f>
        <v>4.333333333333333</v>
      </c>
      <c r="R26" s="40"/>
      <c r="S26" s="40"/>
      <c r="T26" s="40"/>
      <c r="U26" s="40"/>
      <c r="Y26" s="67"/>
    </row>
    <row r="27" spans="1:25" ht="15.75" x14ac:dyDescent="0.25">
      <c r="A27" s="130" t="str">
        <f>DADOS2!AN22</f>
        <v>NASF SC 2</v>
      </c>
      <c r="B27" s="130">
        <f>DADOS2!A22</f>
        <v>14</v>
      </c>
      <c r="C27" s="210">
        <f>DADOS2!B22</f>
        <v>89</v>
      </c>
      <c r="D27" s="210">
        <f>DADOS2!E22</f>
        <v>18</v>
      </c>
      <c r="E27" s="222">
        <f>DADOS2!H22</f>
        <v>12</v>
      </c>
      <c r="F27" s="76">
        <f>DADOS2!K22</f>
        <v>3</v>
      </c>
      <c r="G27" s="210">
        <f>DADOS2!L22</f>
        <v>105</v>
      </c>
      <c r="H27" s="210">
        <f>DADOS2!O22</f>
        <v>32</v>
      </c>
      <c r="I27" s="210">
        <f>DADOS2!R22</f>
        <v>32</v>
      </c>
      <c r="J27" s="210">
        <f>DADOS2!U22</f>
        <v>64</v>
      </c>
      <c r="K27" s="76">
        <f>DADOS2!X22</f>
        <v>5</v>
      </c>
      <c r="L27" s="210">
        <f>DADOS2!Y22</f>
        <v>167</v>
      </c>
      <c r="M27" s="210">
        <f>DADOS2!AB22</f>
        <v>59</v>
      </c>
      <c r="N27" s="210">
        <f>DADOS2!AE22</f>
        <v>73</v>
      </c>
      <c r="O27" s="210">
        <f>DADOS2!AH22</f>
        <v>33</v>
      </c>
      <c r="P27" s="76">
        <f>DADOS2!AK22</f>
        <v>4.5</v>
      </c>
      <c r="Q27" s="76">
        <f>DADOS2!AM22</f>
        <v>4.166666666666667</v>
      </c>
      <c r="R27" s="40"/>
      <c r="S27" s="40"/>
      <c r="T27" s="40"/>
      <c r="U27" s="40"/>
      <c r="Y27" s="67"/>
    </row>
    <row r="28" spans="1:25" ht="15.75" x14ac:dyDescent="0.25">
      <c r="A28" s="130" t="str">
        <f>DADOS2!AN23</f>
        <v>NASF SC 2</v>
      </c>
      <c r="B28" s="130">
        <f>DADOS2!A23</f>
        <v>15</v>
      </c>
      <c r="C28" s="210">
        <f>DADOS2!B23</f>
        <v>99</v>
      </c>
      <c r="D28" s="210">
        <f>DADOS2!E23</f>
        <v>21</v>
      </c>
      <c r="E28" s="222">
        <f>DADOS2!H23</f>
        <v>14</v>
      </c>
      <c r="F28" s="76">
        <f>DADOS2!K23</f>
        <v>3.6666666666666665</v>
      </c>
      <c r="G28" s="210">
        <f>DADOS2!L23</f>
        <v>100</v>
      </c>
      <c r="H28" s="210">
        <f>DADOS2!O23</f>
        <v>28</v>
      </c>
      <c r="I28" s="210">
        <f>DADOS2!R23</f>
        <v>34</v>
      </c>
      <c r="J28" s="210">
        <f>DADOS2!U23</f>
        <v>56</v>
      </c>
      <c r="K28" s="76">
        <f>DADOS2!X23</f>
        <v>4.25</v>
      </c>
      <c r="L28" s="210">
        <f>DADOS2!Y23</f>
        <v>137</v>
      </c>
      <c r="M28" s="210">
        <f>DADOS2!AB23</f>
        <v>61</v>
      </c>
      <c r="N28" s="210">
        <f>DADOS2!AE23</f>
        <v>66</v>
      </c>
      <c r="O28" s="210">
        <f>DADOS2!AH23</f>
        <v>31</v>
      </c>
      <c r="P28" s="76">
        <f>DADOS2!AK23</f>
        <v>4.25</v>
      </c>
      <c r="Q28" s="76">
        <f>DADOS2!AM23</f>
        <v>4.0555555555555554</v>
      </c>
      <c r="R28" s="40"/>
      <c r="S28" s="40"/>
      <c r="T28" s="40"/>
      <c r="U28" s="40"/>
      <c r="Y28" s="67"/>
    </row>
    <row r="29" spans="1:25" ht="15.75" hidden="1" x14ac:dyDescent="0.25">
      <c r="A29" s="130" t="str">
        <f>DADOS2!AN24</f>
        <v>NASF Fed 2</v>
      </c>
      <c r="B29" s="130">
        <f>DADOS2!A24</f>
        <v>16</v>
      </c>
      <c r="C29" s="210" t="str">
        <f>DADOS2!B24</f>
        <v>Não Respondeu</v>
      </c>
      <c r="D29" s="210" t="str">
        <f>DADOS2!E24</f>
        <v>Não Respondeu</v>
      </c>
      <c r="E29" s="222" t="str">
        <f>DADOS2!H24</f>
        <v>Não respondeu</v>
      </c>
      <c r="F29" s="76" t="str">
        <f>DADOS2!K24</f>
        <v>Não Respondeu</v>
      </c>
      <c r="G29" s="210">
        <f>DADOS2!L24</f>
        <v>83</v>
      </c>
      <c r="H29" s="210">
        <f>DADOS2!O24</f>
        <v>26</v>
      </c>
      <c r="I29" s="210">
        <f>DADOS2!R24</f>
        <v>23</v>
      </c>
      <c r="J29" s="210">
        <f>DADOS2!U24</f>
        <v>44</v>
      </c>
      <c r="K29" s="76">
        <f>DADOS2!X24</f>
        <v>3.5</v>
      </c>
      <c r="L29" s="210">
        <f>DADOS2!Y24</f>
        <v>101</v>
      </c>
      <c r="M29" s="210">
        <f>DADOS2!AB24</f>
        <v>34</v>
      </c>
      <c r="N29" s="210">
        <f>DADOS2!AE24</f>
        <v>41</v>
      </c>
      <c r="O29" s="210">
        <f>DADOS2!AH24</f>
        <v>19</v>
      </c>
      <c r="P29" s="76">
        <f>DADOS2!AK24</f>
        <v>3</v>
      </c>
      <c r="Q29" s="76">
        <f>DADOS2!AM24</f>
        <v>3.25</v>
      </c>
      <c r="R29" s="40"/>
      <c r="S29" s="40"/>
      <c r="T29" s="40"/>
      <c r="U29" s="40"/>
      <c r="Y29" s="67"/>
    </row>
    <row r="30" spans="1:25" ht="15.75" hidden="1" x14ac:dyDescent="0.25">
      <c r="A30" s="130" t="str">
        <f>DADOS2!AN25</f>
        <v>NASF Fed 2</v>
      </c>
      <c r="B30" s="130">
        <f>DADOS2!A25</f>
        <v>17</v>
      </c>
      <c r="C30" s="210">
        <f>DADOS2!B25</f>
        <v>31</v>
      </c>
      <c r="D30" s="210">
        <f>DADOS2!E25</f>
        <v>10</v>
      </c>
      <c r="E30" s="222">
        <f>DADOS2!H25</f>
        <v>3</v>
      </c>
      <c r="F30" s="76">
        <f>DADOS2!K25</f>
        <v>1.6666666666666667</v>
      </c>
      <c r="G30" s="210" t="str">
        <f>DADOS2!L25</f>
        <v>Não Respondeu</v>
      </c>
      <c r="H30" s="210" t="str">
        <f>DADOS2!O25</f>
        <v>Não Respondeu</v>
      </c>
      <c r="I30" s="210" t="str">
        <f>DADOS2!R25</f>
        <v>Não Respondeu</v>
      </c>
      <c r="J30" s="210" t="str">
        <f>DADOS2!U25</f>
        <v>Não Respondeu</v>
      </c>
      <c r="K30" s="76" t="str">
        <f>DADOS2!X25</f>
        <v>Não Respondeu</v>
      </c>
      <c r="L30" s="210">
        <f>DADOS2!Y25</f>
        <v>21</v>
      </c>
      <c r="M30" s="210">
        <f>DADOS2!AB25</f>
        <v>8</v>
      </c>
      <c r="N30" s="210">
        <f>DADOS2!AE25</f>
        <v>8</v>
      </c>
      <c r="O30" s="210">
        <f>DADOS2!AH25</f>
        <v>4</v>
      </c>
      <c r="P30" s="76">
        <f>DADOS2!AK25</f>
        <v>1</v>
      </c>
      <c r="Q30" s="76">
        <f>DADOS2!AM25</f>
        <v>1.3333333333333335</v>
      </c>
      <c r="R30" s="40"/>
      <c r="S30" s="40"/>
      <c r="T30" s="40"/>
      <c r="U30" s="40"/>
      <c r="Y30" s="67"/>
    </row>
    <row r="31" spans="1:25" ht="15.75" x14ac:dyDescent="0.25">
      <c r="A31" s="130" t="str">
        <f>DADOS2!AN26</f>
        <v>NASF SC 2</v>
      </c>
      <c r="B31" s="130">
        <f>DADOS2!A26</f>
        <v>18</v>
      </c>
      <c r="C31" s="210">
        <f>DADOS2!B26</f>
        <v>100</v>
      </c>
      <c r="D31" s="210">
        <f>DADOS2!E26</f>
        <v>32</v>
      </c>
      <c r="E31" s="222">
        <f>DADOS2!H26</f>
        <v>27</v>
      </c>
      <c r="F31" s="76">
        <f>DADOS2!K26</f>
        <v>4.666666666666667</v>
      </c>
      <c r="G31" s="210">
        <f>DADOS2!L26</f>
        <v>105</v>
      </c>
      <c r="H31" s="210">
        <f>DADOS2!O26</f>
        <v>32</v>
      </c>
      <c r="I31" s="210">
        <f>DADOS2!R26</f>
        <v>30</v>
      </c>
      <c r="J31" s="210">
        <f>DADOS2!U26</f>
        <v>63</v>
      </c>
      <c r="K31" s="76">
        <f>DADOS2!X26</f>
        <v>4.5</v>
      </c>
      <c r="L31" s="210">
        <f>DADOS2!Y26</f>
        <v>183</v>
      </c>
      <c r="M31" s="210">
        <f>DADOS2!AB26</f>
        <v>65</v>
      </c>
      <c r="N31" s="210">
        <f>DADOS2!AE26</f>
        <v>71</v>
      </c>
      <c r="O31" s="210">
        <f>DADOS2!AH26</f>
        <v>34</v>
      </c>
      <c r="P31" s="76">
        <f>DADOS2!AK26</f>
        <v>5</v>
      </c>
      <c r="Q31" s="76">
        <f>DADOS2!AM26</f>
        <v>4.7222222222222223</v>
      </c>
      <c r="R31" s="40"/>
      <c r="S31" s="40"/>
      <c r="T31" s="40"/>
      <c r="U31" s="40"/>
      <c r="Y31" s="67"/>
    </row>
    <row r="32" spans="1:25" ht="15.75" x14ac:dyDescent="0.25">
      <c r="A32" s="130" t="str">
        <f>DADOS2!AN27</f>
        <v>NASF SC 2</v>
      </c>
      <c r="B32" s="130">
        <f>DADOS2!A27</f>
        <v>19</v>
      </c>
      <c r="C32" s="210">
        <f>DADOS2!B27</f>
        <v>94</v>
      </c>
      <c r="D32" s="210">
        <f>DADOS2!E27</f>
        <v>15</v>
      </c>
      <c r="E32" s="222">
        <f>DADOS2!H27</f>
        <v>10</v>
      </c>
      <c r="F32" s="76">
        <f>DADOS2!K27</f>
        <v>2.6666666666666665</v>
      </c>
      <c r="G32" s="210">
        <f>DADOS2!L27</f>
        <v>105</v>
      </c>
      <c r="H32" s="210">
        <f>DADOS2!O27</f>
        <v>20</v>
      </c>
      <c r="I32" s="210">
        <f>DADOS2!R27</f>
        <v>25</v>
      </c>
      <c r="J32" s="210">
        <f>DADOS2!U27</f>
        <v>15</v>
      </c>
      <c r="K32" s="76">
        <f>DADOS2!X27</f>
        <v>3.25</v>
      </c>
      <c r="L32" s="210">
        <f>DADOS2!Y27</f>
        <v>137</v>
      </c>
      <c r="M32" s="210">
        <f>DADOS2!AB27</f>
        <v>46</v>
      </c>
      <c r="N32" s="210">
        <f>DADOS2!AE27</f>
        <v>43</v>
      </c>
      <c r="O32" s="210">
        <f>DADOS2!AH27</f>
        <v>29</v>
      </c>
      <c r="P32" s="76">
        <f>DADOS2!AK27</f>
        <v>3.5</v>
      </c>
      <c r="Q32" s="76">
        <f>DADOS2!AM27</f>
        <v>3.1388888888888888</v>
      </c>
      <c r="R32" s="40"/>
      <c r="S32" s="40"/>
      <c r="T32" s="40"/>
      <c r="U32" s="40"/>
      <c r="Y32" s="67"/>
    </row>
    <row r="33" spans="1:25" ht="15.75" x14ac:dyDescent="0.25">
      <c r="A33" s="130" t="str">
        <f>DADOS2!AN28</f>
        <v>NASF SC 2</v>
      </c>
      <c r="B33" s="130">
        <f>DADOS2!A28</f>
        <v>20</v>
      </c>
      <c r="C33" s="210">
        <f>DADOS2!B28</f>
        <v>42</v>
      </c>
      <c r="D33" s="210">
        <f>DADOS2!E28</f>
        <v>21</v>
      </c>
      <c r="E33" s="222">
        <f>DADOS2!H28</f>
        <v>11</v>
      </c>
      <c r="F33" s="76">
        <f>DADOS2!K28</f>
        <v>2.3333333333333335</v>
      </c>
      <c r="G33" s="210">
        <f>DADOS2!L28</f>
        <v>0</v>
      </c>
      <c r="H33" s="210">
        <f>DADOS2!O28</f>
        <v>0</v>
      </c>
      <c r="I33" s="210">
        <f>DADOS2!R28</f>
        <v>0</v>
      </c>
      <c r="J33" s="210">
        <f>DADOS2!U28</f>
        <v>0</v>
      </c>
      <c r="K33" s="76">
        <f>DADOS2!X28</f>
        <v>1</v>
      </c>
      <c r="L33" s="210">
        <f>DADOS2!Y28</f>
        <v>41</v>
      </c>
      <c r="M33" s="210">
        <f>DADOS2!AB28</f>
        <v>3</v>
      </c>
      <c r="N33" s="210">
        <f>DADOS2!AE28</f>
        <v>5</v>
      </c>
      <c r="O33" s="210">
        <f>DADOS2!AH28</f>
        <v>10</v>
      </c>
      <c r="P33" s="76">
        <f>DADOS2!AK28</f>
        <v>1.25</v>
      </c>
      <c r="Q33" s="76">
        <f>DADOS2!AM28</f>
        <v>1.5277777777777779</v>
      </c>
      <c r="R33" s="40"/>
      <c r="S33" s="40"/>
      <c r="T33" s="40"/>
      <c r="U33" s="40"/>
      <c r="Y33" s="67"/>
    </row>
    <row r="34" spans="1:25" ht="15.75" hidden="1" x14ac:dyDescent="0.25">
      <c r="A34" s="130" t="str">
        <f>DADOS2!AN29</f>
        <v>NASF Fed 1</v>
      </c>
      <c r="B34" s="130">
        <f>DADOS2!A29</f>
        <v>21</v>
      </c>
      <c r="C34" s="210">
        <f>DADOS2!B29</f>
        <v>98</v>
      </c>
      <c r="D34" s="210">
        <f>DADOS2!E29</f>
        <v>25</v>
      </c>
      <c r="E34" s="222">
        <f>DADOS2!H29</f>
        <v>27</v>
      </c>
      <c r="F34" s="76">
        <f>DADOS2!K29</f>
        <v>4.333333333333333</v>
      </c>
      <c r="G34" s="210">
        <f>DADOS2!L29</f>
        <v>111</v>
      </c>
      <c r="H34" s="210">
        <f>DADOS2!O29</f>
        <v>35</v>
      </c>
      <c r="I34" s="210">
        <f>DADOS2!R29</f>
        <v>31</v>
      </c>
      <c r="J34" s="210">
        <f>DADOS2!U29</f>
        <v>59</v>
      </c>
      <c r="K34" s="76">
        <f>DADOS2!X29</f>
        <v>4.5</v>
      </c>
      <c r="L34" s="210">
        <f>DADOS2!Y29</f>
        <v>185</v>
      </c>
      <c r="M34" s="210">
        <f>DADOS2!AB29</f>
        <v>67</v>
      </c>
      <c r="N34" s="210">
        <f>DADOS2!AE29</f>
        <v>69</v>
      </c>
      <c r="O34" s="210">
        <f>DADOS2!AH29</f>
        <v>37</v>
      </c>
      <c r="P34" s="76">
        <f>DADOS2!AK29</f>
        <v>5</v>
      </c>
      <c r="Q34" s="76">
        <f>DADOS2!AM29</f>
        <v>4.6111111111111107</v>
      </c>
      <c r="R34" s="40"/>
      <c r="S34" s="40"/>
      <c r="T34" s="40"/>
      <c r="U34" s="40"/>
      <c r="Y34" s="67"/>
    </row>
    <row r="35" spans="1:25" ht="15.75" x14ac:dyDescent="0.25">
      <c r="A35" s="130" t="str">
        <f>DADOS2!AN30</f>
        <v>NASF SC 2</v>
      </c>
      <c r="B35" s="130">
        <f>DADOS2!A30</f>
        <v>22</v>
      </c>
      <c r="C35" s="210">
        <f>DADOS2!B30</f>
        <v>97</v>
      </c>
      <c r="D35" s="210">
        <f>DADOS2!E30</f>
        <v>38</v>
      </c>
      <c r="E35" s="222">
        <f>DADOS2!H30</f>
        <v>23</v>
      </c>
      <c r="F35" s="76">
        <f>DADOS2!K30</f>
        <v>4.333333333333333</v>
      </c>
      <c r="G35" s="210">
        <f>DADOS2!L30</f>
        <v>91</v>
      </c>
      <c r="H35" s="210">
        <f>DADOS2!O30</f>
        <v>28</v>
      </c>
      <c r="I35" s="210">
        <f>DADOS2!R30</f>
        <v>31</v>
      </c>
      <c r="J35" s="210">
        <f>DADOS2!U30</f>
        <v>60</v>
      </c>
      <c r="K35" s="76">
        <f>DADOS2!X30</f>
        <v>4</v>
      </c>
      <c r="L35" s="210">
        <f>DADOS2!Y30</f>
        <v>144</v>
      </c>
      <c r="M35" s="210">
        <f>DADOS2!AB30</f>
        <v>50</v>
      </c>
      <c r="N35" s="210">
        <f>DADOS2!AE30</f>
        <v>56</v>
      </c>
      <c r="O35" s="210">
        <f>DADOS2!AH30</f>
        <v>25</v>
      </c>
      <c r="P35" s="76">
        <f>DADOS2!AK30</f>
        <v>4</v>
      </c>
      <c r="Q35" s="76">
        <f>DADOS2!AM30</f>
        <v>4.1111111111111107</v>
      </c>
      <c r="R35" s="40"/>
      <c r="S35" s="40"/>
      <c r="T35" s="40"/>
      <c r="U35" s="40"/>
      <c r="Y35" s="67"/>
    </row>
    <row r="36" spans="1:25" ht="15.75" hidden="1" x14ac:dyDescent="0.25">
      <c r="A36" s="130" t="str">
        <f>DADOS2!AN31</f>
        <v>NASF Fed 2</v>
      </c>
      <c r="B36" s="130">
        <f>DADOS2!A31</f>
        <v>23</v>
      </c>
      <c r="C36" s="210">
        <f>DADOS2!B31</f>
        <v>94</v>
      </c>
      <c r="D36" s="210">
        <f>DADOS2!E31</f>
        <v>48</v>
      </c>
      <c r="E36" s="222">
        <f>DADOS2!H31</f>
        <v>29</v>
      </c>
      <c r="F36" s="76">
        <f>DADOS2!K31</f>
        <v>4.666666666666667</v>
      </c>
      <c r="G36" s="210">
        <f>DADOS2!L31</f>
        <v>95</v>
      </c>
      <c r="H36" s="210">
        <f>DADOS2!O31</f>
        <v>25</v>
      </c>
      <c r="I36" s="210">
        <f>DADOS2!R31</f>
        <v>24</v>
      </c>
      <c r="J36" s="210">
        <f>DADOS2!U31</f>
        <v>42</v>
      </c>
      <c r="K36" s="76">
        <f>DADOS2!X31</f>
        <v>3.75</v>
      </c>
      <c r="L36" s="210">
        <f>DADOS2!Y31</f>
        <v>98</v>
      </c>
      <c r="M36" s="210">
        <f>DADOS2!AB31</f>
        <v>34</v>
      </c>
      <c r="N36" s="210">
        <f>DADOS2!AE31</f>
        <v>46</v>
      </c>
      <c r="O36" s="210">
        <f>DADOS2!AH31</f>
        <v>23</v>
      </c>
      <c r="P36" s="76">
        <f>DADOS2!AK31</f>
        <v>3</v>
      </c>
      <c r="Q36" s="76">
        <f>DADOS2!AM31</f>
        <v>3.8055555555555558</v>
      </c>
      <c r="R36" s="40"/>
      <c r="S36" s="40"/>
      <c r="T36" s="40"/>
      <c r="U36" s="40"/>
      <c r="Y36" s="67"/>
    </row>
    <row r="37" spans="1:25" ht="15.75" x14ac:dyDescent="0.25">
      <c r="A37" s="130" t="str">
        <f>DADOS2!AN32</f>
        <v>NASF SC 2</v>
      </c>
      <c r="B37" s="130">
        <f>DADOS2!A32</f>
        <v>24</v>
      </c>
      <c r="C37" s="210">
        <f>DADOS2!B32</f>
        <v>70</v>
      </c>
      <c r="D37" s="210">
        <f>DADOS2!E32</f>
        <v>6</v>
      </c>
      <c r="E37" s="222">
        <f>DADOS2!H32</f>
        <v>9</v>
      </c>
      <c r="F37" s="76">
        <f>DADOS2!K32</f>
        <v>2</v>
      </c>
      <c r="G37" s="210">
        <f>DADOS2!L32</f>
        <v>76</v>
      </c>
      <c r="H37" s="210">
        <f>DADOS2!O32</f>
        <v>14</v>
      </c>
      <c r="I37" s="210">
        <f>DADOS2!R32</f>
        <v>14</v>
      </c>
      <c r="J37" s="210">
        <f>DADOS2!U32</f>
        <v>41</v>
      </c>
      <c r="K37" s="76">
        <f>DADOS2!X32</f>
        <v>2.5</v>
      </c>
      <c r="L37" s="210">
        <f>DADOS2!Y32</f>
        <v>148</v>
      </c>
      <c r="M37" s="210">
        <f>DADOS2!AB32</f>
        <v>31</v>
      </c>
      <c r="N37" s="210">
        <f>DADOS2!AE32</f>
        <v>42</v>
      </c>
      <c r="O37" s="210">
        <f>DADOS2!AH32</f>
        <v>37</v>
      </c>
      <c r="P37" s="76">
        <f>DADOS2!AK32</f>
        <v>3.5</v>
      </c>
      <c r="Q37" s="76">
        <f>DADOS2!AM32</f>
        <v>2.6666666666666665</v>
      </c>
      <c r="R37" s="40"/>
      <c r="S37" s="40"/>
      <c r="T37" s="40"/>
      <c r="U37" s="40"/>
      <c r="Y37" s="67"/>
    </row>
    <row r="38" spans="1:25" ht="15.75" hidden="1" x14ac:dyDescent="0.25">
      <c r="A38" s="130" t="str">
        <f>DADOS2!AN33</f>
        <v>NASF Fed 1</v>
      </c>
      <c r="B38" s="130">
        <f>DADOS2!A33</f>
        <v>25</v>
      </c>
      <c r="C38" s="210">
        <f>DADOS2!B33</f>
        <v>68</v>
      </c>
      <c r="D38" s="210">
        <f>DADOS2!E33</f>
        <v>36</v>
      </c>
      <c r="E38" s="222">
        <f>DADOS2!H33</f>
        <v>14</v>
      </c>
      <c r="F38" s="76">
        <f>DADOS2!K33</f>
        <v>3.3333333333333335</v>
      </c>
      <c r="G38" s="210">
        <f>DADOS2!L33</f>
        <v>71</v>
      </c>
      <c r="H38" s="210">
        <f>DADOS2!O33</f>
        <v>27</v>
      </c>
      <c r="I38" s="210">
        <f>DADOS2!R33</f>
        <v>19</v>
      </c>
      <c r="J38" s="210">
        <f>DADOS2!U33</f>
        <v>46</v>
      </c>
      <c r="K38" s="76">
        <f>DADOS2!X33</f>
        <v>3.25</v>
      </c>
      <c r="L38" s="210">
        <f>DADOS2!Y33</f>
        <v>122</v>
      </c>
      <c r="M38" s="210">
        <f>DADOS2!AB33</f>
        <v>30</v>
      </c>
      <c r="N38" s="210">
        <f>DADOS2!AE33</f>
        <v>41</v>
      </c>
      <c r="O38" s="210">
        <f>DADOS2!AH33</f>
        <v>29</v>
      </c>
      <c r="P38" s="76">
        <f>DADOS2!AK33</f>
        <v>3</v>
      </c>
      <c r="Q38" s="76">
        <f>DADOS2!AM33</f>
        <v>3.1944444444444446</v>
      </c>
      <c r="R38" s="40"/>
      <c r="S38" s="40"/>
      <c r="T38" s="40"/>
      <c r="U38" s="40"/>
      <c r="Y38" s="67"/>
    </row>
    <row r="39" spans="1:25" ht="15.75" x14ac:dyDescent="0.25">
      <c r="A39" s="130" t="str">
        <f>DADOS2!AN34</f>
        <v>NASF SC 2</v>
      </c>
      <c r="B39" s="130">
        <f>DADOS2!A34</f>
        <v>26</v>
      </c>
      <c r="C39" s="210">
        <f>DADOS2!B34</f>
        <v>111</v>
      </c>
      <c r="D39" s="210">
        <f>DADOS2!E34</f>
        <v>37</v>
      </c>
      <c r="E39" s="222">
        <f>DADOS2!H34</f>
        <v>25</v>
      </c>
      <c r="F39" s="76">
        <f>DADOS2!K34</f>
        <v>4.666666666666667</v>
      </c>
      <c r="G39" s="210">
        <f>DADOS2!L34</f>
        <v>111</v>
      </c>
      <c r="H39" s="210">
        <f>DADOS2!O34</f>
        <v>33</v>
      </c>
      <c r="I39" s="210">
        <f>DADOS2!R34</f>
        <v>31</v>
      </c>
      <c r="J39" s="210">
        <f>DADOS2!U34</f>
        <v>69</v>
      </c>
      <c r="K39" s="76">
        <f>DADOS2!X34</f>
        <v>4.5</v>
      </c>
      <c r="L39" s="210">
        <f>DADOS2!Y34</f>
        <v>128</v>
      </c>
      <c r="M39" s="210">
        <f>DADOS2!AB34</f>
        <v>49</v>
      </c>
      <c r="N39" s="210">
        <f>DADOS2!AE34</f>
        <v>59</v>
      </c>
      <c r="O39" s="210">
        <f>DADOS2!AH34</f>
        <v>32</v>
      </c>
      <c r="P39" s="76">
        <f>DADOS2!AK34</f>
        <v>4.25</v>
      </c>
      <c r="Q39" s="76">
        <f>DADOS2!AM34</f>
        <v>4.4722222222222223</v>
      </c>
      <c r="R39" s="40"/>
      <c r="S39" s="40"/>
      <c r="T39" s="40"/>
      <c r="U39" s="40"/>
      <c r="Y39" s="67"/>
    </row>
    <row r="40" spans="1:25" ht="15.75" hidden="1" x14ac:dyDescent="0.25">
      <c r="A40" s="130" t="str">
        <f>DADOS2!AN35</f>
        <v>NASF Fed 2</v>
      </c>
      <c r="B40" s="130">
        <f>DADOS2!A35</f>
        <v>27</v>
      </c>
      <c r="C40" s="210">
        <f>DADOS2!B35</f>
        <v>102</v>
      </c>
      <c r="D40" s="210">
        <f>DADOS2!E35</f>
        <v>45</v>
      </c>
      <c r="E40" s="222">
        <f>DADOS2!H35</f>
        <v>28</v>
      </c>
      <c r="F40" s="76">
        <f>DADOS2!K35</f>
        <v>5</v>
      </c>
      <c r="G40" s="210">
        <f>DADOS2!L35</f>
        <v>88</v>
      </c>
      <c r="H40" s="210">
        <f>DADOS2!O35</f>
        <v>30</v>
      </c>
      <c r="I40" s="210">
        <f>DADOS2!R35</f>
        <v>35</v>
      </c>
      <c r="J40" s="210">
        <f>DADOS2!U35</f>
        <v>35</v>
      </c>
      <c r="K40" s="76">
        <f>DADOS2!X35</f>
        <v>4</v>
      </c>
      <c r="L40" s="210">
        <f>DADOS2!Y35</f>
        <v>126</v>
      </c>
      <c r="M40" s="210">
        <f>DADOS2!AB35</f>
        <v>50</v>
      </c>
      <c r="N40" s="210">
        <f>DADOS2!AE35</f>
        <v>49</v>
      </c>
      <c r="O40" s="210">
        <f>DADOS2!AH35</f>
        <v>25</v>
      </c>
      <c r="P40" s="76">
        <f>DADOS2!AK35</f>
        <v>4</v>
      </c>
      <c r="Q40" s="76">
        <f>DADOS2!AM35</f>
        <v>4.333333333333333</v>
      </c>
      <c r="R40" s="40"/>
      <c r="S40" s="40"/>
      <c r="T40" s="40"/>
      <c r="U40" s="40"/>
      <c r="Y40" s="67"/>
    </row>
    <row r="41" spans="1:25" ht="15.75" hidden="1" x14ac:dyDescent="0.25">
      <c r="A41" s="130" t="str">
        <f>DADOS2!AN36</f>
        <v>NASF Fed 2</v>
      </c>
      <c r="B41" s="130">
        <f>DADOS2!A36</f>
        <v>28</v>
      </c>
      <c r="C41" s="210">
        <f>DADOS2!B36</f>
        <v>63</v>
      </c>
      <c r="D41" s="210">
        <f>DADOS2!E36</f>
        <v>27</v>
      </c>
      <c r="E41" s="222">
        <f>DADOS2!H36</f>
        <v>5</v>
      </c>
      <c r="F41" s="76">
        <f>DADOS2!K36</f>
        <v>2.3333333333333335</v>
      </c>
      <c r="G41" s="210">
        <f>DADOS2!L36</f>
        <v>67</v>
      </c>
      <c r="H41" s="210">
        <f>DADOS2!O36</f>
        <v>29</v>
      </c>
      <c r="I41" s="210">
        <f>DADOS2!R36</f>
        <v>27</v>
      </c>
      <c r="J41" s="210">
        <f>DADOS2!U36</f>
        <v>44</v>
      </c>
      <c r="K41" s="76">
        <f>DADOS2!X36</f>
        <v>3.5</v>
      </c>
      <c r="L41" s="210">
        <f>DADOS2!Y36</f>
        <v>97</v>
      </c>
      <c r="M41" s="210">
        <f>DADOS2!AB36</f>
        <v>35</v>
      </c>
      <c r="N41" s="210">
        <f>DADOS2!AE36</f>
        <v>48</v>
      </c>
      <c r="O41" s="210">
        <f>DADOS2!AH36</f>
        <v>32</v>
      </c>
      <c r="P41" s="76">
        <f>DADOS2!AK36</f>
        <v>3.75</v>
      </c>
      <c r="Q41" s="76">
        <f>DADOS2!AM36</f>
        <v>3.1944444444444446</v>
      </c>
      <c r="R41" s="40"/>
      <c r="S41" s="40"/>
      <c r="T41" s="40"/>
      <c r="U41" s="40"/>
      <c r="Y41" s="67"/>
    </row>
    <row r="42" spans="1:25" ht="15.75" hidden="1" x14ac:dyDescent="0.25">
      <c r="A42" s="130" t="str">
        <f>DADOS2!AN37</f>
        <v>NASF SC 1</v>
      </c>
      <c r="B42" s="130">
        <f>DADOS2!A37</f>
        <v>29</v>
      </c>
      <c r="C42" s="210">
        <f>DADOS2!B37</f>
        <v>57</v>
      </c>
      <c r="D42" s="210">
        <f>DADOS2!E37</f>
        <v>37</v>
      </c>
      <c r="E42" s="222">
        <f>DADOS2!H37</f>
        <v>13</v>
      </c>
      <c r="F42" s="76">
        <f>DADOS2!K37</f>
        <v>3.3333333333333335</v>
      </c>
      <c r="G42" s="210">
        <f>DADOS2!L37</f>
        <v>53</v>
      </c>
      <c r="H42" s="210">
        <f>DADOS2!O37</f>
        <v>13</v>
      </c>
      <c r="I42" s="210">
        <f>DADOS2!R37</f>
        <v>9</v>
      </c>
      <c r="J42" s="210">
        <f>DADOS2!U37</f>
        <v>35</v>
      </c>
      <c r="K42" s="76">
        <f>DADOS2!X37</f>
        <v>2.5</v>
      </c>
      <c r="L42" s="210">
        <f>DADOS2!Y37</f>
        <v>92</v>
      </c>
      <c r="M42" s="210">
        <f>DADOS2!AB37</f>
        <v>4</v>
      </c>
      <c r="N42" s="210">
        <f>DADOS2!AE37</f>
        <v>22</v>
      </c>
      <c r="O42" s="210">
        <f>DADOS2!AH37</f>
        <v>12</v>
      </c>
      <c r="P42" s="76">
        <f>DADOS2!AK37</f>
        <v>2</v>
      </c>
      <c r="Q42" s="76">
        <f>DADOS2!AM37</f>
        <v>2.6111111111111112</v>
      </c>
      <c r="R42" s="40"/>
      <c r="S42" s="40"/>
      <c r="T42" s="40"/>
      <c r="U42" s="40"/>
      <c r="Y42" s="67"/>
    </row>
    <row r="43" spans="1:25" ht="15.75" x14ac:dyDescent="0.25">
      <c r="A43" s="130" t="str">
        <f>DADOS2!AN38</f>
        <v>NASF SC 2</v>
      </c>
      <c r="B43" s="130">
        <f>DADOS2!A38</f>
        <v>30</v>
      </c>
      <c r="C43" s="210">
        <f>DADOS2!B38</f>
        <v>89</v>
      </c>
      <c r="D43" s="210">
        <f>DADOS2!E38</f>
        <v>33</v>
      </c>
      <c r="E43" s="222">
        <f>DADOS2!H38</f>
        <v>4</v>
      </c>
      <c r="F43" s="76">
        <f>DADOS2!K38</f>
        <v>3</v>
      </c>
      <c r="G43" s="210">
        <f>DADOS2!L38</f>
        <v>71</v>
      </c>
      <c r="H43" s="210">
        <f>DADOS2!O38</f>
        <v>26</v>
      </c>
      <c r="I43" s="210">
        <f>DADOS2!R38</f>
        <v>24</v>
      </c>
      <c r="J43" s="210">
        <f>DADOS2!U38</f>
        <v>50</v>
      </c>
      <c r="K43" s="76">
        <f>DADOS2!X38</f>
        <v>3.75</v>
      </c>
      <c r="L43" s="210">
        <f>DADOS2!Y38</f>
        <v>102</v>
      </c>
      <c r="M43" s="210">
        <f>DADOS2!AB38</f>
        <v>20</v>
      </c>
      <c r="N43" s="210">
        <f>DADOS2!AE38</f>
        <v>36</v>
      </c>
      <c r="O43" s="210">
        <f>DADOS2!AH38</f>
        <v>29</v>
      </c>
      <c r="P43" s="76">
        <f>DADOS2!AK38</f>
        <v>3</v>
      </c>
      <c r="Q43" s="76">
        <f>DADOS2!AM38</f>
        <v>3.25</v>
      </c>
      <c r="R43" s="36"/>
      <c r="S43" s="36"/>
      <c r="T43" s="36"/>
      <c r="U43" s="47"/>
      <c r="Y43" s="67"/>
    </row>
    <row r="44" spans="1:25" ht="15.75" x14ac:dyDescent="0.25">
      <c r="A44" s="130" t="str">
        <f>DADOS2!AN39</f>
        <v>NASF SC 2</v>
      </c>
      <c r="B44" s="130">
        <f>DADOS2!A39</f>
        <v>31</v>
      </c>
      <c r="C44" s="210">
        <f>DADOS2!B39</f>
        <v>78</v>
      </c>
      <c r="D44" s="210">
        <f>DADOS2!E39</f>
        <v>35</v>
      </c>
      <c r="E44" s="222">
        <f>DADOS2!H39</f>
        <v>18</v>
      </c>
      <c r="F44" s="76">
        <f>DADOS2!K39</f>
        <v>4</v>
      </c>
      <c r="G44" s="210">
        <f>DADOS2!L39</f>
        <v>80</v>
      </c>
      <c r="H44" s="210">
        <f>DADOS2!O39</f>
        <v>24</v>
      </c>
      <c r="I44" s="210">
        <f>DADOS2!R39</f>
        <v>24</v>
      </c>
      <c r="J44" s="210">
        <f>DADOS2!U39</f>
        <v>51</v>
      </c>
      <c r="K44" s="76">
        <f>DADOS2!X39</f>
        <v>4</v>
      </c>
      <c r="L44" s="210">
        <f>DADOS2!Y39</f>
        <v>148</v>
      </c>
      <c r="M44" s="210">
        <f>DADOS2!AB39</f>
        <v>56</v>
      </c>
      <c r="N44" s="210">
        <f>DADOS2!AE39</f>
        <v>56</v>
      </c>
      <c r="O44" s="210">
        <f>DADOS2!AH39</f>
        <v>28</v>
      </c>
      <c r="P44" s="76">
        <f>DADOS2!AK39</f>
        <v>4</v>
      </c>
      <c r="Q44" s="76">
        <f>DADOS2!AM39</f>
        <v>4</v>
      </c>
      <c r="R44" s="36"/>
      <c r="S44" s="36"/>
      <c r="T44" s="36"/>
      <c r="U44" s="47"/>
      <c r="Y44" s="67"/>
    </row>
    <row r="45" spans="1:25" ht="15.75" x14ac:dyDescent="0.25">
      <c r="A45" s="130" t="str">
        <f>DADOS2!AN40</f>
        <v>NASF SC 2</v>
      </c>
      <c r="B45" s="130">
        <f>DADOS2!A40</f>
        <v>32</v>
      </c>
      <c r="C45" s="210">
        <f>DADOS2!B40</f>
        <v>90</v>
      </c>
      <c r="D45" s="210">
        <f>DADOS2!E40</f>
        <v>28</v>
      </c>
      <c r="E45" s="222">
        <f>DADOS2!H40</f>
        <v>14</v>
      </c>
      <c r="F45" s="76">
        <f>DADOS2!K40</f>
        <v>3.3333333333333335</v>
      </c>
      <c r="G45" s="210">
        <f>DADOS2!L40</f>
        <v>85</v>
      </c>
      <c r="H45" s="210">
        <f>DADOS2!O40</f>
        <v>26</v>
      </c>
      <c r="I45" s="210">
        <f>DADOS2!R40</f>
        <v>26</v>
      </c>
      <c r="J45" s="210">
        <f>DADOS2!U40</f>
        <v>57</v>
      </c>
      <c r="K45" s="76">
        <f>DADOS2!X40</f>
        <v>4</v>
      </c>
      <c r="L45" s="210">
        <f>DADOS2!Y40</f>
        <v>129</v>
      </c>
      <c r="M45" s="210">
        <f>DADOS2!AB40</f>
        <v>30</v>
      </c>
      <c r="N45" s="210">
        <f>DADOS2!AE40</f>
        <v>61</v>
      </c>
      <c r="O45" s="210">
        <f>DADOS2!AH40</f>
        <v>34</v>
      </c>
      <c r="P45" s="76">
        <f>DADOS2!AK40</f>
        <v>3.75</v>
      </c>
      <c r="Q45" s="76">
        <f>DADOS2!AM40</f>
        <v>3.6944444444444446</v>
      </c>
      <c r="R45" s="36"/>
      <c r="S45" s="36"/>
      <c r="T45" s="36"/>
      <c r="U45" s="47"/>
      <c r="Y45" s="67"/>
    </row>
    <row r="46" spans="1:25" ht="15.75" hidden="1" x14ac:dyDescent="0.25">
      <c r="A46" s="130" t="str">
        <f>DADOS2!AN41</f>
        <v>NASF Fed 1</v>
      </c>
      <c r="B46" s="130">
        <f>DADOS2!A41</f>
        <v>33</v>
      </c>
      <c r="C46" s="210">
        <f>DADOS2!B41</f>
        <v>78</v>
      </c>
      <c r="D46" s="210">
        <f>DADOS2!E41</f>
        <v>20</v>
      </c>
      <c r="E46" s="222">
        <f>DADOS2!H41</f>
        <v>18</v>
      </c>
      <c r="F46" s="76">
        <f>DADOS2!K41</f>
        <v>3.6666666666666665</v>
      </c>
      <c r="G46" s="210">
        <f>DADOS2!L41</f>
        <v>91</v>
      </c>
      <c r="H46" s="210">
        <f>DADOS2!O41</f>
        <v>32</v>
      </c>
      <c r="I46" s="210">
        <f>DADOS2!R41</f>
        <v>32</v>
      </c>
      <c r="J46" s="210">
        <f>DADOS2!U41</f>
        <v>51</v>
      </c>
      <c r="K46" s="76">
        <f>DADOS2!X41</f>
        <v>4.5</v>
      </c>
      <c r="L46" s="210">
        <f>DADOS2!Y41</f>
        <v>130</v>
      </c>
      <c r="M46" s="210">
        <f>DADOS2!AB41</f>
        <v>42.25</v>
      </c>
      <c r="N46" s="210">
        <f>DADOS2!AE41</f>
        <v>48.75</v>
      </c>
      <c r="O46" s="210">
        <f>DADOS2!AH41</f>
        <v>24.25</v>
      </c>
      <c r="P46" s="76">
        <f>DADOS2!AK41</f>
        <v>3.75</v>
      </c>
      <c r="Q46" s="76">
        <f>DADOS2!AM41</f>
        <v>3.9722222222222219</v>
      </c>
      <c r="R46" s="47"/>
      <c r="S46" s="36"/>
      <c r="T46" s="47"/>
      <c r="U46" s="36"/>
      <c r="V46" s="70"/>
      <c r="Y46" s="67"/>
    </row>
    <row r="47" spans="1:25" ht="15.75" x14ac:dyDescent="0.25">
      <c r="A47" s="130" t="str">
        <f>DADOS2!AN42</f>
        <v>NASF SC 2</v>
      </c>
      <c r="B47" s="130">
        <f>DADOS2!A42</f>
        <v>34</v>
      </c>
      <c r="C47" s="210">
        <f>DADOS2!B42</f>
        <v>53</v>
      </c>
      <c r="D47" s="210">
        <f>DADOS2!E42</f>
        <v>17</v>
      </c>
      <c r="E47" s="222">
        <f>DADOS2!H42</f>
        <v>0</v>
      </c>
      <c r="F47" s="76">
        <f>DADOS2!K42</f>
        <v>2</v>
      </c>
      <c r="G47" s="210">
        <f>DADOS2!L42</f>
        <v>0</v>
      </c>
      <c r="H47" s="210">
        <f>DADOS2!O42</f>
        <v>0</v>
      </c>
      <c r="I47" s="210">
        <f>DADOS2!R42</f>
        <v>0</v>
      </c>
      <c r="J47" s="210">
        <f>DADOS2!U42</f>
        <v>0</v>
      </c>
      <c r="K47" s="76">
        <f>DADOS2!X42</f>
        <v>1</v>
      </c>
      <c r="L47" s="210">
        <f>DADOS2!Y42</f>
        <v>62</v>
      </c>
      <c r="M47" s="210">
        <f>DADOS2!AB42</f>
        <v>23</v>
      </c>
      <c r="N47" s="210">
        <f>DADOS2!AE42</f>
        <v>21</v>
      </c>
      <c r="O47" s="210">
        <f>DADOS2!AH42</f>
        <v>19</v>
      </c>
      <c r="P47" s="76">
        <f>DADOS2!AK42</f>
        <v>2.25</v>
      </c>
      <c r="Q47" s="76">
        <f>DADOS2!AM42</f>
        <v>1.75</v>
      </c>
      <c r="R47" s="47"/>
      <c r="S47" s="36"/>
      <c r="T47" s="47"/>
      <c r="U47" s="36"/>
      <c r="V47" s="70"/>
      <c r="Y47" s="67"/>
    </row>
    <row r="48" spans="1:25" ht="15.75" hidden="1" x14ac:dyDescent="0.25">
      <c r="A48" s="130" t="str">
        <f>DADOS2!AN43</f>
        <v>NASF SC 1</v>
      </c>
      <c r="B48" s="130">
        <f>DADOS2!A43</f>
        <v>35</v>
      </c>
      <c r="C48" s="210">
        <f>DADOS2!B43</f>
        <v>117</v>
      </c>
      <c r="D48" s="210">
        <f>DADOS2!E43</f>
        <v>44</v>
      </c>
      <c r="E48" s="222">
        <f>DADOS2!H43</f>
        <v>16</v>
      </c>
      <c r="F48" s="76">
        <f>DADOS2!K43</f>
        <v>4.333333333333333</v>
      </c>
      <c r="G48" s="210">
        <f>DADOS2!L43</f>
        <v>100</v>
      </c>
      <c r="H48" s="210">
        <f>DADOS2!O43</f>
        <v>27</v>
      </c>
      <c r="I48" s="210">
        <f>DADOS2!R43</f>
        <v>28</v>
      </c>
      <c r="J48" s="210">
        <f>DADOS2!U43</f>
        <v>53</v>
      </c>
      <c r="K48" s="76">
        <f>DADOS2!X43</f>
        <v>4</v>
      </c>
      <c r="L48" s="210">
        <f>DADOS2!Y43</f>
        <v>155</v>
      </c>
      <c r="M48" s="210">
        <f>DADOS2!AB43</f>
        <v>31</v>
      </c>
      <c r="N48" s="210">
        <f>DADOS2!AE43</f>
        <v>58</v>
      </c>
      <c r="O48" s="210">
        <f>DADOS2!AH43</f>
        <v>30</v>
      </c>
      <c r="P48" s="76">
        <f>DADOS2!AK43</f>
        <v>3.5</v>
      </c>
      <c r="Q48" s="76">
        <f>DADOS2!AM43</f>
        <v>3.9444444444444442</v>
      </c>
      <c r="R48" s="47"/>
      <c r="S48" s="36"/>
      <c r="T48" s="47"/>
      <c r="U48" s="36"/>
      <c r="V48" s="70"/>
      <c r="Y48" s="67"/>
    </row>
    <row r="49" spans="1:25" ht="15.75" x14ac:dyDescent="0.25">
      <c r="A49" s="130" t="str">
        <f>DADOS2!AN44</f>
        <v>NASF SC 2</v>
      </c>
      <c r="B49" s="130">
        <f>DADOS2!A44</f>
        <v>36</v>
      </c>
      <c r="C49" s="210">
        <f>DADOS2!B44</f>
        <v>88</v>
      </c>
      <c r="D49" s="210">
        <f>DADOS2!E44</f>
        <v>22</v>
      </c>
      <c r="E49" s="222">
        <f>DADOS2!H44</f>
        <v>18</v>
      </c>
      <c r="F49" s="76">
        <f>DADOS2!K44</f>
        <v>3.6666666666666665</v>
      </c>
      <c r="G49" s="210">
        <f>DADOS2!L44</f>
        <v>85</v>
      </c>
      <c r="H49" s="210">
        <f>DADOS2!O44</f>
        <v>22</v>
      </c>
      <c r="I49" s="210">
        <f>DADOS2!R44</f>
        <v>21</v>
      </c>
      <c r="J49" s="210">
        <f>DADOS2!U44</f>
        <v>53</v>
      </c>
      <c r="K49" s="76">
        <f>DADOS2!X44</f>
        <v>3.5</v>
      </c>
      <c r="L49" s="210">
        <f>DADOS2!Y44</f>
        <v>127</v>
      </c>
      <c r="M49" s="210">
        <f>DADOS2!AB44</f>
        <v>28</v>
      </c>
      <c r="N49" s="210">
        <f>DADOS2!AE44</f>
        <v>51</v>
      </c>
      <c r="O49" s="210">
        <f>DADOS2!AH44</f>
        <v>29</v>
      </c>
      <c r="P49" s="76">
        <f>DADOS2!AK44</f>
        <v>3.5</v>
      </c>
      <c r="Q49" s="76">
        <f>DADOS2!AM44</f>
        <v>3.5555555555555554</v>
      </c>
      <c r="R49" s="47"/>
      <c r="S49" s="36"/>
      <c r="T49" s="47"/>
      <c r="U49" s="36"/>
      <c r="V49" s="70"/>
      <c r="Y49" s="67"/>
    </row>
    <row r="50" spans="1:25" ht="15.75" hidden="1" x14ac:dyDescent="0.25">
      <c r="A50" s="130" t="str">
        <f>DADOS2!AN45</f>
        <v>NASF Fed 1</v>
      </c>
      <c r="B50" s="130">
        <f>DADOS2!A45</f>
        <v>37</v>
      </c>
      <c r="C50" s="210">
        <f>DADOS2!B45</f>
        <v>96</v>
      </c>
      <c r="D50" s="210">
        <f>DADOS2!E45</f>
        <v>26</v>
      </c>
      <c r="E50" s="222">
        <f>DADOS2!H45</f>
        <v>18</v>
      </c>
      <c r="F50" s="76">
        <f>DADOS2!K45</f>
        <v>4</v>
      </c>
      <c r="G50" s="210">
        <f>DADOS2!L45</f>
        <v>115</v>
      </c>
      <c r="H50" s="210">
        <f>DADOS2!O45</f>
        <v>25</v>
      </c>
      <c r="I50" s="210">
        <f>DADOS2!R45</f>
        <v>36</v>
      </c>
      <c r="J50" s="210">
        <f>DADOS2!U45</f>
        <v>53</v>
      </c>
      <c r="K50" s="76">
        <f>DADOS2!X45</f>
        <v>4.5</v>
      </c>
      <c r="L50" s="210">
        <f>DADOS2!Y45</f>
        <v>146.33000000000001</v>
      </c>
      <c r="M50" s="210">
        <f>DADOS2!AB45</f>
        <v>17</v>
      </c>
      <c r="N50" s="210">
        <f>DADOS2!AE45</f>
        <v>64</v>
      </c>
      <c r="O50" s="210">
        <f>DADOS2!AH45</f>
        <v>39</v>
      </c>
      <c r="P50" s="76">
        <f>DADOS2!AK45</f>
        <v>4</v>
      </c>
      <c r="Q50" s="76">
        <f>DADOS2!AM45</f>
        <v>4.166666666666667</v>
      </c>
      <c r="R50" s="47"/>
      <c r="S50" s="36"/>
      <c r="T50" s="47"/>
      <c r="U50" s="36"/>
      <c r="V50" s="70"/>
      <c r="Y50" s="67"/>
    </row>
    <row r="51" spans="1:25" ht="15.75" x14ac:dyDescent="0.25">
      <c r="A51" s="130" t="str">
        <f>DADOS2!AN46</f>
        <v>NASF SC 2</v>
      </c>
      <c r="B51" s="130">
        <f>DADOS2!A46</f>
        <v>38</v>
      </c>
      <c r="C51" s="210">
        <f>DADOS2!B46</f>
        <v>84</v>
      </c>
      <c r="D51" s="210">
        <f>DADOS2!E46</f>
        <v>24</v>
      </c>
      <c r="E51" s="222">
        <f>DADOS2!H46</f>
        <v>7</v>
      </c>
      <c r="F51" s="76">
        <f>DADOS2!K46</f>
        <v>3</v>
      </c>
      <c r="G51" s="210">
        <f>DADOS2!L46</f>
        <v>45</v>
      </c>
      <c r="H51" s="210">
        <f>DADOS2!O46</f>
        <v>16</v>
      </c>
      <c r="I51" s="210">
        <f>DADOS2!R46</f>
        <v>15</v>
      </c>
      <c r="J51" s="210">
        <f>DADOS2!U46</f>
        <v>31</v>
      </c>
      <c r="K51" s="76">
        <f>DADOS2!X46</f>
        <v>2.25</v>
      </c>
      <c r="L51" s="210" t="str">
        <f>DADOS2!Y46</f>
        <v>Não Respondeu</v>
      </c>
      <c r="M51" s="210" t="str">
        <f>DADOS2!AB46</f>
        <v>Não Respondeu</v>
      </c>
      <c r="N51" s="210" t="str">
        <f>DADOS2!AE46</f>
        <v>Não Respondeu</v>
      </c>
      <c r="O51" s="210" t="str">
        <f>DADOS2!AH46</f>
        <v>Não Respondeu</v>
      </c>
      <c r="P51" s="76" t="str">
        <f>DADOS2!AK46</f>
        <v>Não Respondeu</v>
      </c>
      <c r="Q51" s="76">
        <f>DADOS2!AM46</f>
        <v>2.625</v>
      </c>
      <c r="R51" s="36"/>
      <c r="S51" s="36"/>
      <c r="T51" s="36"/>
      <c r="U51" s="36"/>
      <c r="Y51" s="67"/>
    </row>
    <row r="52" spans="1:25" ht="15.75" x14ac:dyDescent="0.25">
      <c r="A52" s="130" t="str">
        <f>DADOS2!AN47</f>
        <v>NASF SC 2</v>
      </c>
      <c r="B52" s="130">
        <f>DADOS2!A47</f>
        <v>39</v>
      </c>
      <c r="C52" s="210" t="str">
        <f>DADOS2!B47</f>
        <v>Não Respondeu</v>
      </c>
      <c r="D52" s="210" t="str">
        <f>DADOS2!E47</f>
        <v>Não Respondeu</v>
      </c>
      <c r="E52" s="222" t="str">
        <f>DADOS2!H47</f>
        <v>Não Respondeu</v>
      </c>
      <c r="F52" s="76" t="str">
        <f>DADOS2!K47</f>
        <v>Não Respondeu</v>
      </c>
      <c r="G52" s="210" t="str">
        <f>DADOS2!L47</f>
        <v>Não Respondeu</v>
      </c>
      <c r="H52" s="210" t="str">
        <f>DADOS2!O47</f>
        <v>Não Respondeu</v>
      </c>
      <c r="I52" s="210" t="str">
        <f>DADOS2!R47</f>
        <v>Não Respondeu</v>
      </c>
      <c r="J52" s="210" t="str">
        <f>DADOS2!U47</f>
        <v>Não Respondeu</v>
      </c>
      <c r="K52" s="76" t="str">
        <f>DADOS2!X47</f>
        <v>Não Respondeu</v>
      </c>
      <c r="L52" s="210" t="str">
        <f>DADOS2!Y47</f>
        <v>Não Respondeu</v>
      </c>
      <c r="M52" s="210" t="str">
        <f>DADOS2!AB47</f>
        <v>Não Respondeu</v>
      </c>
      <c r="N52" s="210" t="str">
        <f>DADOS2!AE47</f>
        <v>Não Respondeu</v>
      </c>
      <c r="O52" s="210" t="str">
        <f>DADOS2!AH47</f>
        <v>Não Respondeu</v>
      </c>
      <c r="P52" s="76" t="str">
        <f>DADOS2!AK47</f>
        <v>Não Respondeu</v>
      </c>
      <c r="Q52" s="76" t="str">
        <f>DADOS2!AM47</f>
        <v>Não Respondeu</v>
      </c>
      <c r="R52" s="36"/>
      <c r="S52" s="36"/>
      <c r="T52" s="36"/>
      <c r="U52" s="36"/>
      <c r="Y52" s="67"/>
    </row>
    <row r="53" spans="1:25" ht="15.75" x14ac:dyDescent="0.25">
      <c r="A53" s="130" t="str">
        <f>DADOS2!AN48</f>
        <v>NASF SC 2</v>
      </c>
      <c r="B53" s="130">
        <f>DADOS2!A48</f>
        <v>40</v>
      </c>
      <c r="C53" s="210">
        <f>DADOS2!B48</f>
        <v>84</v>
      </c>
      <c r="D53" s="210">
        <f>DADOS2!E48</f>
        <v>32</v>
      </c>
      <c r="E53" s="222">
        <f>DADOS2!H48</f>
        <v>27</v>
      </c>
      <c r="F53" s="76">
        <f>DADOS2!K48</f>
        <v>4.333333333333333</v>
      </c>
      <c r="G53" s="210">
        <f>DADOS2!L48</f>
        <v>108</v>
      </c>
      <c r="H53" s="210">
        <f>DADOS2!O48</f>
        <v>28</v>
      </c>
      <c r="I53" s="210">
        <f>DADOS2!R48</f>
        <v>23</v>
      </c>
      <c r="J53" s="210">
        <f>DADOS2!U48</f>
        <v>30</v>
      </c>
      <c r="K53" s="76">
        <f>DADOS2!X48</f>
        <v>3.5</v>
      </c>
      <c r="L53" s="210">
        <f>DADOS2!Y48</f>
        <v>100</v>
      </c>
      <c r="M53" s="210">
        <f>DADOS2!AB48</f>
        <v>38</v>
      </c>
      <c r="N53" s="210">
        <f>DADOS2!AE48</f>
        <v>40</v>
      </c>
      <c r="O53" s="210">
        <f>DADOS2!AH48</f>
        <v>18</v>
      </c>
      <c r="P53" s="76">
        <f>DADOS2!AK48</f>
        <v>3</v>
      </c>
      <c r="Q53" s="76">
        <f>DADOS2!AM48</f>
        <v>3.6111111111111107</v>
      </c>
      <c r="R53" s="36"/>
      <c r="S53" s="36"/>
      <c r="T53" s="36"/>
      <c r="U53" s="36"/>
      <c r="Y53" s="67"/>
    </row>
    <row r="54" spans="1:25" ht="15.75" x14ac:dyDescent="0.25">
      <c r="A54" s="130" t="str">
        <f>DADOS2!AN49</f>
        <v>NASF SC 2</v>
      </c>
      <c r="B54" s="130">
        <f>DADOS2!A49</f>
        <v>41</v>
      </c>
      <c r="C54" s="210">
        <f>DADOS2!B49</f>
        <v>86</v>
      </c>
      <c r="D54" s="210">
        <f>DADOS2!E49</f>
        <v>29</v>
      </c>
      <c r="E54" s="222">
        <f>DADOS2!H49</f>
        <v>22</v>
      </c>
      <c r="F54" s="76">
        <f>DADOS2!K49</f>
        <v>3.6666666666666665</v>
      </c>
      <c r="G54" s="210">
        <f>DADOS2!L49</f>
        <v>107</v>
      </c>
      <c r="H54" s="210">
        <f>DADOS2!O49</f>
        <v>29</v>
      </c>
      <c r="I54" s="210">
        <f>DADOS2!R49</f>
        <v>27</v>
      </c>
      <c r="J54" s="210">
        <f>DADOS2!U49</f>
        <v>61</v>
      </c>
      <c r="K54" s="76">
        <f>DADOS2!X49</f>
        <v>4.25</v>
      </c>
      <c r="L54" s="210">
        <f>DADOS2!Y49</f>
        <v>160</v>
      </c>
      <c r="M54" s="210">
        <f>DADOS2!AB49</f>
        <v>55</v>
      </c>
      <c r="N54" s="210">
        <f>DADOS2!AE49</f>
        <v>63</v>
      </c>
      <c r="O54" s="210">
        <f>DADOS2!AH49</f>
        <v>32</v>
      </c>
      <c r="P54" s="76">
        <f>DADOS2!AK49</f>
        <v>4.25</v>
      </c>
      <c r="Q54" s="76">
        <f>DADOS2!AM49</f>
        <v>4.0555555555555554</v>
      </c>
      <c r="R54" s="47"/>
      <c r="S54" s="36"/>
      <c r="T54" s="47"/>
      <c r="U54" s="36"/>
      <c r="V54" s="70"/>
      <c r="Y54" s="67"/>
    </row>
    <row r="55" spans="1:25" ht="15.75" hidden="1" x14ac:dyDescent="0.25">
      <c r="A55" s="130" t="str">
        <f>DADOS2!AN50</f>
        <v>NASF Fed 2</v>
      </c>
      <c r="B55" s="130">
        <f>DADOS2!A50</f>
        <v>42</v>
      </c>
      <c r="C55" s="210">
        <f>DADOS2!B50</f>
        <v>70</v>
      </c>
      <c r="D55" s="210">
        <f>DADOS2!E50</f>
        <v>19</v>
      </c>
      <c r="E55" s="222">
        <f>DADOS2!H50</f>
        <v>7</v>
      </c>
      <c r="F55" s="76">
        <f>DADOS2!K50</f>
        <v>2.3333333333333335</v>
      </c>
      <c r="G55" s="210">
        <f>DADOS2!L50</f>
        <v>44</v>
      </c>
      <c r="H55" s="210">
        <f>DADOS2!O50</f>
        <v>20</v>
      </c>
      <c r="I55" s="210">
        <f>DADOS2!R50</f>
        <v>25</v>
      </c>
      <c r="J55" s="210">
        <f>DADOS2!U50</f>
        <v>25</v>
      </c>
      <c r="K55" s="76">
        <f>DADOS2!X50</f>
        <v>2.75</v>
      </c>
      <c r="L55" s="210">
        <f>DADOS2!Y50</f>
        <v>102</v>
      </c>
      <c r="M55" s="210">
        <f>DADOS2!AB50</f>
        <v>31</v>
      </c>
      <c r="N55" s="210">
        <f>DADOS2!AE50</f>
        <v>42</v>
      </c>
      <c r="O55" s="210">
        <f>DADOS2!AH50</f>
        <v>34</v>
      </c>
      <c r="P55" s="76">
        <f>DADOS2!AK50</f>
        <v>3.25</v>
      </c>
      <c r="Q55" s="76">
        <f>DADOS2!AM50</f>
        <v>2.7777777777777781</v>
      </c>
      <c r="R55" s="47"/>
      <c r="S55" s="36"/>
      <c r="T55" s="47"/>
      <c r="U55" s="36"/>
      <c r="V55" s="70"/>
      <c r="Y55" s="67"/>
    </row>
    <row r="56" spans="1:25" ht="15.75" x14ac:dyDescent="0.25">
      <c r="A56" s="130" t="str">
        <f>DADOS2!AN51</f>
        <v>NASF SC 2</v>
      </c>
      <c r="B56" s="130">
        <f>DADOS2!A51</f>
        <v>43</v>
      </c>
      <c r="C56" s="210">
        <f>DADOS2!B51</f>
        <v>118</v>
      </c>
      <c r="D56" s="210">
        <f>DADOS2!E51</f>
        <v>44</v>
      </c>
      <c r="E56" s="222">
        <f>DADOS2!H51</f>
        <v>30</v>
      </c>
      <c r="F56" s="76">
        <f>DADOS2!K51</f>
        <v>5</v>
      </c>
      <c r="G56" s="210">
        <f>DADOS2!L51</f>
        <v>130</v>
      </c>
      <c r="H56" s="210">
        <f>DADOS2!O51</f>
        <v>39</v>
      </c>
      <c r="I56" s="210">
        <f>DADOS2!R51</f>
        <v>40</v>
      </c>
      <c r="J56" s="210">
        <f>DADOS2!U51</f>
        <v>79</v>
      </c>
      <c r="K56" s="76">
        <f>DADOS2!X51</f>
        <v>5</v>
      </c>
      <c r="L56" s="210">
        <f>DADOS2!Y51</f>
        <v>203</v>
      </c>
      <c r="M56" s="210">
        <f>DADOS2!AB51</f>
        <v>78</v>
      </c>
      <c r="N56" s="210">
        <f>DADOS2!AE51</f>
        <v>76</v>
      </c>
      <c r="O56" s="210">
        <f>DADOS2!AH51</f>
        <v>38</v>
      </c>
      <c r="P56" s="76">
        <f>DADOS2!AK51</f>
        <v>5</v>
      </c>
      <c r="Q56" s="76">
        <f>DADOS2!AM51</f>
        <v>5</v>
      </c>
      <c r="R56" s="47"/>
      <c r="S56" s="36"/>
      <c r="T56" s="47"/>
      <c r="U56" s="36"/>
      <c r="V56" s="70"/>
      <c r="Y56" s="67"/>
    </row>
    <row r="57" spans="1:25" ht="15.75" hidden="1" x14ac:dyDescent="0.25">
      <c r="A57" s="130" t="str">
        <f>DADOS2!AN52</f>
        <v>NASF Fed 1</v>
      </c>
      <c r="B57" s="130">
        <f>DADOS2!A52</f>
        <v>44</v>
      </c>
      <c r="C57" s="210">
        <f>DADOS2!B52</f>
        <v>98</v>
      </c>
      <c r="D57" s="210">
        <f>DADOS2!E52</f>
        <v>29</v>
      </c>
      <c r="E57" s="222">
        <f>DADOS2!H52</f>
        <v>27</v>
      </c>
      <c r="F57" s="76">
        <f>DADOS2!K52</f>
        <v>4.333333333333333</v>
      </c>
      <c r="G57" s="210">
        <f>DADOS2!L52</f>
        <v>82</v>
      </c>
      <c r="H57" s="210">
        <f>DADOS2!O52</f>
        <v>25</v>
      </c>
      <c r="I57" s="210">
        <f>DADOS2!R52</f>
        <v>34</v>
      </c>
      <c r="J57" s="210">
        <f>DADOS2!U52</f>
        <v>34</v>
      </c>
      <c r="K57" s="76">
        <f>DADOS2!X52</f>
        <v>4</v>
      </c>
      <c r="L57" s="210">
        <f>DADOS2!Y52</f>
        <v>118.66</v>
      </c>
      <c r="M57" s="210">
        <f>DADOS2!AB52</f>
        <v>23.25</v>
      </c>
      <c r="N57" s="210">
        <f>DADOS2!AE52</f>
        <v>37.25</v>
      </c>
      <c r="O57" s="210">
        <f>DADOS2!AH52</f>
        <v>21.75</v>
      </c>
      <c r="P57" s="76">
        <f>DADOS2!AK52</f>
        <v>2.75</v>
      </c>
      <c r="Q57" s="76">
        <f>DADOS2!AM52</f>
        <v>3.6944444444444442</v>
      </c>
      <c r="R57" s="47"/>
      <c r="S57" s="36"/>
      <c r="T57" s="47"/>
      <c r="U57" s="36"/>
      <c r="V57" s="70"/>
      <c r="Y57" s="67"/>
    </row>
    <row r="58" spans="1:25" ht="15.75" x14ac:dyDescent="0.25">
      <c r="A58" s="130" t="str">
        <f>DADOS2!AN53</f>
        <v>NASF SC 2</v>
      </c>
      <c r="B58" s="130">
        <f>DADOS2!A53</f>
        <v>45</v>
      </c>
      <c r="C58" s="210">
        <f>DADOS2!B53</f>
        <v>104</v>
      </c>
      <c r="D58" s="210">
        <f>DADOS2!E53</f>
        <v>34</v>
      </c>
      <c r="E58" s="222">
        <f>DADOS2!H53</f>
        <v>22</v>
      </c>
      <c r="F58" s="76">
        <f>DADOS2!K53</f>
        <v>4.333333333333333</v>
      </c>
      <c r="G58" s="210">
        <f>DADOS2!L53</f>
        <v>109</v>
      </c>
      <c r="H58" s="210">
        <f>DADOS2!O53</f>
        <v>33</v>
      </c>
      <c r="I58" s="210">
        <f>DADOS2!R53</f>
        <v>29</v>
      </c>
      <c r="J58" s="210">
        <f>DADOS2!U53</f>
        <v>63</v>
      </c>
      <c r="K58" s="76">
        <f>DADOS2!X53</f>
        <v>4.5</v>
      </c>
      <c r="L58" s="210">
        <f>DADOS2!Y53</f>
        <v>150</v>
      </c>
      <c r="M58" s="210">
        <f>DADOS2!AB53</f>
        <v>64</v>
      </c>
      <c r="N58" s="210">
        <f>DADOS2!AE53</f>
        <v>64</v>
      </c>
      <c r="O58" s="210">
        <f>DADOS2!AH53</f>
        <v>33</v>
      </c>
      <c r="P58" s="76">
        <f>DADOS2!AK53</f>
        <v>4.75</v>
      </c>
      <c r="Q58" s="76">
        <f>DADOS2!AM53</f>
        <v>4.5277777777777777</v>
      </c>
      <c r="R58" s="47"/>
      <c r="S58" s="36"/>
      <c r="T58" s="47"/>
      <c r="U58" s="36"/>
      <c r="V58" s="70"/>
      <c r="Y58" s="67"/>
    </row>
    <row r="59" spans="1:25" ht="15.75" hidden="1" x14ac:dyDescent="0.25">
      <c r="A59" s="130" t="str">
        <f>DADOS2!AN54</f>
        <v>NASF Fed 1</v>
      </c>
      <c r="B59" s="130">
        <f>DADOS2!A54</f>
        <v>46</v>
      </c>
      <c r="C59" s="210">
        <f>DADOS2!B54</f>
        <v>104</v>
      </c>
      <c r="D59" s="210">
        <f>DADOS2!E54</f>
        <v>31</v>
      </c>
      <c r="E59" s="222">
        <f>DADOS2!H54</f>
        <v>22</v>
      </c>
      <c r="F59" s="76">
        <f>DADOS2!K54</f>
        <v>4.333333333333333</v>
      </c>
      <c r="G59" s="210">
        <f>DADOS2!L54</f>
        <v>102</v>
      </c>
      <c r="H59" s="210">
        <f>DADOS2!O54</f>
        <v>28</v>
      </c>
      <c r="I59" s="210">
        <f>DADOS2!R54</f>
        <v>30</v>
      </c>
      <c r="J59" s="210">
        <f>DADOS2!U54</f>
        <v>53</v>
      </c>
      <c r="K59" s="76">
        <f>DADOS2!X54</f>
        <v>4</v>
      </c>
      <c r="L59" s="210">
        <f>DADOS2!Y54</f>
        <v>143</v>
      </c>
      <c r="M59" s="210">
        <f>DADOS2!AB54</f>
        <v>39</v>
      </c>
      <c r="N59" s="210">
        <f>DADOS2!AE54</f>
        <v>53</v>
      </c>
      <c r="O59" s="210">
        <f>DADOS2!AH54</f>
        <v>33</v>
      </c>
      <c r="P59" s="76">
        <f>DADOS2!AK54</f>
        <v>4</v>
      </c>
      <c r="Q59" s="76">
        <f>DADOS2!AM54</f>
        <v>4.1111111111111107</v>
      </c>
      <c r="R59" s="47"/>
      <c r="S59" s="36"/>
      <c r="T59" s="47"/>
      <c r="U59" s="36"/>
      <c r="V59" s="70"/>
      <c r="Y59" s="67"/>
    </row>
    <row r="60" spans="1:25" ht="15.75" x14ac:dyDescent="0.25">
      <c r="A60" s="130" t="str">
        <f>DADOS2!AN55</f>
        <v>NASF SC 2</v>
      </c>
      <c r="B60" s="130">
        <f>DADOS2!A55</f>
        <v>47</v>
      </c>
      <c r="C60" s="210" t="str">
        <f>DADOS2!B55</f>
        <v>Não Respondeu</v>
      </c>
      <c r="D60" s="210" t="str">
        <f>DADOS2!E55</f>
        <v>Não Respondeu</v>
      </c>
      <c r="E60" s="222" t="str">
        <f>DADOS2!H55</f>
        <v>Não Respondeu</v>
      </c>
      <c r="F60" s="76" t="str">
        <f>DADOS2!K55</f>
        <v>Não Respondeu</v>
      </c>
      <c r="G60" s="210" t="str">
        <f>DADOS2!L55</f>
        <v>Não Respondeu</v>
      </c>
      <c r="H60" s="210" t="str">
        <f>DADOS2!O55</f>
        <v>Não Respondeu</v>
      </c>
      <c r="I60" s="210" t="str">
        <f>DADOS2!R55</f>
        <v>Não Respondeu</v>
      </c>
      <c r="J60" s="210" t="str">
        <f>DADOS2!U55</f>
        <v>Não Respondeu</v>
      </c>
      <c r="K60" s="76" t="str">
        <f>DADOS2!X55</f>
        <v>Não Respondeu</v>
      </c>
      <c r="L60" s="210" t="str">
        <f>DADOS2!Y55</f>
        <v>Não Respondeu</v>
      </c>
      <c r="M60" s="210" t="str">
        <f>DADOS2!AB55</f>
        <v>Não Respondeu</v>
      </c>
      <c r="N60" s="210" t="str">
        <f>DADOS2!AE55</f>
        <v>Não Respondeu</v>
      </c>
      <c r="O60" s="210" t="str">
        <f>DADOS2!AH55</f>
        <v>Não Respondeu</v>
      </c>
      <c r="P60" s="76" t="str">
        <f>DADOS2!AK55</f>
        <v>Não Respondeu</v>
      </c>
      <c r="Q60" s="76" t="str">
        <f>DADOS2!AM55</f>
        <v>Não Respondeu</v>
      </c>
      <c r="R60" s="47"/>
      <c r="S60" s="36"/>
      <c r="T60" s="47"/>
      <c r="U60" s="36"/>
      <c r="V60" s="70"/>
      <c r="Y60" s="67"/>
    </row>
    <row r="61" spans="1:25" ht="15.75" hidden="1" x14ac:dyDescent="0.25">
      <c r="A61" s="130" t="str">
        <f>DADOS2!AN56</f>
        <v>NASF SC 1</v>
      </c>
      <c r="B61" s="130">
        <f>DADOS2!A56</f>
        <v>48</v>
      </c>
      <c r="C61" s="210">
        <f>DADOS2!B56</f>
        <v>91</v>
      </c>
      <c r="D61" s="210">
        <f>DADOS2!E56</f>
        <v>27</v>
      </c>
      <c r="E61" s="222">
        <f>DADOS2!H56</f>
        <v>30</v>
      </c>
      <c r="F61" s="76">
        <f>DADOS2!K56</f>
        <v>4</v>
      </c>
      <c r="G61" s="210">
        <f>DADOS2!L56</f>
        <v>114</v>
      </c>
      <c r="H61" s="210">
        <f>DADOS2!O56</f>
        <v>33</v>
      </c>
      <c r="I61" s="210">
        <f>DADOS2!R56</f>
        <v>25</v>
      </c>
      <c r="J61" s="210">
        <f>DADOS2!U56</f>
        <v>35</v>
      </c>
      <c r="K61" s="76">
        <f>DADOS2!X56</f>
        <v>4.25</v>
      </c>
      <c r="L61" s="210">
        <f>DADOS2!Y56</f>
        <v>176</v>
      </c>
      <c r="M61" s="210">
        <f>DADOS2!AB56</f>
        <v>63</v>
      </c>
      <c r="N61" s="210">
        <f>DADOS2!AE56</f>
        <v>76</v>
      </c>
      <c r="O61" s="210">
        <f>DADOS2!AH56</f>
        <v>39</v>
      </c>
      <c r="P61" s="76">
        <f>DADOS2!AK56</f>
        <v>4.75</v>
      </c>
      <c r="Q61" s="76">
        <f>DADOS2!AM56</f>
        <v>4.333333333333333</v>
      </c>
      <c r="R61" s="47"/>
      <c r="S61" s="36"/>
      <c r="T61" s="47"/>
      <c r="U61" s="36"/>
      <c r="V61" s="70"/>
      <c r="Y61" s="67"/>
    </row>
    <row r="62" spans="1:25" ht="15.75" hidden="1" x14ac:dyDescent="0.25">
      <c r="A62" s="130" t="str">
        <f>DADOS2!AN57</f>
        <v>NASF SC 1</v>
      </c>
      <c r="B62" s="130">
        <f>DADOS2!A57</f>
        <v>49</v>
      </c>
      <c r="C62" s="210">
        <f>DADOS2!B57</f>
        <v>82</v>
      </c>
      <c r="D62" s="210">
        <f>DADOS2!E57</f>
        <v>40</v>
      </c>
      <c r="E62" s="222">
        <f>DADOS2!H57</f>
        <v>19</v>
      </c>
      <c r="F62" s="76">
        <f>DADOS2!K57</f>
        <v>4.333333333333333</v>
      </c>
      <c r="G62" s="210">
        <f>DADOS2!L57</f>
        <v>97</v>
      </c>
      <c r="H62" s="210">
        <f>DADOS2!O57</f>
        <v>30</v>
      </c>
      <c r="I62" s="210">
        <f>DADOS2!R57</f>
        <v>21</v>
      </c>
      <c r="J62" s="210">
        <f>DADOS2!U57</f>
        <v>42</v>
      </c>
      <c r="K62" s="76">
        <f>DADOS2!X57</f>
        <v>3.5</v>
      </c>
      <c r="L62" s="210">
        <f>DADOS2!Y57</f>
        <v>153</v>
      </c>
      <c r="M62" s="210">
        <f>DADOS2!AB57</f>
        <v>37</v>
      </c>
      <c r="N62" s="210">
        <f>DADOS2!AE57</f>
        <v>28</v>
      </c>
      <c r="O62" s="210">
        <f>DADOS2!AH57</f>
        <v>24</v>
      </c>
      <c r="P62" s="76">
        <f>DADOS2!AK57</f>
        <v>3.25</v>
      </c>
      <c r="Q62" s="76">
        <f>DADOS2!AM57</f>
        <v>3.6944444444444442</v>
      </c>
      <c r="R62" s="47"/>
      <c r="S62" s="36"/>
      <c r="T62" s="47"/>
      <c r="U62" s="36"/>
      <c r="V62" s="70"/>
      <c r="Y62" s="67"/>
    </row>
    <row r="63" spans="1:25" ht="15.75" hidden="1" x14ac:dyDescent="0.25">
      <c r="A63" s="130" t="str">
        <f>DADOS2!AN58</f>
        <v>NASF Fed 1</v>
      </c>
      <c r="B63" s="130">
        <f>DADOS2!A58</f>
        <v>50</v>
      </c>
      <c r="C63" s="210">
        <f>DADOS2!B58</f>
        <v>76</v>
      </c>
      <c r="D63" s="210">
        <f>DADOS2!E58</f>
        <v>33</v>
      </c>
      <c r="E63" s="222">
        <f>DADOS2!H58</f>
        <v>22</v>
      </c>
      <c r="F63" s="76">
        <f>DADOS2!K58</f>
        <v>4</v>
      </c>
      <c r="G63" s="210">
        <f>DADOS2!L58</f>
        <v>95</v>
      </c>
      <c r="H63" s="210">
        <f>DADOS2!O58</f>
        <v>24</v>
      </c>
      <c r="I63" s="210">
        <f>DADOS2!R58</f>
        <v>24</v>
      </c>
      <c r="J63" s="210">
        <f>DADOS2!U58</f>
        <v>36</v>
      </c>
      <c r="K63" s="76">
        <f>DADOS2!X58</f>
        <v>3.5</v>
      </c>
      <c r="L63" s="210">
        <f>DADOS2!Y58</f>
        <v>101</v>
      </c>
      <c r="M63" s="210">
        <f>DADOS2!AB58</f>
        <v>31</v>
      </c>
      <c r="N63" s="210">
        <f>DADOS2!AE58</f>
        <v>29</v>
      </c>
      <c r="O63" s="210">
        <f>DADOS2!AH58</f>
        <v>26</v>
      </c>
      <c r="P63" s="76">
        <f>DADOS2!AK58</f>
        <v>2.75</v>
      </c>
      <c r="Q63" s="76">
        <f>DADOS2!AM58</f>
        <v>3.4166666666666665</v>
      </c>
      <c r="R63" s="47"/>
      <c r="S63" s="36"/>
      <c r="T63" s="47"/>
      <c r="U63" s="36"/>
      <c r="V63" s="70"/>
      <c r="Y63" s="67"/>
    </row>
    <row r="64" spans="1:25" ht="15.75" hidden="1" x14ac:dyDescent="0.25">
      <c r="A64" s="130" t="str">
        <f>DADOS2!AN59</f>
        <v>NASF Fed 2</v>
      </c>
      <c r="B64" s="130">
        <f>DADOS2!A59</f>
        <v>51</v>
      </c>
      <c r="C64" s="210">
        <f>DADOS2!B59</f>
        <v>60</v>
      </c>
      <c r="D64" s="210">
        <f>DADOS2!E59</f>
        <v>16</v>
      </c>
      <c r="E64" s="222">
        <f>DADOS2!H59</f>
        <v>0</v>
      </c>
      <c r="F64" s="76">
        <f>DADOS2!K59</f>
        <v>2</v>
      </c>
      <c r="G64" s="210">
        <f>DADOS2!L59</f>
        <v>87</v>
      </c>
      <c r="H64" s="210">
        <f>DADOS2!O59</f>
        <v>21</v>
      </c>
      <c r="I64" s="210">
        <f>DADOS2!R59</f>
        <v>21</v>
      </c>
      <c r="J64" s="210">
        <f>DADOS2!U59</f>
        <v>40</v>
      </c>
      <c r="K64" s="76">
        <f>DADOS2!X59</f>
        <v>3.25</v>
      </c>
      <c r="L64" s="210">
        <f>DADOS2!Y59</f>
        <v>132</v>
      </c>
      <c r="M64" s="210">
        <f>DADOS2!AB59</f>
        <v>29</v>
      </c>
      <c r="N64" s="210">
        <f>DADOS2!AE59</f>
        <v>28</v>
      </c>
      <c r="O64" s="210">
        <f>DADOS2!AH59</f>
        <v>27</v>
      </c>
      <c r="P64" s="76">
        <f>DADOS2!AK59</f>
        <v>3</v>
      </c>
      <c r="Q64" s="76">
        <f>DADOS2!AM59</f>
        <v>2.75</v>
      </c>
      <c r="R64" s="47"/>
      <c r="S64" s="36"/>
      <c r="T64" s="47"/>
      <c r="U64" s="36"/>
      <c r="V64" s="70"/>
      <c r="Y64" s="67"/>
    </row>
    <row r="65" spans="1:25" ht="15.75" x14ac:dyDescent="0.25">
      <c r="A65" s="130" t="str">
        <f>DADOS2!AN60</f>
        <v>NASF SC 2</v>
      </c>
      <c r="B65" s="130">
        <f>DADOS2!A60</f>
        <v>52</v>
      </c>
      <c r="C65" s="210">
        <f>DADOS2!B60</f>
        <v>98</v>
      </c>
      <c r="D65" s="210">
        <f>DADOS2!E60</f>
        <v>34</v>
      </c>
      <c r="E65" s="222">
        <f>DADOS2!H60</f>
        <v>21</v>
      </c>
      <c r="F65" s="76">
        <f>DADOS2!K60</f>
        <v>4.333333333333333</v>
      </c>
      <c r="G65" s="210">
        <f>DADOS2!L60</f>
        <v>103</v>
      </c>
      <c r="H65" s="210">
        <f>DADOS2!O60</f>
        <v>30</v>
      </c>
      <c r="I65" s="210">
        <f>DADOS2!R60</f>
        <v>28</v>
      </c>
      <c r="J65" s="210">
        <f>DADOS2!U60</f>
        <v>61</v>
      </c>
      <c r="K65" s="76">
        <f>DADOS2!X60</f>
        <v>4</v>
      </c>
      <c r="L65" s="210">
        <f>DADOS2!Y60</f>
        <v>140</v>
      </c>
      <c r="M65" s="210">
        <f>DADOS2!AB60</f>
        <v>38</v>
      </c>
      <c r="N65" s="210">
        <f>DADOS2!AE60</f>
        <v>52</v>
      </c>
      <c r="O65" s="210">
        <f>DADOS2!AH60</f>
        <v>31</v>
      </c>
      <c r="P65" s="76">
        <f>DADOS2!AK60</f>
        <v>3.75</v>
      </c>
      <c r="Q65" s="76">
        <f>DADOS2!AM60</f>
        <v>4.0277777777777777</v>
      </c>
      <c r="R65" s="47"/>
      <c r="S65" s="36"/>
      <c r="T65" s="47"/>
      <c r="U65" s="36"/>
      <c r="V65" s="70"/>
      <c r="Y65" s="67"/>
    </row>
    <row r="66" spans="1:25" ht="15.75" hidden="1" x14ac:dyDescent="0.25">
      <c r="A66" s="130" t="str">
        <f>DADOS2!AN61</f>
        <v>NASF Fed 2</v>
      </c>
      <c r="B66" s="130">
        <f>DADOS2!A61</f>
        <v>53</v>
      </c>
      <c r="C66" s="210">
        <f>DADOS2!B61</f>
        <v>116</v>
      </c>
      <c r="D66" s="210">
        <f>DADOS2!E61</f>
        <v>47</v>
      </c>
      <c r="E66" s="222">
        <f>DADOS2!H61</f>
        <v>27</v>
      </c>
      <c r="F66" s="76">
        <f>DADOS2!K61</f>
        <v>5</v>
      </c>
      <c r="G66" s="210" t="str">
        <f>DADOS2!L61</f>
        <v>Não Respondeu</v>
      </c>
      <c r="H66" s="210" t="str">
        <f>DADOS2!O61</f>
        <v>Não Respondeu</v>
      </c>
      <c r="I66" s="210" t="str">
        <f>DADOS2!R61</f>
        <v>Não Respondeu</v>
      </c>
      <c r="J66" s="210" t="str">
        <f>DADOS2!U61</f>
        <v>Não Respondeu</v>
      </c>
      <c r="K66" s="76" t="str">
        <f>DADOS2!X61</f>
        <v>Não Respondeu</v>
      </c>
      <c r="L66" s="210" t="str">
        <f>DADOS2!Y61</f>
        <v>Não Respondeu</v>
      </c>
      <c r="M66" s="210" t="str">
        <f>DADOS2!AB61</f>
        <v>Não Respondeu</v>
      </c>
      <c r="N66" s="210" t="str">
        <f>DADOS2!AE61</f>
        <v>Não Respondeu</v>
      </c>
      <c r="O66" s="210" t="str">
        <f>DADOS2!AH61</f>
        <v>Não Respondeu</v>
      </c>
      <c r="P66" s="76" t="str">
        <f>DADOS2!AK61</f>
        <v>Não Respondeu</v>
      </c>
      <c r="Q66" s="76">
        <f>DADOS2!AM61</f>
        <v>5</v>
      </c>
      <c r="R66" s="47"/>
      <c r="S66" s="36"/>
      <c r="T66" s="47"/>
      <c r="U66" s="36"/>
      <c r="V66" s="70"/>
      <c r="Y66" s="67"/>
    </row>
    <row r="67" spans="1:25" ht="15.75" hidden="1" x14ac:dyDescent="0.25">
      <c r="A67" s="130" t="str">
        <f>DADOS2!AN62</f>
        <v>NASF SC 1</v>
      </c>
      <c r="B67" s="130">
        <f>DADOS2!A62</f>
        <v>54</v>
      </c>
      <c r="C67" s="210">
        <f>DADOS2!B62</f>
        <v>47</v>
      </c>
      <c r="D67" s="210">
        <f>DADOS2!E62</f>
        <v>22</v>
      </c>
      <c r="E67" s="222">
        <f>DADOS2!H62</f>
        <v>9</v>
      </c>
      <c r="F67" s="76">
        <f>DADOS2!K62</f>
        <v>2.3333333333333335</v>
      </c>
      <c r="G67" s="210">
        <f>DADOS2!L62</f>
        <v>66</v>
      </c>
      <c r="H67" s="210">
        <f>DADOS2!O62</f>
        <v>18</v>
      </c>
      <c r="I67" s="210">
        <f>DADOS2!R62</f>
        <v>22</v>
      </c>
      <c r="J67" s="210">
        <f>DADOS2!U62</f>
        <v>48</v>
      </c>
      <c r="K67" s="76">
        <f>DADOS2!X62</f>
        <v>3.25</v>
      </c>
      <c r="L67" s="210">
        <f>DADOS2!Y62</f>
        <v>41</v>
      </c>
      <c r="M67" s="210">
        <f>DADOS2!AB62</f>
        <v>7</v>
      </c>
      <c r="N67" s="210">
        <f>DADOS2!AE62</f>
        <v>0</v>
      </c>
      <c r="O67" s="210">
        <f>DADOS2!AH62</f>
        <v>1</v>
      </c>
      <c r="P67" s="76">
        <f>DADOS2!AK62</f>
        <v>1.5</v>
      </c>
      <c r="Q67" s="76">
        <f>DADOS2!AM62</f>
        <v>2.3611111111111112</v>
      </c>
      <c r="R67" s="47"/>
      <c r="S67" s="36"/>
      <c r="T67" s="47"/>
      <c r="U67" s="36"/>
      <c r="V67" s="70"/>
      <c r="Y67" s="67"/>
    </row>
    <row r="68" spans="1:25" ht="15.75" hidden="1" x14ac:dyDescent="0.25">
      <c r="A68" s="130" t="str">
        <f>DADOS2!AN63</f>
        <v>NASF Fed 1</v>
      </c>
      <c r="B68" s="130">
        <f>DADOS2!A63</f>
        <v>55</v>
      </c>
      <c r="C68" s="210">
        <f>DADOS2!B63</f>
        <v>46</v>
      </c>
      <c r="D68" s="210">
        <f>DADOS2!E63</f>
        <v>18</v>
      </c>
      <c r="E68" s="222">
        <f>DADOS2!H63</f>
        <v>9</v>
      </c>
      <c r="F68" s="76">
        <f>DADOS2!K63</f>
        <v>2</v>
      </c>
      <c r="G68" s="210">
        <f>DADOS2!L63</f>
        <v>66</v>
      </c>
      <c r="H68" s="210">
        <f>DADOS2!O63</f>
        <v>8</v>
      </c>
      <c r="I68" s="210">
        <f>DADOS2!R63</f>
        <v>7</v>
      </c>
      <c r="J68" s="210">
        <f>DADOS2!U63</f>
        <v>9</v>
      </c>
      <c r="K68" s="76">
        <f>DADOS2!X63</f>
        <v>1.75</v>
      </c>
      <c r="L68" s="210">
        <f>DADOS2!Y63</f>
        <v>93</v>
      </c>
      <c r="M68" s="210">
        <f>DADOS2!AB63</f>
        <v>26</v>
      </c>
      <c r="N68" s="210">
        <f>DADOS2!AE63</f>
        <v>28</v>
      </c>
      <c r="O68" s="210">
        <f>DADOS2!AH63</f>
        <v>39</v>
      </c>
      <c r="P68" s="76">
        <f>DADOS2!AK63</f>
        <v>3</v>
      </c>
      <c r="Q68" s="76">
        <f>DADOS2!AM63</f>
        <v>2.25</v>
      </c>
      <c r="R68" s="47"/>
      <c r="S68" s="36"/>
      <c r="T68" s="47"/>
      <c r="U68" s="36"/>
      <c r="V68" s="70"/>
      <c r="Y68" s="67"/>
    </row>
    <row r="69" spans="1:25" ht="15.75" hidden="1" x14ac:dyDescent="0.25">
      <c r="A69" s="130" t="str">
        <f>DADOS2!AN64</f>
        <v>NASF SC 1</v>
      </c>
      <c r="B69" s="130">
        <f>DADOS2!A64</f>
        <v>56</v>
      </c>
      <c r="C69" s="210" t="str">
        <f>DADOS2!B64</f>
        <v>Não Respondeu</v>
      </c>
      <c r="D69" s="210" t="str">
        <f>DADOS2!E64</f>
        <v>Não Respondeu</v>
      </c>
      <c r="E69" s="222" t="str">
        <f>DADOS2!H64</f>
        <v>Não Respondeu</v>
      </c>
      <c r="F69" s="76" t="str">
        <f>DADOS2!K64</f>
        <v>Não Respondeu</v>
      </c>
      <c r="G69" s="210" t="str">
        <f>DADOS2!L64</f>
        <v>Não Respondeu</v>
      </c>
      <c r="H69" s="210" t="str">
        <f>DADOS2!O64</f>
        <v>Não Respondeu</v>
      </c>
      <c r="I69" s="210" t="str">
        <f>DADOS2!R64</f>
        <v>Não Respondeu</v>
      </c>
      <c r="J69" s="210" t="str">
        <f>DADOS2!U64</f>
        <v>Não Respondeu</v>
      </c>
      <c r="K69" s="76" t="str">
        <f>DADOS2!X64</f>
        <v>Não Respondeu</v>
      </c>
      <c r="L69" s="210" t="str">
        <f>DADOS2!Y64</f>
        <v>Não Respondeu</v>
      </c>
      <c r="M69" s="210" t="str">
        <f>DADOS2!AB64</f>
        <v>Não Respondeu</v>
      </c>
      <c r="N69" s="210" t="str">
        <f>DADOS2!AE64</f>
        <v>Não Respondeu</v>
      </c>
      <c r="O69" s="210" t="str">
        <f>DADOS2!AH64</f>
        <v>Não Respondeu</v>
      </c>
      <c r="P69" s="76" t="str">
        <f>DADOS2!AK64</f>
        <v>Não Respondeu</v>
      </c>
      <c r="Q69" s="76" t="str">
        <f>DADOS2!AM64</f>
        <v>Não Respondeu</v>
      </c>
      <c r="R69" s="47"/>
      <c r="S69" s="36"/>
      <c r="T69" s="47"/>
      <c r="U69" s="36"/>
      <c r="V69" s="70"/>
      <c r="Y69" s="67"/>
    </row>
    <row r="70" spans="1:25" ht="15.75" hidden="1" x14ac:dyDescent="0.25">
      <c r="A70" s="130" t="str">
        <f>DADOS2!AN65</f>
        <v>NASF Fed 2</v>
      </c>
      <c r="B70" s="130">
        <f>DADOS2!A65</f>
        <v>57</v>
      </c>
      <c r="C70" s="210">
        <f>DADOS2!B65</f>
        <v>113</v>
      </c>
      <c r="D70" s="210">
        <f>DADOS2!E65</f>
        <v>47</v>
      </c>
      <c r="E70" s="222">
        <f>DADOS2!H65</f>
        <v>28</v>
      </c>
      <c r="F70" s="76">
        <f>DADOS2!K65</f>
        <v>5</v>
      </c>
      <c r="G70" s="210">
        <f>DADOS2!L65</f>
        <v>122</v>
      </c>
      <c r="H70" s="210">
        <f>DADOS2!O65</f>
        <v>38</v>
      </c>
      <c r="I70" s="210">
        <f>DADOS2!R65</f>
        <v>38</v>
      </c>
      <c r="J70" s="210">
        <f>DADOS2!U65</f>
        <v>74</v>
      </c>
      <c r="K70" s="76">
        <f>DADOS2!X65</f>
        <v>4</v>
      </c>
      <c r="L70" s="210">
        <f>DADOS2!Y65</f>
        <v>191</v>
      </c>
      <c r="M70" s="210">
        <f>DADOS2!AB65</f>
        <v>72</v>
      </c>
      <c r="N70" s="210">
        <f>DADOS2!AE65</f>
        <v>73</v>
      </c>
      <c r="O70" s="210">
        <f>DADOS2!AH65</f>
        <v>37</v>
      </c>
      <c r="P70" s="76">
        <f>DADOS2!AK65</f>
        <v>5</v>
      </c>
      <c r="Q70" s="76">
        <f>DADOS2!AM65</f>
        <v>4.666666666666667</v>
      </c>
      <c r="R70" s="47"/>
      <c r="S70" s="36"/>
      <c r="T70" s="47"/>
      <c r="U70" s="36"/>
      <c r="V70" s="70"/>
      <c r="Y70" s="67"/>
    </row>
    <row r="71" spans="1:25" ht="15.75" hidden="1" x14ac:dyDescent="0.25">
      <c r="A71" s="130" t="str">
        <f>DADOS2!AN66</f>
        <v>NASF Fed 1</v>
      </c>
      <c r="B71" s="130">
        <f>DADOS2!A66</f>
        <v>58</v>
      </c>
      <c r="C71" s="210">
        <f>DADOS2!B66</f>
        <v>35</v>
      </c>
      <c r="D71" s="210">
        <f>DADOS2!E66</f>
        <v>10</v>
      </c>
      <c r="E71" s="222">
        <f>DADOS2!H66</f>
        <v>16</v>
      </c>
      <c r="F71" s="76">
        <f>DADOS2!K66</f>
        <v>2.3333333333333335</v>
      </c>
      <c r="G71" s="210">
        <f>DADOS2!L66</f>
        <v>96</v>
      </c>
      <c r="H71" s="210">
        <f>DADOS2!O66</f>
        <v>24</v>
      </c>
      <c r="I71" s="210">
        <f>DADOS2!R66</f>
        <v>6</v>
      </c>
      <c r="J71" s="210">
        <f>DADOS2!U66</f>
        <v>33</v>
      </c>
      <c r="K71" s="76">
        <f>DADOS2!X66</f>
        <v>3</v>
      </c>
      <c r="L71" s="210">
        <f>DADOS2!Y66</f>
        <v>137</v>
      </c>
      <c r="M71" s="210">
        <f>DADOS2!AB66</f>
        <v>20</v>
      </c>
      <c r="N71" s="210">
        <f>DADOS2!AE66</f>
        <v>27</v>
      </c>
      <c r="O71" s="210">
        <f>DADOS2!AH66</f>
        <v>25</v>
      </c>
      <c r="P71" s="76">
        <f>DADOS2!AK66</f>
        <v>3</v>
      </c>
      <c r="Q71" s="76">
        <f>DADOS2!AM66</f>
        <v>2.7777777777777781</v>
      </c>
      <c r="R71" s="47"/>
      <c r="S71" s="36"/>
      <c r="T71" s="47"/>
      <c r="U71" s="36"/>
      <c r="V71" s="70"/>
      <c r="Y71" s="67"/>
    </row>
    <row r="72" spans="1:25" ht="15.75" x14ac:dyDescent="0.25">
      <c r="A72" s="130" t="str">
        <f>DADOS2!AN67</f>
        <v>NASF SC 2</v>
      </c>
      <c r="B72" s="130">
        <f>DADOS2!A67</f>
        <v>59</v>
      </c>
      <c r="C72" s="210">
        <f>DADOS2!B67</f>
        <v>51</v>
      </c>
      <c r="D72" s="210">
        <f>DADOS2!E67</f>
        <v>32</v>
      </c>
      <c r="E72" s="222">
        <f>DADOS2!H67</f>
        <v>5</v>
      </c>
      <c r="F72" s="76">
        <f>DADOS2!K67</f>
        <v>2.6666666666666665</v>
      </c>
      <c r="G72" s="210">
        <f>DADOS2!L67</f>
        <v>56</v>
      </c>
      <c r="H72" s="210">
        <f>DADOS2!O67</f>
        <v>28</v>
      </c>
      <c r="I72" s="210">
        <f>DADOS2!R67</f>
        <v>22</v>
      </c>
      <c r="J72" s="210">
        <f>DADOS2!U67</f>
        <v>45</v>
      </c>
      <c r="K72" s="76">
        <f>DADOS2!X67</f>
        <v>3.25</v>
      </c>
      <c r="L72" s="210" t="str">
        <f>DADOS2!Y67</f>
        <v>Não Respondeu</v>
      </c>
      <c r="M72" s="210" t="str">
        <f>DADOS2!AB67</f>
        <v>Não Respondeu</v>
      </c>
      <c r="N72" s="210" t="str">
        <f>DADOS2!AE67</f>
        <v>Não Respondeu</v>
      </c>
      <c r="O72" s="210" t="str">
        <f>DADOS2!AH67</f>
        <v>Não Respondeu</v>
      </c>
      <c r="P72" s="76" t="str">
        <f>DADOS2!AK67</f>
        <v>Não Respondeu</v>
      </c>
      <c r="Q72" s="76">
        <f>DADOS2!AM67</f>
        <v>2.958333333333333</v>
      </c>
      <c r="R72" s="47"/>
      <c r="S72" s="36"/>
      <c r="T72" s="47"/>
      <c r="U72" s="36"/>
      <c r="V72" s="70"/>
      <c r="Y72" s="67"/>
    </row>
    <row r="73" spans="1:25" ht="15.75" x14ac:dyDescent="0.25">
      <c r="A73" s="130" t="str">
        <f>DADOS2!AN68</f>
        <v>NASF SC 2</v>
      </c>
      <c r="B73" s="130">
        <f>DADOS2!A68</f>
        <v>60</v>
      </c>
      <c r="C73" s="210">
        <f>DADOS2!B68</f>
        <v>108</v>
      </c>
      <c r="D73" s="210">
        <f>DADOS2!E68</f>
        <v>44</v>
      </c>
      <c r="E73" s="222">
        <f>DADOS2!H68</f>
        <v>23</v>
      </c>
      <c r="F73" s="76">
        <f>DADOS2!K68</f>
        <v>4.666666666666667</v>
      </c>
      <c r="G73" s="210">
        <f>DADOS2!L68</f>
        <v>107</v>
      </c>
      <c r="H73" s="210">
        <f>DADOS2!O68</f>
        <v>35</v>
      </c>
      <c r="I73" s="210">
        <f>DADOS2!R68</f>
        <v>30</v>
      </c>
      <c r="J73" s="210">
        <f>DADOS2!U68</f>
        <v>67</v>
      </c>
      <c r="K73" s="76">
        <f>DADOS2!X68</f>
        <v>3.75</v>
      </c>
      <c r="L73" s="210">
        <f>DADOS2!Y68</f>
        <v>182</v>
      </c>
      <c r="M73" s="210">
        <f>DADOS2!AB68</f>
        <v>72</v>
      </c>
      <c r="N73" s="210">
        <f>DADOS2!AE68</f>
        <v>73</v>
      </c>
      <c r="O73" s="210">
        <f>DADOS2!AH68</f>
        <v>36</v>
      </c>
      <c r="P73" s="76">
        <f>DADOS2!AK68</f>
        <v>5</v>
      </c>
      <c r="Q73" s="76">
        <f>DADOS2!AM68</f>
        <v>4.4722222222222223</v>
      </c>
      <c r="R73" s="47"/>
      <c r="S73" s="36"/>
      <c r="T73" s="47"/>
      <c r="U73" s="36"/>
      <c r="V73" s="70"/>
      <c r="Y73" s="67"/>
    </row>
    <row r="74" spans="1:25" ht="15.75" x14ac:dyDescent="0.25">
      <c r="A74" s="130" t="str">
        <f>DADOS2!AN69</f>
        <v>NASF SC 2</v>
      </c>
      <c r="B74" s="130">
        <f>DADOS2!A69</f>
        <v>61</v>
      </c>
      <c r="C74" s="210">
        <f>DADOS2!B69</f>
        <v>88</v>
      </c>
      <c r="D74" s="210">
        <f>DADOS2!E69</f>
        <v>41</v>
      </c>
      <c r="E74" s="222">
        <f>DADOS2!H69</f>
        <v>23</v>
      </c>
      <c r="F74" s="76">
        <f>DADOS2!K69</f>
        <v>4.333333333333333</v>
      </c>
      <c r="G74" s="210">
        <f>DADOS2!L69</f>
        <v>71</v>
      </c>
      <c r="H74" s="210">
        <f>DADOS2!O69</f>
        <v>21</v>
      </c>
      <c r="I74" s="210">
        <f>DADOS2!R69</f>
        <v>23</v>
      </c>
      <c r="J74" s="210">
        <f>DADOS2!U69</f>
        <v>52</v>
      </c>
      <c r="K74" s="76">
        <f>DADOS2!X69</f>
        <v>3.25</v>
      </c>
      <c r="L74" s="210">
        <f>DADOS2!Y69</f>
        <v>97</v>
      </c>
      <c r="M74" s="210">
        <f>DADOS2!AB69</f>
        <v>28</v>
      </c>
      <c r="N74" s="210">
        <f>DADOS2!AE69</f>
        <v>37</v>
      </c>
      <c r="O74" s="210">
        <f>DADOS2!AH69</f>
        <v>22</v>
      </c>
      <c r="P74" s="76">
        <f>DADOS2!AK69</f>
        <v>2.75</v>
      </c>
      <c r="Q74" s="76">
        <f>DADOS2!AM69</f>
        <v>3.4444444444444442</v>
      </c>
      <c r="R74" s="47"/>
      <c r="S74" s="36"/>
      <c r="T74" s="47"/>
      <c r="U74" s="36"/>
      <c r="V74" s="70"/>
      <c r="Y74" s="67"/>
    </row>
    <row r="75" spans="1:25" ht="15.75" x14ac:dyDescent="0.25">
      <c r="A75" s="130" t="str">
        <f>DADOS2!AN70</f>
        <v>NASF SC 2</v>
      </c>
      <c r="B75" s="130">
        <f>DADOS2!A70</f>
        <v>62</v>
      </c>
      <c r="C75" s="210">
        <f>DADOS2!B70</f>
        <v>90</v>
      </c>
      <c r="D75" s="210">
        <f>DADOS2!E70</f>
        <v>30</v>
      </c>
      <c r="E75" s="222">
        <f>DADOS2!H70</f>
        <v>15</v>
      </c>
      <c r="F75" s="76">
        <f>DADOS2!K70</f>
        <v>3.6666666666666665</v>
      </c>
      <c r="G75" s="210">
        <f>DADOS2!L70</f>
        <v>57</v>
      </c>
      <c r="H75" s="210">
        <f>DADOS2!O70</f>
        <v>9</v>
      </c>
      <c r="I75" s="210">
        <f>DADOS2!R70</f>
        <v>9</v>
      </c>
      <c r="J75" s="210">
        <f>DADOS2!U70</f>
        <v>50</v>
      </c>
      <c r="K75" s="76">
        <f>DADOS2!X70</f>
        <v>2.75</v>
      </c>
      <c r="L75" s="210">
        <f>DADOS2!Y70</f>
        <v>131</v>
      </c>
      <c r="M75" s="210">
        <f>DADOS2!AB70</f>
        <v>15</v>
      </c>
      <c r="N75" s="210">
        <f>DADOS2!AE70</f>
        <v>39</v>
      </c>
      <c r="O75" s="210">
        <f>DADOS2!AH70</f>
        <v>25</v>
      </c>
      <c r="P75" s="76">
        <f>DADOS2!AK70</f>
        <v>3</v>
      </c>
      <c r="Q75" s="76">
        <f>DADOS2!AM70</f>
        <v>3.1388888888888888</v>
      </c>
      <c r="R75" s="47"/>
      <c r="S75" s="36"/>
      <c r="T75" s="47"/>
      <c r="U75" s="36"/>
      <c r="V75" s="70"/>
      <c r="Y75" s="67"/>
    </row>
    <row r="76" spans="1:25" ht="15.75" x14ac:dyDescent="0.25">
      <c r="A76" s="130" t="str">
        <f>DADOS2!AN71</f>
        <v>NASF SC 2</v>
      </c>
      <c r="B76" s="130">
        <f>DADOS2!A71</f>
        <v>63</v>
      </c>
      <c r="C76" s="210">
        <f>DADOS2!B71</f>
        <v>88</v>
      </c>
      <c r="D76" s="210">
        <f>DADOS2!E71</f>
        <v>38</v>
      </c>
      <c r="E76" s="222">
        <f>DADOS2!H71</f>
        <v>22</v>
      </c>
      <c r="F76" s="76">
        <f>DADOS2!K71</f>
        <v>4</v>
      </c>
      <c r="G76" s="210">
        <f>DADOS2!L71</f>
        <v>101</v>
      </c>
      <c r="H76" s="210">
        <f>DADOS2!O71</f>
        <v>31</v>
      </c>
      <c r="I76" s="210">
        <f>DADOS2!R71</f>
        <v>30</v>
      </c>
      <c r="J76" s="210">
        <f>DADOS2!U71</f>
        <v>63</v>
      </c>
      <c r="K76" s="76">
        <f>DADOS2!X71</f>
        <v>4</v>
      </c>
      <c r="L76" s="210">
        <f>DADOS2!Y71</f>
        <v>126</v>
      </c>
      <c r="M76" s="210">
        <f>DADOS2!AB71</f>
        <v>45</v>
      </c>
      <c r="N76" s="210">
        <f>DADOS2!AE71</f>
        <v>44</v>
      </c>
      <c r="O76" s="210">
        <f>DADOS2!AH71</f>
        <v>24</v>
      </c>
      <c r="P76" s="76">
        <f>DADOS2!AK71</f>
        <v>3.5</v>
      </c>
      <c r="Q76" s="76">
        <f>DADOS2!AM71</f>
        <v>3.8333333333333335</v>
      </c>
      <c r="R76" s="47"/>
      <c r="S76" s="36"/>
      <c r="T76" s="47"/>
      <c r="U76" s="36"/>
      <c r="V76" s="70"/>
      <c r="Y76" s="67"/>
    </row>
    <row r="77" spans="1:25" ht="15.75" x14ac:dyDescent="0.25">
      <c r="A77" s="130" t="str">
        <f>DADOS2!AN72</f>
        <v>NASF SC 2</v>
      </c>
      <c r="B77" s="130">
        <f>DADOS2!A72</f>
        <v>64</v>
      </c>
      <c r="C77" s="210">
        <f>DADOS2!B72</f>
        <v>41</v>
      </c>
      <c r="D77" s="210">
        <f>DADOS2!E72</f>
        <v>24</v>
      </c>
      <c r="E77" s="222">
        <f>DADOS2!H72</f>
        <v>0</v>
      </c>
      <c r="F77" s="76">
        <f>DADOS2!K72</f>
        <v>2</v>
      </c>
      <c r="G77" s="210">
        <f>DADOS2!L72</f>
        <v>8</v>
      </c>
      <c r="H77" s="210">
        <f>DADOS2!O72</f>
        <v>5</v>
      </c>
      <c r="I77" s="210">
        <f>DADOS2!R72</f>
        <v>0</v>
      </c>
      <c r="J77" s="210">
        <f>DADOS2!U72</f>
        <v>5</v>
      </c>
      <c r="K77" s="76">
        <f>DADOS2!X72</f>
        <v>1</v>
      </c>
      <c r="L77" s="210">
        <f>DADOS2!Y72</f>
        <v>27</v>
      </c>
      <c r="M77" s="210">
        <f>DADOS2!AB72</f>
        <v>2</v>
      </c>
      <c r="N77" s="210">
        <f>DADOS2!AE72</f>
        <v>9</v>
      </c>
      <c r="O77" s="210">
        <f>DADOS2!AH72</f>
        <v>13</v>
      </c>
      <c r="P77" s="76">
        <f>DADOS2!AK72</f>
        <v>1.25</v>
      </c>
      <c r="Q77" s="76">
        <f>DADOS2!AM72</f>
        <v>1.4166666666666667</v>
      </c>
      <c r="R77" s="47"/>
      <c r="S77" s="36"/>
      <c r="T77" s="47"/>
      <c r="U77" s="36"/>
      <c r="V77" s="70"/>
      <c r="Y77" s="67"/>
    </row>
    <row r="78" spans="1:25" ht="15.75" x14ac:dyDescent="0.25">
      <c r="A78" s="130" t="str">
        <f>DADOS2!AN73</f>
        <v>NASF SC 2</v>
      </c>
      <c r="B78" s="130">
        <f>DADOS2!A73</f>
        <v>65</v>
      </c>
      <c r="C78" s="210">
        <f>DADOS2!B73</f>
        <v>87</v>
      </c>
      <c r="D78" s="210">
        <f>DADOS2!E73</f>
        <v>27</v>
      </c>
      <c r="E78" s="222">
        <f>DADOS2!H73</f>
        <v>24</v>
      </c>
      <c r="F78" s="76">
        <f>DADOS2!K73</f>
        <v>4</v>
      </c>
      <c r="G78" s="210">
        <f>DADOS2!L73</f>
        <v>97</v>
      </c>
      <c r="H78" s="210">
        <f>DADOS2!O73</f>
        <v>27</v>
      </c>
      <c r="I78" s="210">
        <f>DADOS2!R73</f>
        <v>22</v>
      </c>
      <c r="J78" s="210">
        <f>DADOS2!U73</f>
        <v>56</v>
      </c>
      <c r="K78" s="76">
        <f>DADOS2!X73</f>
        <v>3.75</v>
      </c>
      <c r="L78" s="210">
        <f>DADOS2!Y73</f>
        <v>137</v>
      </c>
      <c r="M78" s="210">
        <f>DADOS2!AB73</f>
        <v>46</v>
      </c>
      <c r="N78" s="210">
        <f>DADOS2!AE73</f>
        <v>65</v>
      </c>
      <c r="O78" s="210">
        <f>DADOS2!AH73</f>
        <v>30</v>
      </c>
      <c r="P78" s="76">
        <f>DADOS2!AK73</f>
        <v>4</v>
      </c>
      <c r="Q78" s="76">
        <f>DADOS2!AM73</f>
        <v>3.9166666666666665</v>
      </c>
      <c r="R78" s="47"/>
      <c r="S78" s="36"/>
      <c r="T78" s="47"/>
      <c r="U78" s="36"/>
      <c r="V78" s="70"/>
      <c r="Y78" s="67"/>
    </row>
    <row r="79" spans="1:25" ht="15.75" hidden="1" x14ac:dyDescent="0.25">
      <c r="A79" s="130" t="str">
        <f>DADOS2!AN74</f>
        <v>NASF SC 1</v>
      </c>
      <c r="B79" s="130">
        <f>DADOS2!A74</f>
        <v>66</v>
      </c>
      <c r="C79" s="210">
        <f>DADOS2!B74</f>
        <v>95</v>
      </c>
      <c r="D79" s="210">
        <f>DADOS2!E74</f>
        <v>38</v>
      </c>
      <c r="E79" s="222">
        <f>DADOS2!H74</f>
        <v>22</v>
      </c>
      <c r="F79" s="76">
        <f>DADOS2!K74</f>
        <v>4</v>
      </c>
      <c r="G79" s="210">
        <f>DADOS2!L74</f>
        <v>92</v>
      </c>
      <c r="H79" s="210">
        <f>DADOS2!O74</f>
        <v>30</v>
      </c>
      <c r="I79" s="210">
        <f>DADOS2!R74</f>
        <v>21</v>
      </c>
      <c r="J79" s="210">
        <f>DADOS2!U74</f>
        <v>39</v>
      </c>
      <c r="K79" s="76">
        <f>DADOS2!X74</f>
        <v>3.5</v>
      </c>
      <c r="L79" s="210">
        <f>DADOS2!Y74</f>
        <v>101</v>
      </c>
      <c r="M79" s="210">
        <f>DADOS2!AB74</f>
        <v>19</v>
      </c>
      <c r="N79" s="210">
        <f>DADOS2!AE74</f>
        <v>27</v>
      </c>
      <c r="O79" s="210">
        <f>DADOS2!AH74</f>
        <v>20</v>
      </c>
      <c r="P79" s="76">
        <f>DADOS2!AK74</f>
        <v>2.5</v>
      </c>
      <c r="Q79" s="76">
        <f>DADOS2!AM74</f>
        <v>3.3333333333333335</v>
      </c>
      <c r="R79" s="47"/>
      <c r="S79" s="36"/>
      <c r="T79" s="47"/>
      <c r="U79" s="36"/>
      <c r="V79" s="70"/>
      <c r="Y79" s="67"/>
    </row>
    <row r="80" spans="1:25" ht="15.75" x14ac:dyDescent="0.25">
      <c r="A80" s="130" t="str">
        <f>DADOS2!AN75</f>
        <v>NASF SC 2</v>
      </c>
      <c r="B80" s="130">
        <f>DADOS2!A75</f>
        <v>67</v>
      </c>
      <c r="C80" s="210">
        <f>DADOS2!B75</f>
        <v>81</v>
      </c>
      <c r="D80" s="210">
        <f>DADOS2!E75</f>
        <v>35</v>
      </c>
      <c r="E80" s="222">
        <f>DADOS2!H75</f>
        <v>20</v>
      </c>
      <c r="F80" s="76">
        <f>DADOS2!K75</f>
        <v>4</v>
      </c>
      <c r="G80" s="210">
        <f>DADOS2!L75</f>
        <v>47</v>
      </c>
      <c r="H80" s="210">
        <f>DADOS2!O75</f>
        <v>31</v>
      </c>
      <c r="I80" s="210">
        <f>DADOS2!R75</f>
        <v>17</v>
      </c>
      <c r="J80" s="210">
        <f>DADOS2!U75</f>
        <v>30</v>
      </c>
      <c r="K80" s="76">
        <f>DADOS2!X75</f>
        <v>2.75</v>
      </c>
      <c r="L80" s="210">
        <f>DADOS2!Y75</f>
        <v>164</v>
      </c>
      <c r="M80" s="210">
        <f>DADOS2!AB75</f>
        <v>63</v>
      </c>
      <c r="N80" s="210">
        <f>DADOS2!AE75</f>
        <v>63</v>
      </c>
      <c r="O80" s="210">
        <f>DADOS2!AH75</f>
        <v>31</v>
      </c>
      <c r="P80" s="76">
        <f>DADOS2!AK75</f>
        <v>4</v>
      </c>
      <c r="Q80" s="76">
        <f>DADOS2!AM75</f>
        <v>3.5833333333333335</v>
      </c>
      <c r="R80" s="47"/>
      <c r="S80" s="36"/>
      <c r="T80" s="47"/>
      <c r="U80" s="36"/>
      <c r="V80" s="70"/>
      <c r="Y80" s="67"/>
    </row>
    <row r="81" spans="1:25" ht="15.75" hidden="1" x14ac:dyDescent="0.25">
      <c r="A81" s="130" t="str">
        <f>DADOS2!AN76</f>
        <v>NASF Fed 1</v>
      </c>
      <c r="B81" s="130">
        <f>DADOS2!A76</f>
        <v>68</v>
      </c>
      <c r="C81" s="210">
        <f>DADOS2!B76</f>
        <v>89</v>
      </c>
      <c r="D81" s="210">
        <f>DADOS2!E76</f>
        <v>24</v>
      </c>
      <c r="E81" s="222">
        <f>DADOS2!H76</f>
        <v>17</v>
      </c>
      <c r="F81" s="76">
        <f>DADOS2!K76</f>
        <v>3.3333333333333335</v>
      </c>
      <c r="G81" s="210">
        <f>DADOS2!L76</f>
        <v>44</v>
      </c>
      <c r="H81" s="210">
        <f>DADOS2!O76</f>
        <v>3</v>
      </c>
      <c r="I81" s="210">
        <f>DADOS2!R76</f>
        <v>11</v>
      </c>
      <c r="J81" s="210">
        <f>DADOS2!U76</f>
        <v>20</v>
      </c>
      <c r="K81" s="76">
        <f>DADOS2!X76</f>
        <v>1.75</v>
      </c>
      <c r="L81" s="210">
        <f>DADOS2!Y76</f>
        <v>85</v>
      </c>
      <c r="M81" s="210">
        <f>DADOS2!AB76</f>
        <v>5</v>
      </c>
      <c r="N81" s="210">
        <f>DADOS2!AE76</f>
        <v>44</v>
      </c>
      <c r="O81" s="210">
        <f>DADOS2!AH76</f>
        <v>21</v>
      </c>
      <c r="P81" s="76">
        <f>DADOS2!AK76</f>
        <v>2.5</v>
      </c>
      <c r="Q81" s="76">
        <f>DADOS2!AM76</f>
        <v>2.5277777777777781</v>
      </c>
      <c r="R81" s="47"/>
      <c r="S81" s="36"/>
      <c r="T81" s="47"/>
      <c r="U81" s="36"/>
      <c r="V81" s="70"/>
      <c r="Y81" s="67"/>
    </row>
    <row r="82" spans="1:25" ht="15.75" hidden="1" x14ac:dyDescent="0.25">
      <c r="A82" s="130" t="str">
        <f>DADOS2!AN77</f>
        <v>NASF Fed 1</v>
      </c>
      <c r="B82" s="130">
        <f>DADOS2!A77</f>
        <v>69</v>
      </c>
      <c r="C82" s="210">
        <f>DADOS2!B77</f>
        <v>68</v>
      </c>
      <c r="D82" s="210">
        <f>DADOS2!E77</f>
        <v>39</v>
      </c>
      <c r="E82" s="222">
        <f>DADOS2!H77</f>
        <v>24</v>
      </c>
      <c r="F82" s="76">
        <f>DADOS2!K77</f>
        <v>4</v>
      </c>
      <c r="G82" s="210">
        <f>DADOS2!L77</f>
        <v>103</v>
      </c>
      <c r="H82" s="210">
        <f>DADOS2!O77</f>
        <v>31</v>
      </c>
      <c r="I82" s="210">
        <f>DADOS2!R77</f>
        <v>31</v>
      </c>
      <c r="J82" s="210">
        <f>DADOS2!U77</f>
        <v>58</v>
      </c>
      <c r="K82" s="76">
        <f>DADOS2!X77</f>
        <v>4</v>
      </c>
      <c r="L82" s="210">
        <f>DADOS2!Y77</f>
        <v>141</v>
      </c>
      <c r="M82" s="210">
        <f>DADOS2!AB77</f>
        <v>47</v>
      </c>
      <c r="N82" s="210">
        <f>DADOS2!AE77</f>
        <v>63</v>
      </c>
      <c r="O82" s="210">
        <f>DADOS2!AH77</f>
        <v>30</v>
      </c>
      <c r="P82" s="76">
        <f>DADOS2!AK77</f>
        <v>3.75</v>
      </c>
      <c r="Q82" s="76">
        <f>DADOS2!AM77</f>
        <v>3.9166666666666665</v>
      </c>
      <c r="R82" s="47"/>
      <c r="S82" s="36"/>
      <c r="T82" s="47"/>
      <c r="U82" s="36"/>
      <c r="V82" s="70"/>
      <c r="Y82" s="67"/>
    </row>
    <row r="83" spans="1:25" ht="15.75" hidden="1" x14ac:dyDescent="0.25">
      <c r="A83" s="130" t="str">
        <f>DADOS2!AN78</f>
        <v>NASF SC 1</v>
      </c>
      <c r="B83" s="130">
        <f>DADOS2!A78</f>
        <v>70</v>
      </c>
      <c r="C83" s="210">
        <f>DADOS2!B78</f>
        <v>67</v>
      </c>
      <c r="D83" s="210">
        <f>DADOS2!E78</f>
        <v>43</v>
      </c>
      <c r="E83" s="222">
        <f>DADOS2!H78</f>
        <v>17</v>
      </c>
      <c r="F83" s="76">
        <f>DADOS2!K78</f>
        <v>3.6666666666666665</v>
      </c>
      <c r="G83" s="210">
        <f>DADOS2!L78</f>
        <v>80</v>
      </c>
      <c r="H83" s="210">
        <f>DADOS2!O78</f>
        <v>29</v>
      </c>
      <c r="I83" s="210">
        <f>DADOS2!R78</f>
        <v>16</v>
      </c>
      <c r="J83" s="210">
        <f>DADOS2!U78</f>
        <v>39</v>
      </c>
      <c r="K83" s="76">
        <f>DADOS2!X78</f>
        <v>3.5</v>
      </c>
      <c r="L83" s="210">
        <f>DADOS2!Y78</f>
        <v>105</v>
      </c>
      <c r="M83" s="210">
        <f>DADOS2!AB78</f>
        <v>37</v>
      </c>
      <c r="N83" s="210">
        <f>DADOS2!AE78</f>
        <v>53</v>
      </c>
      <c r="O83" s="210">
        <f>DADOS2!AH78</f>
        <v>34</v>
      </c>
      <c r="P83" s="76">
        <f>DADOS2!AK78</f>
        <v>3.5</v>
      </c>
      <c r="Q83" s="76">
        <f>DADOS2!AM78</f>
        <v>3.5555555555555554</v>
      </c>
      <c r="R83" s="47"/>
      <c r="S83" s="36"/>
      <c r="T83" s="47"/>
      <c r="U83" s="36"/>
      <c r="V83" s="70"/>
      <c r="Y83" s="67"/>
    </row>
    <row r="84" spans="1:25" ht="15.75" x14ac:dyDescent="0.25">
      <c r="A84" s="130" t="str">
        <f>DADOS2!AN79</f>
        <v>NASF SC 2</v>
      </c>
      <c r="B84" s="130">
        <f>DADOS2!A79</f>
        <v>71</v>
      </c>
      <c r="C84" s="210">
        <f>DADOS2!B79</f>
        <v>64</v>
      </c>
      <c r="D84" s="210">
        <f>DADOS2!E79</f>
        <v>19</v>
      </c>
      <c r="E84" s="222">
        <f>DADOS2!H79</f>
        <v>10</v>
      </c>
      <c r="F84" s="76">
        <f>DADOS2!K79</f>
        <v>2.3333333333333335</v>
      </c>
      <c r="G84" s="210">
        <f>DADOS2!L79</f>
        <v>44</v>
      </c>
      <c r="H84" s="210">
        <f>DADOS2!O79</f>
        <v>5</v>
      </c>
      <c r="I84" s="210">
        <f>DADOS2!R79</f>
        <v>0</v>
      </c>
      <c r="J84" s="210">
        <f>DADOS2!U79</f>
        <v>18</v>
      </c>
      <c r="K84" s="76">
        <f>DADOS2!X79</f>
        <v>1.5</v>
      </c>
      <c r="L84" s="210">
        <f>DADOS2!Y79</f>
        <v>90</v>
      </c>
      <c r="M84" s="210">
        <f>DADOS2!AB79</f>
        <v>23</v>
      </c>
      <c r="N84" s="210">
        <f>DADOS2!AE79</f>
        <v>15</v>
      </c>
      <c r="O84" s="210">
        <f>DADOS2!AH79</f>
        <v>26</v>
      </c>
      <c r="P84" s="76">
        <f>DADOS2!AK79</f>
        <v>2.5</v>
      </c>
      <c r="Q84" s="76">
        <f>DADOS2!AM79</f>
        <v>2.1111111111111112</v>
      </c>
      <c r="R84" s="47"/>
      <c r="S84" s="36"/>
      <c r="T84" s="47"/>
      <c r="U84" s="36"/>
      <c r="V84" s="70"/>
      <c r="Y84" s="67"/>
    </row>
    <row r="85" spans="1:25" ht="15.75" x14ac:dyDescent="0.25">
      <c r="A85" s="130" t="str">
        <f>DADOS2!AN80</f>
        <v>NASF SC 2</v>
      </c>
      <c r="B85" s="130">
        <f>DADOS2!A80</f>
        <v>72</v>
      </c>
      <c r="C85" s="210">
        <f>DADOS2!B80</f>
        <v>100</v>
      </c>
      <c r="D85" s="210">
        <f>DADOS2!E80</f>
        <v>21</v>
      </c>
      <c r="E85" s="222">
        <f>DADOS2!H80</f>
        <v>20</v>
      </c>
      <c r="F85" s="76">
        <f>DADOS2!K80</f>
        <v>4</v>
      </c>
      <c r="G85" s="210">
        <f>DADOS2!L80</f>
        <v>116</v>
      </c>
      <c r="H85" s="210">
        <f>DADOS2!O80</f>
        <v>37</v>
      </c>
      <c r="I85" s="210">
        <f>DADOS2!R80</f>
        <v>34</v>
      </c>
      <c r="J85" s="210">
        <f>DADOS2!U80</f>
        <v>75</v>
      </c>
      <c r="K85" s="76">
        <f>DADOS2!X80</f>
        <v>5</v>
      </c>
      <c r="L85" s="210">
        <f>DADOS2!Y80</f>
        <v>199</v>
      </c>
      <c r="M85" s="210">
        <f>DADOS2!AB80</f>
        <v>73</v>
      </c>
      <c r="N85" s="210">
        <f>DADOS2!AE80</f>
        <v>75</v>
      </c>
      <c r="O85" s="210">
        <f>DADOS2!AH80</f>
        <v>40</v>
      </c>
      <c r="P85" s="76">
        <f>DADOS2!AK80</f>
        <v>5</v>
      </c>
      <c r="Q85" s="76">
        <f>DADOS2!AM80</f>
        <v>4.666666666666667</v>
      </c>
      <c r="R85" s="47"/>
      <c r="S85" s="36"/>
      <c r="T85" s="47"/>
      <c r="U85" s="36"/>
      <c r="V85" s="70"/>
      <c r="Y85" s="67"/>
    </row>
    <row r="86" spans="1:25" ht="15.75" x14ac:dyDescent="0.25">
      <c r="A86" s="130" t="str">
        <f>DADOS2!AN81</f>
        <v>NASF SC 2</v>
      </c>
      <c r="B86" s="130">
        <f>DADOS2!A81</f>
        <v>73</v>
      </c>
      <c r="C86" s="210">
        <f>DADOS2!B81</f>
        <v>57</v>
      </c>
      <c r="D86" s="210">
        <f>DADOS2!E81</f>
        <v>43</v>
      </c>
      <c r="E86" s="222">
        <f>DADOS2!H81</f>
        <v>12</v>
      </c>
      <c r="F86" s="76">
        <f>DADOS2!K81</f>
        <v>3.6666666666666665</v>
      </c>
      <c r="G86" s="210">
        <f>DADOS2!L81</f>
        <v>63</v>
      </c>
      <c r="H86" s="210">
        <f>DADOS2!O81</f>
        <v>28</v>
      </c>
      <c r="I86" s="210">
        <f>DADOS2!R81</f>
        <v>26</v>
      </c>
      <c r="J86" s="210">
        <f>DADOS2!U81</f>
        <v>40</v>
      </c>
      <c r="K86" s="76">
        <f>DADOS2!X81</f>
        <v>3.5</v>
      </c>
      <c r="L86" s="210">
        <f>DADOS2!Y81</f>
        <v>121</v>
      </c>
      <c r="M86" s="210">
        <f>DADOS2!AB81</f>
        <v>46</v>
      </c>
      <c r="N86" s="210">
        <f>DADOS2!AE81</f>
        <v>43</v>
      </c>
      <c r="O86" s="210">
        <f>DADOS2!AH81</f>
        <v>33</v>
      </c>
      <c r="P86" s="76">
        <f>DADOS2!AK81</f>
        <v>3.5</v>
      </c>
      <c r="Q86" s="76">
        <f>DADOS2!AM81</f>
        <v>3.5555555555555554</v>
      </c>
      <c r="R86" s="47"/>
      <c r="S86" s="36"/>
      <c r="T86" s="47"/>
      <c r="U86" s="36"/>
      <c r="V86" s="70"/>
      <c r="Y86" s="67"/>
    </row>
    <row r="87" spans="1:25" ht="15.75" x14ac:dyDescent="0.25">
      <c r="A87" s="130" t="str">
        <f>DADOS2!AN82</f>
        <v>NASF SC 2</v>
      </c>
      <c r="B87" s="130">
        <f>DADOS2!A82</f>
        <v>74</v>
      </c>
      <c r="C87" s="210">
        <f>DADOS2!B82</f>
        <v>91</v>
      </c>
      <c r="D87" s="210">
        <f>DADOS2!E82</f>
        <v>40</v>
      </c>
      <c r="E87" s="222">
        <f>DADOS2!H82</f>
        <v>15</v>
      </c>
      <c r="F87" s="76">
        <f>DADOS2!K82</f>
        <v>4</v>
      </c>
      <c r="G87" s="210">
        <f>DADOS2!L82</f>
        <v>94</v>
      </c>
      <c r="H87" s="210">
        <f>DADOS2!O82</f>
        <v>30</v>
      </c>
      <c r="I87" s="210">
        <f>DADOS2!R82</f>
        <v>35</v>
      </c>
      <c r="J87" s="210">
        <f>DADOS2!U82</f>
        <v>47</v>
      </c>
      <c r="K87" s="76">
        <f>DADOS2!X82</f>
        <v>4</v>
      </c>
      <c r="L87" s="210">
        <f>DADOS2!Y82</f>
        <v>149</v>
      </c>
      <c r="M87" s="210">
        <f>DADOS2!AB82</f>
        <v>49</v>
      </c>
      <c r="N87" s="210">
        <f>DADOS2!AE82</f>
        <v>69</v>
      </c>
      <c r="O87" s="210">
        <f>DADOS2!AH82</f>
        <v>30</v>
      </c>
      <c r="P87" s="76">
        <f>DADOS2!AK82</f>
        <v>4.25</v>
      </c>
      <c r="Q87" s="76">
        <f>DADOS2!AM82</f>
        <v>4.083333333333333</v>
      </c>
      <c r="R87" s="47"/>
      <c r="S87" s="36"/>
      <c r="T87" s="47"/>
      <c r="U87" s="36"/>
      <c r="V87" s="70"/>
      <c r="Y87" s="67"/>
    </row>
    <row r="88" spans="1:25" ht="15.75" hidden="1" x14ac:dyDescent="0.25">
      <c r="A88" s="130" t="str">
        <f>DADOS2!AN83</f>
        <v>NASF Fed 1</v>
      </c>
      <c r="B88" s="130">
        <f>DADOS2!A83</f>
        <v>75</v>
      </c>
      <c r="C88" s="210">
        <f>DADOS2!B83</f>
        <v>85</v>
      </c>
      <c r="D88" s="210">
        <f>DADOS2!E83</f>
        <v>31</v>
      </c>
      <c r="E88" s="222">
        <f>DADOS2!H83</f>
        <v>17</v>
      </c>
      <c r="F88" s="76">
        <f>DADOS2!K83</f>
        <v>3.6666666666666665</v>
      </c>
      <c r="G88" s="210">
        <f>DADOS2!L83</f>
        <v>114</v>
      </c>
      <c r="H88" s="210">
        <f>DADOS2!O83</f>
        <v>29</v>
      </c>
      <c r="I88" s="210">
        <f>DADOS2!R83</f>
        <v>23</v>
      </c>
      <c r="J88" s="210">
        <f>DADOS2!U83</f>
        <v>54</v>
      </c>
      <c r="K88" s="76">
        <f>DADOS2!X83</f>
        <v>4</v>
      </c>
      <c r="L88" s="210">
        <f>DADOS2!Y83</f>
        <v>103</v>
      </c>
      <c r="M88" s="210">
        <f>DADOS2!AB83</f>
        <v>5</v>
      </c>
      <c r="N88" s="210">
        <f>DADOS2!AE83</f>
        <v>25</v>
      </c>
      <c r="O88" s="210">
        <f>DADOS2!AH83</f>
        <v>34</v>
      </c>
      <c r="P88" s="76">
        <f>DADOS2!AK83</f>
        <v>2.75</v>
      </c>
      <c r="Q88" s="76">
        <f>DADOS2!AM83</f>
        <v>3.4722222222222219</v>
      </c>
      <c r="R88" s="47"/>
      <c r="S88" s="36"/>
      <c r="T88" s="47"/>
      <c r="U88" s="36"/>
      <c r="V88" s="70"/>
      <c r="Y88" s="67"/>
    </row>
    <row r="89" spans="1:25" ht="15.75" hidden="1" x14ac:dyDescent="0.25">
      <c r="A89" s="130" t="str">
        <f>DADOS2!AN84</f>
        <v>NASF Fed 1</v>
      </c>
      <c r="B89" s="130">
        <f>DADOS2!A84</f>
        <v>76</v>
      </c>
      <c r="C89" s="210">
        <f>DADOS2!B84</f>
        <v>66</v>
      </c>
      <c r="D89" s="210">
        <f>DADOS2!E84</f>
        <v>33</v>
      </c>
      <c r="E89" s="222">
        <f>DADOS2!H84</f>
        <v>25</v>
      </c>
      <c r="F89" s="76">
        <f>DADOS2!K84</f>
        <v>4</v>
      </c>
      <c r="G89" s="210">
        <f>DADOS2!L84</f>
        <v>81</v>
      </c>
      <c r="H89" s="210">
        <f>DADOS2!O84</f>
        <v>12</v>
      </c>
      <c r="I89" s="210">
        <f>DADOS2!R84</f>
        <v>17</v>
      </c>
      <c r="J89" s="210">
        <f>DADOS2!U84</f>
        <v>26</v>
      </c>
      <c r="K89" s="76">
        <f>DADOS2!X84</f>
        <v>2.75</v>
      </c>
      <c r="L89" s="210">
        <f>DADOS2!Y84</f>
        <v>120</v>
      </c>
      <c r="M89" s="210">
        <f>DADOS2!AB84</f>
        <v>37</v>
      </c>
      <c r="N89" s="210">
        <f>DADOS2!AE84</f>
        <v>47</v>
      </c>
      <c r="O89" s="210">
        <f>DADOS2!AH84</f>
        <v>31</v>
      </c>
      <c r="P89" s="76">
        <f>DADOS2!AK84</f>
        <v>3.25</v>
      </c>
      <c r="Q89" s="76">
        <f>DADOS2!AM84</f>
        <v>3.3333333333333335</v>
      </c>
      <c r="R89" s="47"/>
      <c r="S89" s="36"/>
      <c r="T89" s="47"/>
      <c r="U89" s="36"/>
      <c r="V89" s="70"/>
      <c r="Y89" s="67"/>
    </row>
    <row r="90" spans="1:25" ht="15.75" x14ac:dyDescent="0.25">
      <c r="A90" s="130" t="str">
        <f>DADOS2!AN85</f>
        <v>NASF SC 2</v>
      </c>
      <c r="B90" s="130">
        <f>DADOS2!A85</f>
        <v>77</v>
      </c>
      <c r="C90" s="210">
        <f>DADOS2!B85</f>
        <v>67</v>
      </c>
      <c r="D90" s="210">
        <f>DADOS2!E85</f>
        <v>28</v>
      </c>
      <c r="E90" s="222">
        <f>DADOS2!H85</f>
        <v>8</v>
      </c>
      <c r="F90" s="76">
        <f>DADOS2!K85</f>
        <v>2.6666666666666665</v>
      </c>
      <c r="G90" s="210" t="str">
        <f>DADOS2!L85</f>
        <v>Não Respondeu</v>
      </c>
      <c r="H90" s="210" t="str">
        <f>DADOS2!O85</f>
        <v>Não Respondeu</v>
      </c>
      <c r="I90" s="210" t="str">
        <f>DADOS2!R85</f>
        <v>Não Respondeu</v>
      </c>
      <c r="J90" s="210" t="str">
        <f>DADOS2!U85</f>
        <v>Não Respondeu</v>
      </c>
      <c r="K90" s="76" t="str">
        <f>DADOS2!X85</f>
        <v>Não Respondeu</v>
      </c>
      <c r="L90" s="210">
        <f>DADOS2!Y85</f>
        <v>98</v>
      </c>
      <c r="M90" s="210">
        <f>DADOS2!AB85</f>
        <v>30</v>
      </c>
      <c r="N90" s="210">
        <f>DADOS2!AE85</f>
        <v>35</v>
      </c>
      <c r="O90" s="210">
        <f>DADOS2!AH85</f>
        <v>32</v>
      </c>
      <c r="P90" s="76">
        <f>DADOS2!AK85</f>
        <v>3.25</v>
      </c>
      <c r="Q90" s="76">
        <f>DADOS2!AM85</f>
        <v>2.958333333333333</v>
      </c>
      <c r="R90" s="47"/>
      <c r="S90" s="36"/>
      <c r="T90" s="47"/>
      <c r="U90" s="36"/>
      <c r="V90" s="70"/>
      <c r="Y90" s="67"/>
    </row>
    <row r="91" spans="1:25" ht="15.75" x14ac:dyDescent="0.25">
      <c r="A91" s="130" t="str">
        <f>DADOS2!AN86</f>
        <v>NASF SC 2</v>
      </c>
      <c r="B91" s="130">
        <f>DADOS2!A86</f>
        <v>78</v>
      </c>
      <c r="C91" s="210">
        <f>DADOS2!B86</f>
        <v>53</v>
      </c>
      <c r="D91" s="210">
        <f>DADOS2!E86</f>
        <v>17</v>
      </c>
      <c r="E91" s="222">
        <f>DADOS2!H86</f>
        <v>3</v>
      </c>
      <c r="F91" s="76">
        <f>DADOS2!K86</f>
        <v>2</v>
      </c>
      <c r="G91" s="210">
        <f>DADOS2!L86</f>
        <v>21</v>
      </c>
      <c r="H91" s="210">
        <f>DADOS2!O86</f>
        <v>9</v>
      </c>
      <c r="I91" s="210">
        <f>DADOS2!R86</f>
        <v>0</v>
      </c>
      <c r="J91" s="210">
        <f>DADOS2!U86</f>
        <v>6</v>
      </c>
      <c r="K91" s="76">
        <f>DADOS2!X86</f>
        <v>1.25</v>
      </c>
      <c r="L91" s="210">
        <f>DADOS2!Y86</f>
        <v>71</v>
      </c>
      <c r="M91" s="210">
        <f>DADOS2!AB86</f>
        <v>2</v>
      </c>
      <c r="N91" s="210">
        <f>DADOS2!AE86</f>
        <v>23</v>
      </c>
      <c r="O91" s="210">
        <f>DADOS2!AH86</f>
        <v>9</v>
      </c>
      <c r="P91" s="76">
        <f>DADOS2!AK86</f>
        <v>1.75</v>
      </c>
      <c r="Q91" s="76">
        <f>DADOS2!AM86</f>
        <v>1.6666666666666667</v>
      </c>
      <c r="R91" s="47"/>
      <c r="S91" s="36"/>
      <c r="T91" s="47"/>
      <c r="U91" s="36"/>
      <c r="V91" s="70"/>
      <c r="Y91" s="67"/>
    </row>
    <row r="92" spans="1:25" ht="15.75" hidden="1" x14ac:dyDescent="0.25">
      <c r="A92" s="130" t="str">
        <f>DADOS2!AN87</f>
        <v>NASF SC 1</v>
      </c>
      <c r="B92" s="130">
        <f>DADOS2!A87</f>
        <v>79</v>
      </c>
      <c r="C92" s="210">
        <f>DADOS2!B87</f>
        <v>89</v>
      </c>
      <c r="D92" s="210">
        <f>DADOS2!E87</f>
        <v>15</v>
      </c>
      <c r="E92" s="222">
        <f>DADOS2!H87</f>
        <v>7</v>
      </c>
      <c r="F92" s="76">
        <f>DADOS2!K87</f>
        <v>2.6666666666666665</v>
      </c>
      <c r="G92" s="210">
        <f>DADOS2!L87</f>
        <v>37</v>
      </c>
      <c r="H92" s="210">
        <f>DADOS2!O87</f>
        <v>12</v>
      </c>
      <c r="I92" s="210">
        <f>DADOS2!R87</f>
        <v>13</v>
      </c>
      <c r="J92" s="210">
        <f>DADOS2!U87</f>
        <v>18</v>
      </c>
      <c r="K92" s="76">
        <f>DADOS2!X87</f>
        <v>2</v>
      </c>
      <c r="L92" s="210">
        <f>DADOS2!Y87</f>
        <v>98</v>
      </c>
      <c r="M92" s="210">
        <f>DADOS2!AB87</f>
        <v>25</v>
      </c>
      <c r="N92" s="210">
        <f>DADOS2!AE87</f>
        <v>31</v>
      </c>
      <c r="O92" s="210">
        <f>DADOS2!AH87</f>
        <v>28</v>
      </c>
      <c r="P92" s="76">
        <f>DADOS2!AK87</f>
        <v>2.75</v>
      </c>
      <c r="Q92" s="76">
        <f>DADOS2!AM87</f>
        <v>2.4722222222222219</v>
      </c>
      <c r="R92" s="47"/>
      <c r="S92" s="36"/>
      <c r="T92" s="47"/>
      <c r="U92" s="36"/>
      <c r="V92" s="70"/>
      <c r="Y92" s="67"/>
    </row>
    <row r="93" spans="1:25" ht="15.75" x14ac:dyDescent="0.25">
      <c r="A93" s="130" t="str">
        <f>DADOS2!AN88</f>
        <v>NASF SC 2</v>
      </c>
      <c r="B93" s="130">
        <f>DADOS2!A88</f>
        <v>80</v>
      </c>
      <c r="C93" s="210" t="str">
        <f>DADOS2!B88</f>
        <v>Não Respondeu</v>
      </c>
      <c r="D93" s="210" t="str">
        <f>DADOS2!E88</f>
        <v>Não Respondeu</v>
      </c>
      <c r="E93" s="222" t="str">
        <f>DADOS2!H88</f>
        <v>Não Respondeu</v>
      </c>
      <c r="F93" s="76" t="str">
        <f>DADOS2!K88</f>
        <v>Não Respondeu</v>
      </c>
      <c r="G93" s="210" t="str">
        <f>DADOS2!L88</f>
        <v>Não Respondeu</v>
      </c>
      <c r="H93" s="210" t="str">
        <f>DADOS2!O88</f>
        <v>Não Respondeu</v>
      </c>
      <c r="I93" s="210" t="str">
        <f>DADOS2!R88</f>
        <v>Não Respondeu</v>
      </c>
      <c r="J93" s="210" t="str">
        <f>DADOS2!U88</f>
        <v>Não Respondeu</v>
      </c>
      <c r="K93" s="76" t="str">
        <f>DADOS2!X88</f>
        <v>Não Respondeu</v>
      </c>
      <c r="L93" s="210" t="str">
        <f>DADOS2!Y88</f>
        <v>Não Respondeu</v>
      </c>
      <c r="M93" s="210" t="str">
        <f>DADOS2!AB88</f>
        <v>Não Respondeu</v>
      </c>
      <c r="N93" s="210" t="str">
        <f>DADOS2!AE88</f>
        <v>Não Respondeu</v>
      </c>
      <c r="O93" s="210" t="str">
        <f>DADOS2!AH88</f>
        <v>Não Respondeu</v>
      </c>
      <c r="P93" s="76" t="str">
        <f>DADOS2!AK88</f>
        <v>Não Respondeu</v>
      </c>
      <c r="Q93" s="76" t="str">
        <f>DADOS2!AM88</f>
        <v>Não Respondeu</v>
      </c>
      <c r="R93" s="47"/>
      <c r="S93" s="36"/>
      <c r="T93" s="47"/>
      <c r="U93" s="36"/>
      <c r="V93" s="70"/>
      <c r="Y93" s="67"/>
    </row>
    <row r="94" spans="1:25" ht="15.75" x14ac:dyDescent="0.25">
      <c r="A94" s="130" t="str">
        <f>DADOS2!AN89</f>
        <v>NASF SC 2</v>
      </c>
      <c r="B94" s="130">
        <f>DADOS2!A89</f>
        <v>81</v>
      </c>
      <c r="C94" s="210">
        <f>DADOS2!B89</f>
        <v>101</v>
      </c>
      <c r="D94" s="210">
        <f>DADOS2!E89</f>
        <v>41</v>
      </c>
      <c r="E94" s="222">
        <f>DADOS2!H89</f>
        <v>27</v>
      </c>
      <c r="F94" s="76">
        <f>DADOS2!K89</f>
        <v>5</v>
      </c>
      <c r="G94" s="210">
        <f>DADOS2!L89</f>
        <v>91</v>
      </c>
      <c r="H94" s="210">
        <f>DADOS2!O89</f>
        <v>25</v>
      </c>
      <c r="I94" s="210">
        <f>DADOS2!R89</f>
        <v>28</v>
      </c>
      <c r="J94" s="210">
        <f>DADOS2!U89</f>
        <v>54</v>
      </c>
      <c r="K94" s="76">
        <f>DADOS2!X89</f>
        <v>4</v>
      </c>
      <c r="L94" s="210">
        <f>DADOS2!Y89</f>
        <v>25</v>
      </c>
      <c r="M94" s="210">
        <f>DADOS2!AB89</f>
        <v>5</v>
      </c>
      <c r="N94" s="210">
        <f>DADOS2!AE89</f>
        <v>25</v>
      </c>
      <c r="O94" s="210">
        <f>DADOS2!AH89</f>
        <v>13</v>
      </c>
      <c r="P94" s="76">
        <f>DADOS2!AK89</f>
        <v>1.5</v>
      </c>
      <c r="Q94" s="76">
        <f>DADOS2!AM89</f>
        <v>3.5</v>
      </c>
      <c r="R94" s="47"/>
      <c r="S94" s="36"/>
      <c r="T94" s="47"/>
      <c r="U94" s="36"/>
      <c r="V94" s="70"/>
      <c r="Y94" s="67"/>
    </row>
    <row r="95" spans="1:25" ht="15.75" x14ac:dyDescent="0.25">
      <c r="A95" s="130" t="str">
        <f>DADOS2!AN90</f>
        <v>NASF SC 2</v>
      </c>
      <c r="B95" s="130">
        <f>DADOS2!A90</f>
        <v>82</v>
      </c>
      <c r="C95" s="210">
        <f>DADOS2!B90</f>
        <v>89</v>
      </c>
      <c r="D95" s="210">
        <f>DADOS2!E90</f>
        <v>36</v>
      </c>
      <c r="E95" s="222">
        <f>DADOS2!H90</f>
        <v>16</v>
      </c>
      <c r="F95" s="76">
        <f>DADOS2!K90</f>
        <v>3.6666666666666665</v>
      </c>
      <c r="G95" s="210">
        <f>DADOS2!L90</f>
        <v>102</v>
      </c>
      <c r="H95" s="210">
        <f>DADOS2!O90</f>
        <v>34</v>
      </c>
      <c r="I95" s="210">
        <f>DADOS2!R90</f>
        <v>35</v>
      </c>
      <c r="J95" s="210">
        <f>DADOS2!U90</f>
        <v>67</v>
      </c>
      <c r="K95" s="76">
        <f>DADOS2!X90</f>
        <v>4.75</v>
      </c>
      <c r="L95" s="210">
        <f>DADOS2!Y90</f>
        <v>165</v>
      </c>
      <c r="M95" s="210">
        <f>DADOS2!AB90</f>
        <v>66</v>
      </c>
      <c r="N95" s="210">
        <f>DADOS2!AE90</f>
        <v>67</v>
      </c>
      <c r="O95" s="210">
        <f>DADOS2!AH90</f>
        <v>34</v>
      </c>
      <c r="P95" s="76">
        <f>DADOS2!AK90</f>
        <v>3.75</v>
      </c>
      <c r="Q95" s="76">
        <f>DADOS2!AM90</f>
        <v>4.0555555555555554</v>
      </c>
      <c r="R95" s="47"/>
      <c r="S95" s="36"/>
      <c r="T95" s="47"/>
      <c r="U95" s="36"/>
      <c r="V95" s="70"/>
      <c r="Y95" s="67"/>
    </row>
    <row r="96" spans="1:25" ht="15.75" x14ac:dyDescent="0.25">
      <c r="A96" s="130" t="str">
        <f>DADOS2!AN91</f>
        <v>NASF SC 2</v>
      </c>
      <c r="B96" s="130">
        <f>DADOS2!A91</f>
        <v>83</v>
      </c>
      <c r="C96" s="210">
        <f>DADOS2!B91</f>
        <v>104</v>
      </c>
      <c r="D96" s="210">
        <f>DADOS2!E91</f>
        <v>43</v>
      </c>
      <c r="E96" s="222">
        <f>DADOS2!H91</f>
        <v>25</v>
      </c>
      <c r="F96" s="76">
        <f>DADOS2!K91</f>
        <v>5</v>
      </c>
      <c r="G96" s="210">
        <f>DADOS2!L91</f>
        <v>107</v>
      </c>
      <c r="H96" s="210">
        <f>DADOS2!O91</f>
        <v>31</v>
      </c>
      <c r="I96" s="210">
        <f>DADOS2!R91</f>
        <v>32</v>
      </c>
      <c r="J96" s="210">
        <f>DADOS2!U91</f>
        <v>64</v>
      </c>
      <c r="K96" s="76">
        <f>DADOS2!X91</f>
        <v>4.75</v>
      </c>
      <c r="L96" s="210">
        <f>DADOS2!Y91</f>
        <v>171</v>
      </c>
      <c r="M96" s="210">
        <f>DADOS2!AB91</f>
        <v>60</v>
      </c>
      <c r="N96" s="210">
        <f>DADOS2!AE91</f>
        <v>67</v>
      </c>
      <c r="O96" s="210">
        <f>DADOS2!AH91</f>
        <v>30</v>
      </c>
      <c r="P96" s="76">
        <f>DADOS2!AK91</f>
        <v>4.5</v>
      </c>
      <c r="Q96" s="76">
        <f>DADOS2!AM91</f>
        <v>4.75</v>
      </c>
      <c r="R96" s="47"/>
      <c r="S96" s="36"/>
      <c r="T96" s="47"/>
      <c r="U96" s="36"/>
      <c r="V96" s="70"/>
      <c r="Y96" s="67"/>
    </row>
    <row r="97" spans="1:25" ht="15.75" x14ac:dyDescent="0.25">
      <c r="A97" s="130" t="str">
        <f>DADOS2!AN92</f>
        <v>NASF SC 2</v>
      </c>
      <c r="B97" s="130">
        <f>DADOS2!A92</f>
        <v>84</v>
      </c>
      <c r="C97" s="210" t="str">
        <f>DADOS2!B92</f>
        <v>Não Respondeu</v>
      </c>
      <c r="D97" s="210" t="str">
        <f>DADOS2!E92</f>
        <v>Não Respondeu</v>
      </c>
      <c r="E97" s="222" t="str">
        <f>DADOS2!H92</f>
        <v>Não Respondeu</v>
      </c>
      <c r="F97" s="76" t="str">
        <f>DADOS2!K92</f>
        <v>Não Respondeu</v>
      </c>
      <c r="G97" s="210" t="str">
        <f>DADOS2!L92</f>
        <v>Não Respondeu</v>
      </c>
      <c r="H97" s="210" t="str">
        <f>DADOS2!O92</f>
        <v>Não Respondeu</v>
      </c>
      <c r="I97" s="210" t="str">
        <f>DADOS2!R92</f>
        <v>Não Respondeu</v>
      </c>
      <c r="J97" s="210" t="str">
        <f>DADOS2!U92</f>
        <v>Não Respondeu</v>
      </c>
      <c r="K97" s="76" t="str">
        <f>DADOS2!X92</f>
        <v>Não Respondeu</v>
      </c>
      <c r="L97" s="210" t="str">
        <f>DADOS2!Y92</f>
        <v>Não Respondeu</v>
      </c>
      <c r="M97" s="210" t="str">
        <f>DADOS2!AB92</f>
        <v>Não Respondeu</v>
      </c>
      <c r="N97" s="210" t="str">
        <f>DADOS2!AE92</f>
        <v>Não Respondeu</v>
      </c>
      <c r="O97" s="210" t="str">
        <f>DADOS2!AH92</f>
        <v>Não Respondeu</v>
      </c>
      <c r="P97" s="76" t="str">
        <f>DADOS2!AK92</f>
        <v>Não Respondeu</v>
      </c>
      <c r="Q97" s="76" t="str">
        <f>DADOS2!AM92</f>
        <v>Não Respondeu</v>
      </c>
      <c r="R97" s="47"/>
      <c r="S97" s="36"/>
      <c r="T97" s="47"/>
      <c r="U97" s="36"/>
      <c r="V97" s="70"/>
      <c r="Y97" s="67"/>
    </row>
    <row r="98" spans="1:25" ht="15.75" x14ac:dyDescent="0.25">
      <c r="A98" s="130" t="str">
        <f>DADOS2!AN93</f>
        <v>NASF SC 2</v>
      </c>
      <c r="B98" s="130">
        <f>DADOS2!A93</f>
        <v>85</v>
      </c>
      <c r="C98" s="210">
        <f>DADOS2!B93</f>
        <v>109</v>
      </c>
      <c r="D98" s="210">
        <f>DADOS2!E93</f>
        <v>19</v>
      </c>
      <c r="E98" s="222">
        <f>DADOS2!H93</f>
        <v>21</v>
      </c>
      <c r="F98" s="76">
        <f>DADOS2!K93</f>
        <v>3.6666666666666665</v>
      </c>
      <c r="G98" s="210">
        <f>DADOS2!L93</f>
        <v>116</v>
      </c>
      <c r="H98" s="210">
        <f>DADOS2!O93</f>
        <v>37</v>
      </c>
      <c r="I98" s="210">
        <f>DADOS2!R93</f>
        <v>31</v>
      </c>
      <c r="J98" s="210">
        <f>DADOS2!U93</f>
        <v>66</v>
      </c>
      <c r="K98" s="76">
        <f>DADOS2!X93</f>
        <v>4.75</v>
      </c>
      <c r="L98" s="210">
        <f>DADOS2!Y93</f>
        <v>179</v>
      </c>
      <c r="M98" s="210">
        <f>DADOS2!AB93</f>
        <v>69</v>
      </c>
      <c r="N98" s="210">
        <f>DADOS2!AE93</f>
        <v>59</v>
      </c>
      <c r="O98" s="210">
        <f>DADOS2!AH93</f>
        <v>34</v>
      </c>
      <c r="P98" s="76">
        <f>DADOS2!AK93</f>
        <v>4.75</v>
      </c>
      <c r="Q98" s="76">
        <f>DADOS2!AM93</f>
        <v>4.3888888888888884</v>
      </c>
      <c r="R98" s="47"/>
      <c r="S98" s="36"/>
      <c r="T98" s="47"/>
      <c r="U98" s="36"/>
      <c r="V98" s="70"/>
      <c r="Y98" s="67"/>
    </row>
    <row r="99" spans="1:25" ht="15.75" hidden="1" x14ac:dyDescent="0.25">
      <c r="A99" s="130" t="str">
        <f>DADOS2!AN94</f>
        <v>NASF SC 1</v>
      </c>
      <c r="B99" s="130">
        <f>DADOS2!A94</f>
        <v>86</v>
      </c>
      <c r="C99" s="210">
        <f>DADOS2!B94</f>
        <v>79</v>
      </c>
      <c r="D99" s="210">
        <f>DADOS2!E94</f>
        <v>22</v>
      </c>
      <c r="E99" s="222">
        <f>DADOS2!H94</f>
        <v>18</v>
      </c>
      <c r="F99" s="76">
        <f>DADOS2!K94</f>
        <v>3.6666666666666665</v>
      </c>
      <c r="G99" s="210">
        <f>DADOS2!L94</f>
        <v>110</v>
      </c>
      <c r="H99" s="210">
        <f>DADOS2!O94</f>
        <v>32</v>
      </c>
      <c r="I99" s="210">
        <f>DADOS2!R94</f>
        <v>30</v>
      </c>
      <c r="J99" s="210">
        <f>DADOS2!U94</f>
        <v>67</v>
      </c>
      <c r="K99" s="76">
        <f>DADOS2!X94</f>
        <v>4.75</v>
      </c>
      <c r="L99" s="210">
        <f>DADOS2!Y94</f>
        <v>152</v>
      </c>
      <c r="M99" s="210">
        <f>DADOS2!AB94</f>
        <v>56</v>
      </c>
      <c r="N99" s="210">
        <f>DADOS2!AE94</f>
        <v>64</v>
      </c>
      <c r="O99" s="210">
        <f>DADOS2!AH94</f>
        <v>39</v>
      </c>
      <c r="P99" s="76">
        <f>DADOS2!AK94</f>
        <v>4.5</v>
      </c>
      <c r="Q99" s="76">
        <f>DADOS2!AM94</f>
        <v>4.3055555555555554</v>
      </c>
      <c r="R99" s="47"/>
      <c r="S99" s="36"/>
      <c r="T99" s="47"/>
      <c r="U99" s="36"/>
      <c r="V99" s="70"/>
      <c r="Y99" s="67"/>
    </row>
    <row r="100" spans="1:25" ht="15.75" x14ac:dyDescent="0.25">
      <c r="A100" s="130" t="str">
        <f>DADOS2!AN95</f>
        <v>NASF SC 2</v>
      </c>
      <c r="B100" s="130">
        <f>DADOS2!A95</f>
        <v>87</v>
      </c>
      <c r="C100" s="210">
        <f>DADOS2!B95</f>
        <v>87</v>
      </c>
      <c r="D100" s="210">
        <f>DADOS2!E95</f>
        <v>27</v>
      </c>
      <c r="E100" s="222">
        <f>DADOS2!H95</f>
        <v>5</v>
      </c>
      <c r="F100" s="76">
        <f>DADOS2!K95</f>
        <v>2.6666666666666665</v>
      </c>
      <c r="G100" s="210">
        <f>DADOS2!L95</f>
        <v>68</v>
      </c>
      <c r="H100" s="210">
        <f>DADOS2!O95</f>
        <v>18</v>
      </c>
      <c r="I100" s="210">
        <f>DADOS2!R95</f>
        <v>8</v>
      </c>
      <c r="J100" s="210">
        <f>DADOS2!U95</f>
        <v>11</v>
      </c>
      <c r="K100" s="76">
        <f>DADOS2!X95</f>
        <v>2.25</v>
      </c>
      <c r="L100" s="210">
        <f>DADOS2!Y95</f>
        <v>90</v>
      </c>
      <c r="M100" s="210">
        <f>DADOS2!AB95</f>
        <v>16</v>
      </c>
      <c r="N100" s="210">
        <f>DADOS2!AE95</f>
        <v>29</v>
      </c>
      <c r="O100" s="210">
        <f>DADOS2!AH95</f>
        <v>24</v>
      </c>
      <c r="P100" s="76">
        <f>DADOS2!AK95</f>
        <v>2.75</v>
      </c>
      <c r="Q100" s="76">
        <f>DADOS2!AM95</f>
        <v>2.5555555555555554</v>
      </c>
      <c r="R100" s="47"/>
      <c r="S100" s="36"/>
      <c r="T100" s="47"/>
      <c r="U100" s="36"/>
      <c r="V100" s="70"/>
      <c r="Y100" s="67"/>
    </row>
    <row r="101" spans="1:25" ht="15.75" x14ac:dyDescent="0.25">
      <c r="A101" s="130" t="str">
        <f>DADOS2!AN96</f>
        <v>NASF SC 2</v>
      </c>
      <c r="B101" s="130">
        <f>DADOS2!A96</f>
        <v>88</v>
      </c>
      <c r="C101" s="210">
        <f>DADOS2!B96</f>
        <v>83</v>
      </c>
      <c r="D101" s="210">
        <f>DADOS2!E96</f>
        <v>19</v>
      </c>
      <c r="E101" s="222">
        <f>DADOS2!H96</f>
        <v>10</v>
      </c>
      <c r="F101" s="76">
        <f>DADOS2!K96</f>
        <v>2.6666666666666665</v>
      </c>
      <c r="G101" s="210">
        <f>DADOS2!L96</f>
        <v>22</v>
      </c>
      <c r="H101" s="210">
        <f>DADOS2!O96</f>
        <v>10</v>
      </c>
      <c r="I101" s="210">
        <f>DADOS2!R96</f>
        <v>0</v>
      </c>
      <c r="J101" s="210">
        <f>DADOS2!U96</f>
        <v>8</v>
      </c>
      <c r="K101" s="76">
        <f>DADOS2!X96</f>
        <v>1.25</v>
      </c>
      <c r="L101" s="210">
        <f>DADOS2!Y96</f>
        <v>37</v>
      </c>
      <c r="M101" s="210">
        <f>DADOS2!AB96</f>
        <v>10</v>
      </c>
      <c r="N101" s="210">
        <f>DADOS2!AE96</f>
        <v>12</v>
      </c>
      <c r="O101" s="210">
        <f>DADOS2!AH96</f>
        <v>19</v>
      </c>
      <c r="P101" s="76">
        <f>DADOS2!AK96</f>
        <v>1.5</v>
      </c>
      <c r="Q101" s="76">
        <f>DADOS2!AM96</f>
        <v>1.8055555555555554</v>
      </c>
      <c r="R101" s="47"/>
      <c r="S101" s="36"/>
      <c r="T101" s="47"/>
      <c r="U101" s="36"/>
      <c r="V101" s="70"/>
      <c r="Y101" s="67"/>
    </row>
    <row r="102" spans="1:25" ht="15.75" x14ac:dyDescent="0.25">
      <c r="A102" s="130" t="str">
        <f>DADOS2!AN97</f>
        <v>NASF SC 2</v>
      </c>
      <c r="B102" s="130">
        <f>DADOS2!A97</f>
        <v>89</v>
      </c>
      <c r="C102" s="210">
        <f>DADOS2!B97</f>
        <v>85</v>
      </c>
      <c r="D102" s="210">
        <f>DADOS2!E97</f>
        <v>34</v>
      </c>
      <c r="E102" s="222">
        <f>DADOS2!H97</f>
        <v>20</v>
      </c>
      <c r="F102" s="76">
        <f>DADOS2!K97</f>
        <v>4</v>
      </c>
      <c r="G102" s="210">
        <f>DADOS2!L97</f>
        <v>101</v>
      </c>
      <c r="H102" s="210">
        <f>DADOS2!O97</f>
        <v>29</v>
      </c>
      <c r="I102" s="210">
        <f>DADOS2!R97</f>
        <v>26</v>
      </c>
      <c r="J102" s="210">
        <f>DADOS2!U97</f>
        <v>60</v>
      </c>
      <c r="K102" s="76">
        <f>DADOS2!X97</f>
        <v>4</v>
      </c>
      <c r="L102" s="210">
        <f>DADOS2!Y97</f>
        <v>137</v>
      </c>
      <c r="M102" s="210">
        <f>DADOS2!AB97</f>
        <v>64</v>
      </c>
      <c r="N102" s="210">
        <f>DADOS2!AE97</f>
        <v>62</v>
      </c>
      <c r="O102" s="210">
        <f>DADOS2!AH97</f>
        <v>27</v>
      </c>
      <c r="P102" s="76">
        <f>DADOS2!AK97</f>
        <v>4.25</v>
      </c>
      <c r="Q102" s="76">
        <f>DADOS2!AM97</f>
        <v>4.083333333333333</v>
      </c>
      <c r="R102" s="47"/>
      <c r="S102" s="36"/>
      <c r="T102" s="47"/>
      <c r="U102" s="36"/>
      <c r="V102" s="70"/>
      <c r="Y102" s="67"/>
    </row>
    <row r="103" spans="1:25" ht="15.75" hidden="1" x14ac:dyDescent="0.25">
      <c r="A103" s="130" t="str">
        <f>DADOS2!AN98</f>
        <v>NASF Fed 1</v>
      </c>
      <c r="B103" s="130">
        <f>DADOS2!A98</f>
        <v>90</v>
      </c>
      <c r="C103" s="210" t="str">
        <f>DADOS2!B98</f>
        <v>Não Respondeu</v>
      </c>
      <c r="D103" s="210" t="str">
        <f>DADOS2!E98</f>
        <v>Não Respondeu</v>
      </c>
      <c r="E103" s="222" t="str">
        <f>DADOS2!H98</f>
        <v>Não Respondeu</v>
      </c>
      <c r="F103" s="76" t="str">
        <f>DADOS2!K98</f>
        <v>Não Respondeu</v>
      </c>
      <c r="G103" s="210">
        <f>DADOS2!L98</f>
        <v>79</v>
      </c>
      <c r="H103" s="210">
        <f>DADOS2!O98</f>
        <v>30</v>
      </c>
      <c r="I103" s="210">
        <f>DADOS2!R98</f>
        <v>25</v>
      </c>
      <c r="J103" s="210">
        <f>DADOS2!U98</f>
        <v>57</v>
      </c>
      <c r="K103" s="76">
        <f>DADOS2!X98</f>
        <v>4</v>
      </c>
      <c r="L103" s="210">
        <f>DADOS2!Y98</f>
        <v>123</v>
      </c>
      <c r="M103" s="210">
        <f>DADOS2!AB98</f>
        <v>57</v>
      </c>
      <c r="N103" s="210">
        <f>DADOS2!AE98</f>
        <v>50</v>
      </c>
      <c r="O103" s="210">
        <f>DADOS2!AH98</f>
        <v>31</v>
      </c>
      <c r="P103" s="76">
        <f>DADOS2!AK98</f>
        <v>3.75</v>
      </c>
      <c r="Q103" s="76">
        <f>DADOS2!AM98</f>
        <v>3.875</v>
      </c>
      <c r="R103" s="47"/>
      <c r="S103" s="36"/>
      <c r="T103" s="47"/>
      <c r="U103" s="36"/>
      <c r="V103" s="70"/>
      <c r="Y103" s="67"/>
    </row>
    <row r="104" spans="1:25" ht="15.75" x14ac:dyDescent="0.25">
      <c r="A104" s="130" t="str">
        <f>DADOS2!AN99</f>
        <v>NASF SC 2</v>
      </c>
      <c r="B104" s="130">
        <f>DADOS2!A99</f>
        <v>91</v>
      </c>
      <c r="C104" s="210">
        <f>DADOS2!B99</f>
        <v>83</v>
      </c>
      <c r="D104" s="210">
        <f>DADOS2!E99</f>
        <v>26</v>
      </c>
      <c r="E104" s="222">
        <f>DADOS2!H99</f>
        <v>15</v>
      </c>
      <c r="F104" s="76">
        <f>DADOS2!K99</f>
        <v>3.3333333333333335</v>
      </c>
      <c r="G104" s="210">
        <f>DADOS2!L99</f>
        <v>87</v>
      </c>
      <c r="H104" s="210">
        <f>DADOS2!O99</f>
        <v>20</v>
      </c>
      <c r="I104" s="210">
        <f>DADOS2!R99</f>
        <v>40</v>
      </c>
      <c r="J104" s="210">
        <f>DADOS2!U99</f>
        <v>8</v>
      </c>
      <c r="K104" s="76">
        <f>DADOS2!X99</f>
        <v>3</v>
      </c>
      <c r="L104" s="210">
        <f>DADOS2!Y99</f>
        <v>142</v>
      </c>
      <c r="M104" s="210">
        <f>DADOS2!AB99</f>
        <v>18</v>
      </c>
      <c r="N104" s="210">
        <f>DADOS2!AE99</f>
        <v>58</v>
      </c>
      <c r="O104" s="210">
        <f>DADOS2!AH99</f>
        <v>36</v>
      </c>
      <c r="P104" s="76">
        <f>DADOS2!AK99</f>
        <v>3.75</v>
      </c>
      <c r="Q104" s="76">
        <f>DADOS2!AM99</f>
        <v>3.3611111111111112</v>
      </c>
      <c r="R104" s="47"/>
      <c r="S104" s="36"/>
      <c r="T104" s="47"/>
      <c r="U104" s="36"/>
      <c r="V104" s="70"/>
      <c r="Y104" s="67"/>
    </row>
    <row r="105" spans="1:25" ht="15.75" hidden="1" x14ac:dyDescent="0.25">
      <c r="A105" s="130" t="str">
        <f>DADOS2!AN100</f>
        <v>NASF SC 1</v>
      </c>
      <c r="B105" s="130">
        <f>DADOS2!A100</f>
        <v>92</v>
      </c>
      <c r="C105" s="210">
        <f>DADOS2!B100</f>
        <v>84</v>
      </c>
      <c r="D105" s="210">
        <f>DADOS2!E100</f>
        <v>20</v>
      </c>
      <c r="E105" s="222">
        <f>DADOS2!H100</f>
        <v>7</v>
      </c>
      <c r="F105" s="76">
        <f>DADOS2!K100</f>
        <v>3</v>
      </c>
      <c r="G105" s="210">
        <f>DADOS2!L100</f>
        <v>60</v>
      </c>
      <c r="H105" s="210">
        <f>DADOS2!O100</f>
        <v>15</v>
      </c>
      <c r="I105" s="210">
        <f>DADOS2!R100</f>
        <v>20</v>
      </c>
      <c r="J105" s="210">
        <f>DADOS2!U100</f>
        <v>50</v>
      </c>
      <c r="K105" s="76">
        <f>DADOS2!X100</f>
        <v>3</v>
      </c>
      <c r="L105" s="210">
        <f>DADOS2!Y100</f>
        <v>159</v>
      </c>
      <c r="M105" s="210">
        <f>DADOS2!AB100</f>
        <v>58</v>
      </c>
      <c r="N105" s="210">
        <f>DADOS2!AE100</f>
        <v>54</v>
      </c>
      <c r="O105" s="210">
        <f>DADOS2!AH100</f>
        <v>38</v>
      </c>
      <c r="P105" s="76">
        <f>DADOS2!AK100</f>
        <v>4.25</v>
      </c>
      <c r="Q105" s="76">
        <f>DADOS2!AM100</f>
        <v>3.4166666666666665</v>
      </c>
      <c r="R105" s="47"/>
      <c r="S105" s="36"/>
      <c r="T105" s="47"/>
      <c r="U105" s="36"/>
      <c r="V105" s="70"/>
      <c r="Y105" s="67"/>
    </row>
    <row r="106" spans="1:25" ht="15.75" hidden="1" x14ac:dyDescent="0.25">
      <c r="A106" s="130" t="str">
        <f>DADOS2!AN101</f>
        <v>NASF SC 1</v>
      </c>
      <c r="B106" s="130">
        <f>DADOS2!A101</f>
        <v>93</v>
      </c>
      <c r="C106" s="210">
        <f>DADOS2!B101</f>
        <v>75</v>
      </c>
      <c r="D106" s="210">
        <f>DADOS2!E101</f>
        <v>25</v>
      </c>
      <c r="E106" s="222">
        <f>DADOS2!H101</f>
        <v>11</v>
      </c>
      <c r="F106" s="76">
        <f>DADOS2!K101</f>
        <v>3</v>
      </c>
      <c r="G106" s="210">
        <f>DADOS2!L101</f>
        <v>109</v>
      </c>
      <c r="H106" s="210">
        <f>DADOS2!O101</f>
        <v>27</v>
      </c>
      <c r="I106" s="210">
        <f>DADOS2!R101</f>
        <v>27</v>
      </c>
      <c r="J106" s="210">
        <f>DADOS2!U101</f>
        <v>59</v>
      </c>
      <c r="K106" s="76">
        <f>DADOS2!X101</f>
        <v>4.25</v>
      </c>
      <c r="L106" s="210">
        <f>DADOS2!Y101</f>
        <v>137</v>
      </c>
      <c r="M106" s="210">
        <f>DADOS2!AB101</f>
        <v>21</v>
      </c>
      <c r="N106" s="210">
        <f>DADOS2!AE101</f>
        <v>33</v>
      </c>
      <c r="O106" s="210">
        <f>DADOS2!AH101</f>
        <v>36</v>
      </c>
      <c r="P106" s="76">
        <f>DADOS2!AK101</f>
        <v>3.5</v>
      </c>
      <c r="Q106" s="76">
        <f>DADOS2!AM101</f>
        <v>3.5833333333333335</v>
      </c>
      <c r="R106" s="47"/>
      <c r="S106" s="36"/>
      <c r="T106" s="47"/>
      <c r="U106" s="36"/>
      <c r="V106" s="70"/>
      <c r="Y106" s="67"/>
    </row>
    <row r="107" spans="1:25" ht="15.75" hidden="1" x14ac:dyDescent="0.25">
      <c r="A107" s="130" t="str">
        <f>DADOS2!AN102</f>
        <v>NASF Fed 1</v>
      </c>
      <c r="B107" s="130">
        <f>DADOS2!A102</f>
        <v>94</v>
      </c>
      <c r="C107" s="210">
        <f>DADOS2!B102</f>
        <v>89</v>
      </c>
      <c r="D107" s="210">
        <f>DADOS2!E102</f>
        <v>35</v>
      </c>
      <c r="E107" s="222">
        <f>DADOS2!H102</f>
        <v>25</v>
      </c>
      <c r="F107" s="76">
        <f>DADOS2!K102</f>
        <v>4.333333333333333</v>
      </c>
      <c r="G107" s="210">
        <f>DADOS2!L102</f>
        <v>101</v>
      </c>
      <c r="H107" s="210">
        <f>DADOS2!O102</f>
        <v>32</v>
      </c>
      <c r="I107" s="210">
        <f>DADOS2!R102</f>
        <v>31</v>
      </c>
      <c r="J107" s="210">
        <f>DADOS2!U102</f>
        <v>59</v>
      </c>
      <c r="K107" s="76">
        <f>DADOS2!X102</f>
        <v>4.25</v>
      </c>
      <c r="L107" s="210">
        <f>DADOS2!Y102</f>
        <v>161</v>
      </c>
      <c r="M107" s="210">
        <f>DADOS2!AB102</f>
        <v>56</v>
      </c>
      <c r="N107" s="210">
        <f>DADOS2!AE102</f>
        <v>66</v>
      </c>
      <c r="O107" s="210">
        <f>DADOS2!AH102</f>
        <v>33</v>
      </c>
      <c r="P107" s="76">
        <f>DADOS2!AK102</f>
        <v>4.5</v>
      </c>
      <c r="Q107" s="76">
        <f>DADOS2!AM102</f>
        <v>4.3611111111111107</v>
      </c>
      <c r="R107" s="47"/>
      <c r="S107" s="36"/>
      <c r="T107" s="47"/>
      <c r="U107" s="36"/>
      <c r="V107" s="70"/>
      <c r="Y107" s="67"/>
    </row>
    <row r="108" spans="1:25" ht="15.75" x14ac:dyDescent="0.25">
      <c r="A108" s="130" t="str">
        <f>DADOS2!AN103</f>
        <v>NASF SC 2</v>
      </c>
      <c r="B108" s="130">
        <f>DADOS2!A103</f>
        <v>95</v>
      </c>
      <c r="C108" s="210">
        <f>DADOS2!B103</f>
        <v>67</v>
      </c>
      <c r="D108" s="210">
        <f>DADOS2!E103</f>
        <v>30</v>
      </c>
      <c r="E108" s="222">
        <f>DADOS2!H103</f>
        <v>16</v>
      </c>
      <c r="F108" s="76">
        <f>DADOS2!K103</f>
        <v>3.3333333333333335</v>
      </c>
      <c r="G108" s="210">
        <f>DADOS2!L103</f>
        <v>75</v>
      </c>
      <c r="H108" s="210">
        <f>DADOS2!O103</f>
        <v>18</v>
      </c>
      <c r="I108" s="210">
        <f>DADOS2!R103</f>
        <v>19</v>
      </c>
      <c r="J108" s="210">
        <f>DADOS2!U103</f>
        <v>43</v>
      </c>
      <c r="K108" s="76">
        <f>DADOS2!X103</f>
        <v>3</v>
      </c>
      <c r="L108" s="210">
        <f>DADOS2!Y103</f>
        <v>126</v>
      </c>
      <c r="M108" s="210">
        <f>DADOS2!AB103</f>
        <v>41</v>
      </c>
      <c r="N108" s="210">
        <f>DADOS2!AE103</f>
        <v>52</v>
      </c>
      <c r="O108" s="210">
        <f>DADOS2!AH103</f>
        <v>35</v>
      </c>
      <c r="P108" s="76">
        <f>DADOS2!AK103</f>
        <v>4</v>
      </c>
      <c r="Q108" s="76">
        <f>DADOS2!AM103</f>
        <v>3.4444444444444446</v>
      </c>
      <c r="R108" s="47"/>
      <c r="S108" s="36"/>
      <c r="T108" s="47"/>
      <c r="U108" s="36"/>
      <c r="V108" s="70"/>
      <c r="Y108" s="67"/>
    </row>
    <row r="109" spans="1:25" ht="15.75" x14ac:dyDescent="0.25">
      <c r="A109" s="130" t="str">
        <f>DADOS2!AN104</f>
        <v>NASF SC 2</v>
      </c>
      <c r="B109" s="130">
        <f>DADOS2!A104</f>
        <v>96</v>
      </c>
      <c r="C109" s="210">
        <f>DADOS2!B104</f>
        <v>52</v>
      </c>
      <c r="D109" s="210">
        <f>DADOS2!E104</f>
        <v>30</v>
      </c>
      <c r="E109" s="222">
        <f>DADOS2!H104</f>
        <v>14</v>
      </c>
      <c r="F109" s="76">
        <f>DADOS2!K104</f>
        <v>3.3333333333333335</v>
      </c>
      <c r="G109" s="210">
        <f>DADOS2!L104</f>
        <v>71</v>
      </c>
      <c r="H109" s="210">
        <f>DADOS2!O104</f>
        <v>17</v>
      </c>
      <c r="I109" s="210">
        <f>DADOS2!R104</f>
        <v>3</v>
      </c>
      <c r="J109" s="210">
        <f>DADOS2!U104</f>
        <v>27</v>
      </c>
      <c r="K109" s="76">
        <f>DADOS2!X104</f>
        <v>2.25</v>
      </c>
      <c r="L109" s="210">
        <f>DADOS2!Y104</f>
        <v>61</v>
      </c>
      <c r="M109" s="210">
        <f>DADOS2!AB104</f>
        <v>35</v>
      </c>
      <c r="N109" s="210">
        <f>DADOS2!AE104</f>
        <v>44</v>
      </c>
      <c r="O109" s="210">
        <f>DADOS2!AH104</f>
        <v>21</v>
      </c>
      <c r="P109" s="76">
        <f>DADOS2!AK104</f>
        <v>2.75</v>
      </c>
      <c r="Q109" s="76">
        <f>DADOS2!AM104</f>
        <v>2.7777777777777781</v>
      </c>
      <c r="R109" s="47"/>
      <c r="S109" s="36"/>
      <c r="T109" s="47"/>
      <c r="U109" s="36"/>
      <c r="V109" s="70"/>
      <c r="Y109" s="67"/>
    </row>
    <row r="110" spans="1:25" ht="15.75" hidden="1" x14ac:dyDescent="0.25">
      <c r="A110" s="130" t="str">
        <f>DADOS2!AN105</f>
        <v>NASF Fed 1</v>
      </c>
      <c r="B110" s="130">
        <f>DADOS2!A105</f>
        <v>97</v>
      </c>
      <c r="C110" s="210">
        <f>DADOS2!B105</f>
        <v>108</v>
      </c>
      <c r="D110" s="210">
        <f>DADOS2!E105</f>
        <v>33</v>
      </c>
      <c r="E110" s="222">
        <f>DADOS2!H105</f>
        <v>22</v>
      </c>
      <c r="F110" s="76">
        <f>DADOS2!K105</f>
        <v>4.333333333333333</v>
      </c>
      <c r="G110" s="210">
        <f>DADOS2!L105</f>
        <v>114</v>
      </c>
      <c r="H110" s="210">
        <f>DADOS2!O105</f>
        <v>31</v>
      </c>
      <c r="I110" s="210">
        <f>DADOS2!R105</f>
        <v>28</v>
      </c>
      <c r="J110" s="210">
        <f>DADOS2!U105</f>
        <v>71</v>
      </c>
      <c r="K110" s="76">
        <f>DADOS2!X105</f>
        <v>4.5</v>
      </c>
      <c r="L110" s="210">
        <f>DADOS2!Y105</f>
        <v>156</v>
      </c>
      <c r="M110" s="210">
        <f>DADOS2!AB105</f>
        <v>43</v>
      </c>
      <c r="N110" s="210">
        <f>DADOS2!AE105</f>
        <v>47</v>
      </c>
      <c r="O110" s="210">
        <f>DADOS2!AH105</f>
        <v>30</v>
      </c>
      <c r="P110" s="76">
        <f>DADOS2!AK105</f>
        <v>3.5</v>
      </c>
      <c r="Q110" s="76">
        <f>DADOS2!AM105</f>
        <v>4.1111111111111107</v>
      </c>
      <c r="R110" s="47"/>
      <c r="S110" s="36"/>
      <c r="T110" s="47"/>
      <c r="U110" s="36"/>
      <c r="V110" s="70"/>
      <c r="Y110" s="67"/>
    </row>
    <row r="111" spans="1:25" ht="15.75" hidden="1" x14ac:dyDescent="0.25">
      <c r="A111" s="130" t="str">
        <f>DADOS2!AN106</f>
        <v>NASF Fed 2</v>
      </c>
      <c r="B111" s="130">
        <f>DADOS2!A106</f>
        <v>98</v>
      </c>
      <c r="C111" s="210">
        <f>DADOS2!B106</f>
        <v>83</v>
      </c>
      <c r="D111" s="210">
        <f>DADOS2!E106</f>
        <v>26</v>
      </c>
      <c r="E111" s="222">
        <f>DADOS2!H106</f>
        <v>14</v>
      </c>
      <c r="F111" s="76">
        <f>DADOS2!K106</f>
        <v>3.3333333333333335</v>
      </c>
      <c r="G111" s="210">
        <f>DADOS2!L106</f>
        <v>80</v>
      </c>
      <c r="H111" s="210">
        <f>DADOS2!O106</f>
        <v>17</v>
      </c>
      <c r="I111" s="210">
        <f>DADOS2!R106</f>
        <v>25</v>
      </c>
      <c r="J111" s="210">
        <f>DADOS2!U106</f>
        <v>58</v>
      </c>
      <c r="K111" s="76">
        <f>DADOS2!X106</f>
        <v>3.75</v>
      </c>
      <c r="L111" s="210">
        <f>DADOS2!Y106</f>
        <v>150</v>
      </c>
      <c r="M111" s="210">
        <f>DADOS2!AB106</f>
        <v>52</v>
      </c>
      <c r="N111" s="210">
        <f>DADOS2!AE106</f>
        <v>65</v>
      </c>
      <c r="O111" s="210">
        <f>DADOS2!AH106</f>
        <v>35</v>
      </c>
      <c r="P111" s="76">
        <f>DADOS2!AK106</f>
        <v>4.5</v>
      </c>
      <c r="Q111" s="76">
        <f>DADOS2!AM106</f>
        <v>3.8611111111111112</v>
      </c>
      <c r="R111" s="47"/>
      <c r="S111" s="36"/>
      <c r="T111" s="47"/>
      <c r="U111" s="36"/>
      <c r="V111" s="70"/>
      <c r="Y111" s="67"/>
    </row>
    <row r="112" spans="1:25" ht="15.75" hidden="1" x14ac:dyDescent="0.25">
      <c r="A112" s="130" t="str">
        <f>DADOS2!AN107</f>
        <v>NASF Fed 2</v>
      </c>
      <c r="B112" s="130">
        <f>DADOS2!A107</f>
        <v>99</v>
      </c>
      <c r="C112" s="210">
        <f>DADOS2!B107</f>
        <v>92</v>
      </c>
      <c r="D112" s="210">
        <f>DADOS2!E107</f>
        <v>38</v>
      </c>
      <c r="E112" s="222">
        <f>DADOS2!H107</f>
        <v>23</v>
      </c>
      <c r="F112" s="76">
        <f>DADOS2!K107</f>
        <v>4</v>
      </c>
      <c r="G112" s="210">
        <f>DADOS2!L107</f>
        <v>24</v>
      </c>
      <c r="H112" s="210">
        <f>DADOS2!O107</f>
        <v>11</v>
      </c>
      <c r="I112" s="210">
        <f>DADOS2!R107</f>
        <v>4</v>
      </c>
      <c r="J112" s="210">
        <f>DADOS2!U107</f>
        <v>10</v>
      </c>
      <c r="K112" s="76">
        <f>DADOS2!X107</f>
        <v>1.25</v>
      </c>
      <c r="L112" s="210">
        <f>DADOS2!Y107</f>
        <v>78</v>
      </c>
      <c r="M112" s="210">
        <f>DADOS2!AB107</f>
        <v>11</v>
      </c>
      <c r="N112" s="210">
        <f>DADOS2!AE107</f>
        <v>16</v>
      </c>
      <c r="O112" s="210">
        <f>DADOS2!AH107</f>
        <v>0</v>
      </c>
      <c r="P112" s="76">
        <f>DADOS2!AK107</f>
        <v>1.5</v>
      </c>
      <c r="Q112" s="76">
        <f>DADOS2!AM107</f>
        <v>2.25</v>
      </c>
      <c r="R112" s="47"/>
      <c r="S112" s="36"/>
      <c r="T112" s="47"/>
      <c r="U112" s="36"/>
      <c r="V112" s="70"/>
      <c r="Y112" s="67"/>
    </row>
    <row r="113" spans="1:25" ht="15.75" x14ac:dyDescent="0.25">
      <c r="A113" s="130" t="str">
        <f>DADOS2!AN108</f>
        <v>NASF SC 2</v>
      </c>
      <c r="B113" s="130">
        <f>DADOS2!A108</f>
        <v>100</v>
      </c>
      <c r="C113" s="210">
        <f>DADOS2!B108</f>
        <v>84</v>
      </c>
      <c r="D113" s="210">
        <f>DADOS2!E108</f>
        <v>23</v>
      </c>
      <c r="E113" s="222">
        <f>DADOS2!H108</f>
        <v>13</v>
      </c>
      <c r="F113" s="76">
        <f>DADOS2!K108</f>
        <v>3.3333333333333335</v>
      </c>
      <c r="G113" s="210">
        <f>DADOS2!L108</f>
        <v>82</v>
      </c>
      <c r="H113" s="210">
        <f>DADOS2!O108</f>
        <v>32</v>
      </c>
      <c r="I113" s="210">
        <f>DADOS2!R108</f>
        <v>31</v>
      </c>
      <c r="J113" s="210">
        <f>DADOS2!U108</f>
        <v>41</v>
      </c>
      <c r="K113" s="76">
        <f>DADOS2!X108</f>
        <v>4</v>
      </c>
      <c r="L113" s="210">
        <f>DADOS2!Y108</f>
        <v>115</v>
      </c>
      <c r="M113" s="210">
        <f>DADOS2!AB108</f>
        <v>31</v>
      </c>
      <c r="N113" s="210">
        <f>DADOS2!AE108</f>
        <v>40</v>
      </c>
      <c r="O113" s="210">
        <f>DADOS2!AH108</f>
        <v>18</v>
      </c>
      <c r="P113" s="76">
        <f>DADOS2!AK108</f>
        <v>2.75</v>
      </c>
      <c r="Q113" s="76">
        <f>DADOS2!AM108</f>
        <v>3.3611111111111112</v>
      </c>
      <c r="R113" s="47"/>
      <c r="S113" s="36"/>
      <c r="T113" s="47"/>
      <c r="U113" s="36"/>
      <c r="V113" s="70"/>
      <c r="Y113" s="67"/>
    </row>
    <row r="114" spans="1:25" ht="15.75" x14ac:dyDescent="0.25">
      <c r="A114" s="130" t="str">
        <f>DADOS2!AN109</f>
        <v>NASF SC 2</v>
      </c>
      <c r="B114" s="130">
        <f>DADOS2!A109</f>
        <v>101</v>
      </c>
      <c r="C114" s="210">
        <f>DADOS2!B109</f>
        <v>51</v>
      </c>
      <c r="D114" s="210">
        <f>DADOS2!E109</f>
        <v>3</v>
      </c>
      <c r="E114" s="222">
        <f>DADOS2!H109</f>
        <v>5</v>
      </c>
      <c r="F114" s="76">
        <f>DADOS2!K109</f>
        <v>1.6666666666666667</v>
      </c>
      <c r="G114" s="210">
        <f>DADOS2!L109</f>
        <v>0</v>
      </c>
      <c r="H114" s="210">
        <f>DADOS2!O109</f>
        <v>0</v>
      </c>
      <c r="I114" s="210">
        <f>DADOS2!R109</f>
        <v>0</v>
      </c>
      <c r="J114" s="210">
        <f>DADOS2!U109</f>
        <v>0</v>
      </c>
      <c r="K114" s="76">
        <f>DADOS2!X109</f>
        <v>1</v>
      </c>
      <c r="L114" s="210">
        <f>DADOS2!Y109</f>
        <v>59</v>
      </c>
      <c r="M114" s="210">
        <f>DADOS2!AB109</f>
        <v>17</v>
      </c>
      <c r="N114" s="210">
        <f>DADOS2!AE109</f>
        <v>46</v>
      </c>
      <c r="O114" s="210">
        <f>DADOS2!AH109</f>
        <v>30</v>
      </c>
      <c r="P114" s="76">
        <f>DADOS2!AK109</f>
        <v>2.75</v>
      </c>
      <c r="Q114" s="76">
        <f>DADOS2!AM109</f>
        <v>1.8055555555555556</v>
      </c>
      <c r="R114" s="47"/>
      <c r="S114" s="36"/>
      <c r="T114" s="47"/>
      <c r="U114" s="36"/>
      <c r="V114" s="70"/>
      <c r="Y114" s="67"/>
    </row>
    <row r="115" spans="1:25" ht="15.75" x14ac:dyDescent="0.25">
      <c r="A115" s="130" t="str">
        <f>DADOS2!AN110</f>
        <v>NASF SC 2</v>
      </c>
      <c r="B115" s="130">
        <f>DADOS2!A110</f>
        <v>102</v>
      </c>
      <c r="C115" s="210">
        <f>DADOS2!B110</f>
        <v>89</v>
      </c>
      <c r="D115" s="210">
        <f>DADOS2!E110</f>
        <v>31</v>
      </c>
      <c r="E115" s="222">
        <f>DADOS2!H110</f>
        <v>12</v>
      </c>
      <c r="F115" s="76">
        <f>DADOS2!K110</f>
        <v>3.6666666666666665</v>
      </c>
      <c r="G115" s="210">
        <f>DADOS2!L110</f>
        <v>51</v>
      </c>
      <c r="H115" s="210">
        <f>DADOS2!O110</f>
        <v>16</v>
      </c>
      <c r="I115" s="210">
        <f>DADOS2!R110</f>
        <v>18</v>
      </c>
      <c r="J115" s="210">
        <f>DADOS2!U110</f>
        <v>30</v>
      </c>
      <c r="K115" s="76">
        <f>DADOS2!X110</f>
        <v>2.5</v>
      </c>
      <c r="L115" s="210">
        <f>DADOS2!Y110</f>
        <v>131</v>
      </c>
      <c r="M115" s="210">
        <f>DADOS2!AB110</f>
        <v>61</v>
      </c>
      <c r="N115" s="210">
        <f>DADOS2!AE110</f>
        <v>56</v>
      </c>
      <c r="O115" s="210">
        <f>DADOS2!AH110</f>
        <v>38</v>
      </c>
      <c r="P115" s="76">
        <f>DADOS2!AK110</f>
        <v>4.25</v>
      </c>
      <c r="Q115" s="76">
        <f>DADOS2!AM110</f>
        <v>3.4722222222222219</v>
      </c>
      <c r="R115" s="47"/>
      <c r="S115" s="36"/>
      <c r="T115" s="47"/>
      <c r="U115" s="36"/>
      <c r="V115" s="70"/>
      <c r="Y115" s="67"/>
    </row>
    <row r="116" spans="1:25" ht="15.75" x14ac:dyDescent="0.25">
      <c r="A116" s="130" t="str">
        <f>DADOS2!AN111</f>
        <v>NASF SC 2</v>
      </c>
      <c r="B116" s="130">
        <f>DADOS2!A111</f>
        <v>103</v>
      </c>
      <c r="C116" s="210">
        <f>DADOS2!B111</f>
        <v>110</v>
      </c>
      <c r="D116" s="210">
        <f>DADOS2!E111</f>
        <v>33</v>
      </c>
      <c r="E116" s="222">
        <f>DADOS2!H111</f>
        <v>30</v>
      </c>
      <c r="F116" s="76">
        <f>DADOS2!K111</f>
        <v>4.666666666666667</v>
      </c>
      <c r="G116" s="210">
        <f>DADOS2!L111</f>
        <v>130</v>
      </c>
      <c r="H116" s="210">
        <f>DADOS2!O111</f>
        <v>40</v>
      </c>
      <c r="I116" s="210">
        <f>DADOS2!R111</f>
        <v>30</v>
      </c>
      <c r="J116" s="210">
        <f>DADOS2!U111</f>
        <v>75</v>
      </c>
      <c r="K116" s="76">
        <f>DADOS2!X111</f>
        <v>4.75</v>
      </c>
      <c r="L116" s="210">
        <f>DADOS2!Y111</f>
        <v>207</v>
      </c>
      <c r="M116" s="210">
        <f>DADOS2!AB111</f>
        <v>80</v>
      </c>
      <c r="N116" s="210">
        <f>DADOS2!AE111</f>
        <v>74</v>
      </c>
      <c r="O116" s="210">
        <f>DADOS2!AH111</f>
        <v>40</v>
      </c>
      <c r="P116" s="76">
        <f>DADOS2!AK111</f>
        <v>5</v>
      </c>
      <c r="Q116" s="76">
        <f>DADOS2!AM111</f>
        <v>4.8055555555555562</v>
      </c>
      <c r="R116" s="47"/>
      <c r="S116" s="36"/>
      <c r="T116" s="47"/>
      <c r="U116" s="36"/>
      <c r="V116" s="70"/>
      <c r="Y116" s="67"/>
    </row>
    <row r="117" spans="1:25" ht="15.75" x14ac:dyDescent="0.25">
      <c r="A117" s="130" t="str">
        <f>DADOS2!AN112</f>
        <v>NASF SC 2</v>
      </c>
      <c r="B117" s="130">
        <f>DADOS2!A112</f>
        <v>104</v>
      </c>
      <c r="C117" s="210">
        <f>DADOS2!B112</f>
        <v>56</v>
      </c>
      <c r="D117" s="210">
        <f>DADOS2!E112</f>
        <v>23</v>
      </c>
      <c r="E117" s="222">
        <f>DADOS2!H112</f>
        <v>19</v>
      </c>
      <c r="F117" s="76">
        <f>DADOS2!K112</f>
        <v>3.3333333333333335</v>
      </c>
      <c r="G117" s="210">
        <f>DADOS2!L112</f>
        <v>31</v>
      </c>
      <c r="H117" s="210">
        <f>DADOS2!O112</f>
        <v>11</v>
      </c>
      <c r="I117" s="210">
        <f>DADOS2!R112</f>
        <v>11</v>
      </c>
      <c r="J117" s="210">
        <f>DADOS2!U112</f>
        <v>16</v>
      </c>
      <c r="K117" s="76">
        <f>DADOS2!X112</f>
        <v>2</v>
      </c>
      <c r="L117" s="210">
        <f>DADOS2!Y112</f>
        <v>63</v>
      </c>
      <c r="M117" s="210">
        <f>DADOS2!AB112</f>
        <v>7</v>
      </c>
      <c r="N117" s="210">
        <f>DADOS2!AE112</f>
        <v>23</v>
      </c>
      <c r="O117" s="210">
        <f>DADOS2!AH112</f>
        <v>18</v>
      </c>
      <c r="P117" s="76">
        <f>DADOS2!AK112</f>
        <v>2</v>
      </c>
      <c r="Q117" s="76">
        <f>DADOS2!AM112</f>
        <v>2.4444444444444446</v>
      </c>
      <c r="R117" s="47"/>
      <c r="S117" s="36"/>
      <c r="T117" s="47"/>
      <c r="U117" s="36"/>
      <c r="V117" s="70"/>
      <c r="Y117" s="67"/>
    </row>
    <row r="118" spans="1:25" ht="15.75" x14ac:dyDescent="0.25">
      <c r="A118" s="130" t="str">
        <f>DADOS2!AN113</f>
        <v>NASF SC 2</v>
      </c>
      <c r="B118" s="130">
        <f>DADOS2!A113</f>
        <v>105</v>
      </c>
      <c r="C118" s="210">
        <f>DADOS2!B113</f>
        <v>84</v>
      </c>
      <c r="D118" s="210">
        <f>DADOS2!E113</f>
        <v>22</v>
      </c>
      <c r="E118" s="222">
        <f>DADOS2!H113</f>
        <v>10</v>
      </c>
      <c r="F118" s="76">
        <f>DADOS2!K113</f>
        <v>3</v>
      </c>
      <c r="G118" s="210">
        <f>DADOS2!L113</f>
        <v>105</v>
      </c>
      <c r="H118" s="210">
        <f>DADOS2!O113</f>
        <v>23</v>
      </c>
      <c r="I118" s="210">
        <f>DADOS2!R113</f>
        <v>22</v>
      </c>
      <c r="J118" s="210">
        <f>DADOS2!U113</f>
        <v>37</v>
      </c>
      <c r="K118" s="76">
        <f>DADOS2!X113</f>
        <v>3.5</v>
      </c>
      <c r="L118" s="210">
        <f>DADOS2!Y113</f>
        <v>153</v>
      </c>
      <c r="M118" s="210">
        <f>DADOS2!AB113</f>
        <v>70</v>
      </c>
      <c r="N118" s="210">
        <f>DADOS2!AE113</f>
        <v>73</v>
      </c>
      <c r="O118" s="210">
        <f>DADOS2!AH113</f>
        <v>40</v>
      </c>
      <c r="P118" s="76">
        <f>DADOS2!AK113</f>
        <v>4.75</v>
      </c>
      <c r="Q118" s="76">
        <f>DADOS2!AM113</f>
        <v>3.75</v>
      </c>
      <c r="R118" s="47"/>
      <c r="S118" s="36"/>
      <c r="T118" s="47"/>
      <c r="U118" s="36"/>
      <c r="V118" s="70"/>
      <c r="Y118" s="67"/>
    </row>
    <row r="119" spans="1:25" ht="15.75" hidden="1" x14ac:dyDescent="0.25">
      <c r="A119" s="130" t="str">
        <f>DADOS2!AN114</f>
        <v>NASF Fed 1</v>
      </c>
      <c r="B119" s="130">
        <f>DADOS2!A114</f>
        <v>106</v>
      </c>
      <c r="C119" s="210">
        <f>DADOS2!B114</f>
        <v>101</v>
      </c>
      <c r="D119" s="210">
        <f>DADOS2!E114</f>
        <v>38</v>
      </c>
      <c r="E119" s="222">
        <f>DADOS2!H114</f>
        <v>30</v>
      </c>
      <c r="F119" s="76">
        <f>DADOS2!K114</f>
        <v>4.666666666666667</v>
      </c>
      <c r="G119" s="210">
        <f>DADOS2!L114</f>
        <v>122</v>
      </c>
      <c r="H119" s="210">
        <f>DADOS2!O114</f>
        <v>40</v>
      </c>
      <c r="I119" s="210">
        <f>DADOS2!R114</f>
        <v>30</v>
      </c>
      <c r="J119" s="210">
        <f>DADOS2!U114</f>
        <v>61</v>
      </c>
      <c r="K119" s="76">
        <f>DADOS2!X114</f>
        <v>4.5</v>
      </c>
      <c r="L119" s="210">
        <f>DADOS2!Y114</f>
        <v>177</v>
      </c>
      <c r="M119" s="210">
        <f>DADOS2!AB114</f>
        <v>33</v>
      </c>
      <c r="N119" s="210">
        <f>DADOS2!AE114</f>
        <v>61</v>
      </c>
      <c r="O119" s="210">
        <f>DADOS2!AH114</f>
        <v>40</v>
      </c>
      <c r="P119" s="76">
        <f>DADOS2!AK114</f>
        <v>4.25</v>
      </c>
      <c r="Q119" s="76">
        <f>DADOS2!AM114</f>
        <v>4.4722222222222223</v>
      </c>
      <c r="R119" s="47"/>
      <c r="S119" s="36"/>
      <c r="T119" s="47"/>
      <c r="U119" s="36"/>
      <c r="V119" s="70"/>
      <c r="Y119" s="67"/>
    </row>
    <row r="120" spans="1:25" ht="15.75" hidden="1" x14ac:dyDescent="0.25">
      <c r="A120" s="130" t="str">
        <f>DADOS2!AN115</f>
        <v>NASF SC 1</v>
      </c>
      <c r="B120" s="130">
        <f>DADOS2!A115</f>
        <v>107</v>
      </c>
      <c r="C120" s="210">
        <f>DADOS2!B115</f>
        <v>74</v>
      </c>
      <c r="D120" s="210">
        <f>DADOS2!E115</f>
        <v>30</v>
      </c>
      <c r="E120" s="222">
        <f>DADOS2!H115</f>
        <v>13</v>
      </c>
      <c r="F120" s="76">
        <f>DADOS2!K115</f>
        <v>3.6666666666666665</v>
      </c>
      <c r="G120" s="210">
        <f>DADOS2!L115</f>
        <v>87</v>
      </c>
      <c r="H120" s="210">
        <f>DADOS2!O115</f>
        <v>25</v>
      </c>
      <c r="I120" s="210">
        <f>DADOS2!R115</f>
        <v>10</v>
      </c>
      <c r="J120" s="210">
        <f>DADOS2!U115</f>
        <v>20</v>
      </c>
      <c r="K120" s="76">
        <f>DADOS2!X115</f>
        <v>3</v>
      </c>
      <c r="L120" s="210">
        <f>DADOS2!Y115</f>
        <v>97</v>
      </c>
      <c r="M120" s="210">
        <f>DADOS2!AB115</f>
        <v>28</v>
      </c>
      <c r="N120" s="210">
        <f>DADOS2!AE115</f>
        <v>37</v>
      </c>
      <c r="O120" s="210">
        <f>DADOS2!AH115</f>
        <v>21</v>
      </c>
      <c r="P120" s="76">
        <f>DADOS2!AK115</f>
        <v>2.75</v>
      </c>
      <c r="Q120" s="76">
        <f>DADOS2!AM115</f>
        <v>3.1388888888888888</v>
      </c>
      <c r="R120" s="47"/>
      <c r="S120" s="36"/>
      <c r="T120" s="47"/>
      <c r="U120" s="36"/>
      <c r="V120" s="70"/>
      <c r="Y120" s="67"/>
    </row>
    <row r="121" spans="1:25" ht="15.75" hidden="1" x14ac:dyDescent="0.25">
      <c r="A121" s="130" t="str">
        <f>DADOS2!AN116</f>
        <v>NASF SC 1</v>
      </c>
      <c r="B121" s="130">
        <f>DADOS2!A116</f>
        <v>108</v>
      </c>
      <c r="C121" s="210" t="str">
        <f>DADOS2!B116</f>
        <v>Não Respondeu</v>
      </c>
      <c r="D121" s="210" t="str">
        <f>DADOS2!E116</f>
        <v>Não Respondeu</v>
      </c>
      <c r="E121" s="222" t="str">
        <f>DADOS2!H116</f>
        <v>Não Respondeu</v>
      </c>
      <c r="F121" s="76" t="str">
        <f>DADOS2!K116</f>
        <v>Não Respondeu</v>
      </c>
      <c r="G121" s="210" t="str">
        <f>DADOS2!L116</f>
        <v>Não Respondeu</v>
      </c>
      <c r="H121" s="210" t="str">
        <f>DADOS2!O116</f>
        <v>Não Respondeu</v>
      </c>
      <c r="I121" s="210" t="str">
        <f>DADOS2!R116</f>
        <v>Não Respondeu</v>
      </c>
      <c r="J121" s="210" t="str">
        <f>DADOS2!U116</f>
        <v>Não Respondeu</v>
      </c>
      <c r="K121" s="76" t="str">
        <f>DADOS2!X116</f>
        <v>Não Respondeu</v>
      </c>
      <c r="L121" s="210" t="str">
        <f>DADOS2!Y116</f>
        <v>Não Respondeu</v>
      </c>
      <c r="M121" s="210" t="str">
        <f>DADOS2!AB116</f>
        <v>Não Respondeu</v>
      </c>
      <c r="N121" s="210" t="str">
        <f>DADOS2!AE116</f>
        <v>Não Respondeu</v>
      </c>
      <c r="O121" s="210" t="str">
        <f>DADOS2!AH116</f>
        <v>Não Respondeu</v>
      </c>
      <c r="P121" s="76" t="str">
        <f>DADOS2!AK116</f>
        <v>Não Respondeu</v>
      </c>
      <c r="Q121" s="76" t="str">
        <f>DADOS2!AM116</f>
        <v>Não Respondeu</v>
      </c>
      <c r="R121" s="47"/>
      <c r="S121" s="36"/>
      <c r="T121" s="47"/>
      <c r="U121" s="36"/>
      <c r="V121" s="70"/>
      <c r="Y121" s="67"/>
    </row>
    <row r="122" spans="1:25" ht="15.75" hidden="1" x14ac:dyDescent="0.25">
      <c r="A122" s="130" t="str">
        <f>DADOS2!AN117</f>
        <v>NASF SC 1</v>
      </c>
      <c r="B122" s="130">
        <f>DADOS2!A117</f>
        <v>109</v>
      </c>
      <c r="C122" s="210">
        <f>DADOS2!B117</f>
        <v>80</v>
      </c>
      <c r="D122" s="210">
        <f>DADOS2!E117</f>
        <v>21</v>
      </c>
      <c r="E122" s="222">
        <f>DADOS2!H117</f>
        <v>5</v>
      </c>
      <c r="F122" s="76">
        <f>DADOS2!K117</f>
        <v>2.6666666666666665</v>
      </c>
      <c r="G122" s="210">
        <f>DADOS2!L117</f>
        <v>96</v>
      </c>
      <c r="H122" s="210">
        <f>DADOS2!O117</f>
        <v>18</v>
      </c>
      <c r="I122" s="210">
        <f>DADOS2!R117</f>
        <v>17</v>
      </c>
      <c r="J122" s="210">
        <f>DADOS2!U117</f>
        <v>29</v>
      </c>
      <c r="K122" s="76">
        <f>DADOS2!X117</f>
        <v>3</v>
      </c>
      <c r="L122" s="210">
        <f>DADOS2!Y117</f>
        <v>117</v>
      </c>
      <c r="M122" s="210">
        <f>DADOS2!AB117</f>
        <v>25</v>
      </c>
      <c r="N122" s="210">
        <f>DADOS2!AE117</f>
        <v>51</v>
      </c>
      <c r="O122" s="210">
        <f>DADOS2!AH117</f>
        <v>30</v>
      </c>
      <c r="P122" s="76">
        <f>DADOS2!AK117</f>
        <v>3.25</v>
      </c>
      <c r="Q122" s="76">
        <f>DADOS2!AM117</f>
        <v>2.9722222222222219</v>
      </c>
      <c r="R122" s="47"/>
      <c r="S122" s="36"/>
      <c r="T122" s="47"/>
      <c r="U122" s="36"/>
      <c r="V122" s="70"/>
      <c r="Y122" s="67"/>
    </row>
    <row r="123" spans="1:25" ht="15.75" hidden="1" x14ac:dyDescent="0.25">
      <c r="A123" s="130" t="str">
        <f>DADOS2!AN118</f>
        <v>NASF SC 1</v>
      </c>
      <c r="B123" s="130">
        <f>DADOS2!A118</f>
        <v>110</v>
      </c>
      <c r="C123" s="210">
        <f>DADOS2!B118</f>
        <v>99</v>
      </c>
      <c r="D123" s="210">
        <f>DADOS2!E118</f>
        <v>38</v>
      </c>
      <c r="E123" s="222">
        <f>DADOS2!H118</f>
        <v>19</v>
      </c>
      <c r="F123" s="76">
        <f>DADOS2!K118</f>
        <v>4.333333333333333</v>
      </c>
      <c r="G123" s="210">
        <f>DADOS2!L118</f>
        <v>60</v>
      </c>
      <c r="H123" s="210">
        <f>DADOS2!O118</f>
        <v>28</v>
      </c>
      <c r="I123" s="210">
        <f>DADOS2!R118</f>
        <v>20</v>
      </c>
      <c r="J123" s="210">
        <f>DADOS2!U118</f>
        <v>36</v>
      </c>
      <c r="K123" s="76">
        <f>DADOS2!X118</f>
        <v>3.25</v>
      </c>
      <c r="L123" s="210">
        <f>DADOS2!Y118</f>
        <v>92</v>
      </c>
      <c r="M123" s="210">
        <f>DADOS2!AB118</f>
        <v>32</v>
      </c>
      <c r="N123" s="210">
        <f>DADOS2!AE118</f>
        <v>40</v>
      </c>
      <c r="O123" s="210">
        <f>DADOS2!AH118</f>
        <v>22</v>
      </c>
      <c r="P123" s="76">
        <f>DADOS2!AK118</f>
        <v>3</v>
      </c>
      <c r="Q123" s="76">
        <f>DADOS2!AM118</f>
        <v>3.5277777777777772</v>
      </c>
      <c r="R123" s="47"/>
      <c r="S123" s="36"/>
      <c r="T123" s="47"/>
      <c r="U123" s="36"/>
      <c r="V123" s="70"/>
      <c r="Y123" s="67"/>
    </row>
    <row r="124" spans="1:25" ht="15.75" x14ac:dyDescent="0.25">
      <c r="A124" s="130" t="str">
        <f>DADOS2!AN119</f>
        <v>NASF SC 2</v>
      </c>
      <c r="B124" s="130">
        <f>DADOS2!A119</f>
        <v>111</v>
      </c>
      <c r="C124" s="210">
        <f>DADOS2!B119</f>
        <v>86</v>
      </c>
      <c r="D124" s="210">
        <f>DADOS2!E119</f>
        <v>28</v>
      </c>
      <c r="E124" s="222">
        <f>DADOS2!H119</f>
        <v>21</v>
      </c>
      <c r="F124" s="76">
        <f>DADOS2!K119</f>
        <v>3.6666666666666665</v>
      </c>
      <c r="G124" s="210">
        <f>DADOS2!L119</f>
        <v>99</v>
      </c>
      <c r="H124" s="210">
        <f>DADOS2!O119</f>
        <v>36</v>
      </c>
      <c r="I124" s="210">
        <f>DADOS2!R119</f>
        <v>31</v>
      </c>
      <c r="J124" s="210">
        <f>DADOS2!U119</f>
        <v>69</v>
      </c>
      <c r="K124" s="76">
        <f>DADOS2!X119</f>
        <v>4.5</v>
      </c>
      <c r="L124" s="210">
        <f>DADOS2!Y119</f>
        <v>169</v>
      </c>
      <c r="M124" s="210">
        <f>DADOS2!AB119</f>
        <v>65</v>
      </c>
      <c r="N124" s="210">
        <f>DADOS2!AE119</f>
        <v>65</v>
      </c>
      <c r="O124" s="210">
        <f>DADOS2!AH119</f>
        <v>25</v>
      </c>
      <c r="P124" s="76">
        <f>DADOS2!AK119</f>
        <v>4.75</v>
      </c>
      <c r="Q124" s="76">
        <f>DADOS2!AM119</f>
        <v>4.3055555555555554</v>
      </c>
      <c r="R124" s="47"/>
      <c r="S124" s="36"/>
      <c r="T124" s="47"/>
      <c r="U124" s="36"/>
      <c r="V124" s="70"/>
      <c r="Y124" s="67"/>
    </row>
    <row r="125" spans="1:25" ht="15.75" hidden="1" x14ac:dyDescent="0.25">
      <c r="A125" s="130" t="str">
        <f>DADOS2!AN120</f>
        <v>NASF SC 1</v>
      </c>
      <c r="B125" s="130">
        <f>DADOS2!A120</f>
        <v>112</v>
      </c>
      <c r="C125" s="210">
        <f>DADOS2!B120</f>
        <v>69</v>
      </c>
      <c r="D125" s="210">
        <f>DADOS2!E120</f>
        <v>39</v>
      </c>
      <c r="E125" s="222">
        <f>DADOS2!H120</f>
        <v>18</v>
      </c>
      <c r="F125" s="76">
        <f>DADOS2!K120</f>
        <v>3.6666666666666665</v>
      </c>
      <c r="G125" s="210">
        <f>DADOS2!L120</f>
        <v>91</v>
      </c>
      <c r="H125" s="210">
        <f>DADOS2!O120</f>
        <v>28</v>
      </c>
      <c r="I125" s="210">
        <f>DADOS2!R120</f>
        <v>29</v>
      </c>
      <c r="J125" s="210">
        <f>DADOS2!U120</f>
        <v>52</v>
      </c>
      <c r="K125" s="76">
        <f>DADOS2!X120</f>
        <v>4</v>
      </c>
      <c r="L125" s="210">
        <f>DADOS2!Y120</f>
        <v>140</v>
      </c>
      <c r="M125" s="210">
        <f>DADOS2!AB120</f>
        <v>52</v>
      </c>
      <c r="N125" s="210">
        <f>DADOS2!AE120</f>
        <v>56</v>
      </c>
      <c r="O125" s="210">
        <f>DADOS2!AH120</f>
        <v>29</v>
      </c>
      <c r="P125" s="76">
        <f>DADOS2!AK120</f>
        <v>4</v>
      </c>
      <c r="Q125" s="76">
        <f>DADOS2!AM120</f>
        <v>3.8888888888888888</v>
      </c>
      <c r="R125" s="47"/>
      <c r="S125" s="36"/>
      <c r="T125" s="47"/>
      <c r="U125" s="36"/>
      <c r="V125" s="70"/>
      <c r="Y125" s="67"/>
    </row>
    <row r="126" spans="1:25" ht="15.75" x14ac:dyDescent="0.25">
      <c r="A126" s="130" t="str">
        <f>DADOS2!AN121</f>
        <v>NASF SC 2</v>
      </c>
      <c r="B126" s="130">
        <f>DADOS2!A121</f>
        <v>113</v>
      </c>
      <c r="C126" s="210">
        <f>DADOS2!B121</f>
        <v>84</v>
      </c>
      <c r="D126" s="210">
        <f>DADOS2!E121</f>
        <v>20</v>
      </c>
      <c r="E126" s="222">
        <f>DADOS2!H121</f>
        <v>12</v>
      </c>
      <c r="F126" s="76">
        <f>DADOS2!K121</f>
        <v>3.3333333333333335</v>
      </c>
      <c r="G126" s="210">
        <f>DADOS2!L121</f>
        <v>80</v>
      </c>
      <c r="H126" s="210">
        <f>DADOS2!O121</f>
        <v>26</v>
      </c>
      <c r="I126" s="210">
        <f>DADOS2!R121</f>
        <v>21</v>
      </c>
      <c r="J126" s="210">
        <f>DADOS2!U121</f>
        <v>56</v>
      </c>
      <c r="K126" s="76">
        <f>DADOS2!X121</f>
        <v>3.75</v>
      </c>
      <c r="L126" s="210">
        <f>DADOS2!Y121</f>
        <v>90</v>
      </c>
      <c r="M126" s="210">
        <f>DADOS2!AB121</f>
        <v>29</v>
      </c>
      <c r="N126" s="210">
        <f>DADOS2!AE121</f>
        <v>44</v>
      </c>
      <c r="O126" s="210">
        <f>DADOS2!AH121</f>
        <v>33</v>
      </c>
      <c r="P126" s="76">
        <f>DADOS2!AK121</f>
        <v>3.25</v>
      </c>
      <c r="Q126" s="76">
        <f>DADOS2!AM121</f>
        <v>3.4444444444444446</v>
      </c>
      <c r="R126" s="47"/>
      <c r="S126" s="36"/>
      <c r="T126" s="47"/>
      <c r="U126" s="36"/>
      <c r="V126" s="70"/>
      <c r="Y126" s="67"/>
    </row>
    <row r="127" spans="1:25" ht="15.75" x14ac:dyDescent="0.25">
      <c r="A127" s="130" t="str">
        <f>DADOS2!AN122</f>
        <v>NASF SC 2</v>
      </c>
      <c r="B127" s="130">
        <f>DADOS2!A122</f>
        <v>114</v>
      </c>
      <c r="C127" s="210">
        <f>DADOS2!B122</f>
        <v>83</v>
      </c>
      <c r="D127" s="210">
        <f>DADOS2!E122</f>
        <v>31</v>
      </c>
      <c r="E127" s="222">
        <f>DADOS2!H122</f>
        <v>18</v>
      </c>
      <c r="F127" s="76">
        <f>DADOS2!K122</f>
        <v>4</v>
      </c>
      <c r="G127" s="210">
        <f>DADOS2!L122</f>
        <v>96</v>
      </c>
      <c r="H127" s="210">
        <f>DADOS2!O122</f>
        <v>34</v>
      </c>
      <c r="I127" s="210">
        <f>DADOS2!R122</f>
        <v>27</v>
      </c>
      <c r="J127" s="210">
        <f>DADOS2!U122</f>
        <v>66</v>
      </c>
      <c r="K127" s="76">
        <f>DADOS2!X122</f>
        <v>4.5</v>
      </c>
      <c r="L127" s="210">
        <f>DADOS2!Y122</f>
        <v>153</v>
      </c>
      <c r="M127" s="210">
        <f>DADOS2!AB122</f>
        <v>66</v>
      </c>
      <c r="N127" s="210">
        <f>DADOS2!AE122</f>
        <v>60</v>
      </c>
      <c r="O127" s="210">
        <f>DADOS2!AH122</f>
        <v>27</v>
      </c>
      <c r="P127" s="76">
        <f>DADOS2!AK122</f>
        <v>4.25</v>
      </c>
      <c r="Q127" s="76">
        <f>DADOS2!AM122</f>
        <v>4.25</v>
      </c>
      <c r="R127" s="47"/>
      <c r="S127" s="36"/>
      <c r="T127" s="47"/>
      <c r="U127" s="36"/>
      <c r="V127" s="70"/>
      <c r="Y127" s="67"/>
    </row>
    <row r="128" spans="1:25" ht="15.75" x14ac:dyDescent="0.25">
      <c r="A128" s="130" t="str">
        <f>DADOS2!AN123</f>
        <v>NASF SC 2</v>
      </c>
      <c r="B128" s="130">
        <f>DADOS2!A123</f>
        <v>115</v>
      </c>
      <c r="C128" s="210" t="str">
        <f>DADOS2!B123</f>
        <v>Não Respondeu</v>
      </c>
      <c r="D128" s="210" t="str">
        <f>DADOS2!E123</f>
        <v>Não Respondeu</v>
      </c>
      <c r="E128" s="222" t="str">
        <f>DADOS2!H123</f>
        <v>Não Respondeu</v>
      </c>
      <c r="F128" s="76" t="str">
        <f>DADOS2!K123</f>
        <v>Não Respondeu</v>
      </c>
      <c r="G128" s="210" t="str">
        <f>DADOS2!L123</f>
        <v>Não Respondeu</v>
      </c>
      <c r="H128" s="210" t="str">
        <f>DADOS2!O123</f>
        <v>Não Respondeu</v>
      </c>
      <c r="I128" s="210" t="str">
        <f>DADOS2!R123</f>
        <v>Não Respondeu</v>
      </c>
      <c r="J128" s="210" t="str">
        <f>DADOS2!U123</f>
        <v>Não Respondeu</v>
      </c>
      <c r="K128" s="76" t="str">
        <f>DADOS2!X123</f>
        <v>Não Respondeu</v>
      </c>
      <c r="L128" s="210" t="str">
        <f>DADOS2!Y123</f>
        <v>Não Respondeu</v>
      </c>
      <c r="M128" s="210" t="str">
        <f>DADOS2!AB123</f>
        <v>Não Respondeu</v>
      </c>
      <c r="N128" s="210" t="str">
        <f>DADOS2!AE123</f>
        <v>Não Respondeu</v>
      </c>
      <c r="O128" s="210" t="str">
        <f>DADOS2!AH123</f>
        <v>Não Respondeu</v>
      </c>
      <c r="P128" s="76" t="str">
        <f>DADOS2!AK123</f>
        <v>Não Respondeu</v>
      </c>
      <c r="Q128" s="76" t="str">
        <f>DADOS2!AM123</f>
        <v>Não Respondeu</v>
      </c>
      <c r="R128" s="47"/>
      <c r="S128" s="36"/>
      <c r="T128" s="47"/>
      <c r="U128" s="36"/>
      <c r="V128" s="70"/>
      <c r="Y128" s="67"/>
    </row>
    <row r="129" spans="1:25" ht="15.75" hidden="1" x14ac:dyDescent="0.25">
      <c r="A129" s="130" t="str">
        <f>DADOS2!AN124</f>
        <v>NASF Fed 1</v>
      </c>
      <c r="B129" s="130">
        <f>DADOS2!A124</f>
        <v>116</v>
      </c>
      <c r="C129" s="210">
        <f>DADOS2!B124</f>
        <v>110</v>
      </c>
      <c r="D129" s="210">
        <f>DADOS2!E124</f>
        <v>41</v>
      </c>
      <c r="E129" s="222">
        <f>DADOS2!H124</f>
        <v>30</v>
      </c>
      <c r="F129" s="76">
        <f>DADOS2!K124</f>
        <v>5</v>
      </c>
      <c r="G129" s="210">
        <f>DADOS2!L124</f>
        <v>123</v>
      </c>
      <c r="H129" s="210">
        <f>DADOS2!O124</f>
        <v>40</v>
      </c>
      <c r="I129" s="210">
        <f>DADOS2!R124</f>
        <v>38</v>
      </c>
      <c r="J129" s="210">
        <f>DADOS2!U124</f>
        <v>77</v>
      </c>
      <c r="K129" s="76">
        <f>DADOS2!X124</f>
        <v>5</v>
      </c>
      <c r="L129" s="210">
        <f>DADOS2!Y124</f>
        <v>118</v>
      </c>
      <c r="M129" s="210">
        <f>DADOS2!AB124</f>
        <v>31</v>
      </c>
      <c r="N129" s="210">
        <f>DADOS2!AE124</f>
        <v>46</v>
      </c>
      <c r="O129" s="210">
        <f>DADOS2!AH124</f>
        <v>27</v>
      </c>
      <c r="P129" s="76">
        <f>DADOS2!AK124</f>
        <v>3</v>
      </c>
      <c r="Q129" s="76">
        <f>DADOS2!AM124</f>
        <v>4.333333333333333</v>
      </c>
      <c r="R129" s="47"/>
      <c r="S129" s="36"/>
      <c r="T129" s="47"/>
      <c r="U129" s="36"/>
      <c r="V129" s="70"/>
      <c r="Y129" s="67"/>
    </row>
    <row r="130" spans="1:25" ht="15.75" x14ac:dyDescent="0.25">
      <c r="A130" s="130" t="str">
        <f>DADOS2!AN125</f>
        <v>NASF SC 2</v>
      </c>
      <c r="B130" s="130">
        <f>DADOS2!A125</f>
        <v>117</v>
      </c>
      <c r="C130" s="210">
        <f>DADOS2!B125</f>
        <v>98</v>
      </c>
      <c r="D130" s="210">
        <f>DADOS2!E125</f>
        <v>37</v>
      </c>
      <c r="E130" s="222">
        <f>DADOS2!H125</f>
        <v>14</v>
      </c>
      <c r="F130" s="76">
        <f>DADOS2!K125</f>
        <v>4</v>
      </c>
      <c r="G130" s="210">
        <f>DADOS2!L125</f>
        <v>90</v>
      </c>
      <c r="H130" s="210">
        <f>DADOS2!O125</f>
        <v>28</v>
      </c>
      <c r="I130" s="210">
        <f>DADOS2!R125</f>
        <v>27</v>
      </c>
      <c r="J130" s="210">
        <f>DADOS2!U125</f>
        <v>43</v>
      </c>
      <c r="K130" s="76">
        <f>DADOS2!X125</f>
        <v>3.75</v>
      </c>
      <c r="L130" s="210">
        <f>DADOS2!Y125</f>
        <v>78</v>
      </c>
      <c r="M130" s="210">
        <f>DADOS2!AB125</f>
        <v>17</v>
      </c>
      <c r="N130" s="210">
        <f>DADOS2!AE125</f>
        <v>32</v>
      </c>
      <c r="O130" s="210">
        <f>DADOS2!AH125</f>
        <v>21</v>
      </c>
      <c r="P130" s="76">
        <f>DADOS2!AK125</f>
        <v>2.5</v>
      </c>
      <c r="Q130" s="76">
        <f>DADOS2!AM125</f>
        <v>3.4166666666666665</v>
      </c>
      <c r="R130" s="47"/>
      <c r="S130" s="36"/>
      <c r="T130" s="47"/>
      <c r="U130" s="36"/>
      <c r="V130" s="70"/>
      <c r="Y130" s="67"/>
    </row>
    <row r="131" spans="1:25" ht="15.75" x14ac:dyDescent="0.25">
      <c r="A131" s="130" t="str">
        <f>DADOS2!AN126</f>
        <v>NASF SC 2</v>
      </c>
      <c r="B131" s="130">
        <f>DADOS2!A126</f>
        <v>118</v>
      </c>
      <c r="C131" s="210">
        <f>DADOS2!B126</f>
        <v>100</v>
      </c>
      <c r="D131" s="210">
        <f>DADOS2!E126</f>
        <v>29</v>
      </c>
      <c r="E131" s="222">
        <f>DADOS2!H126</f>
        <v>25</v>
      </c>
      <c r="F131" s="76">
        <f>DADOS2!K126</f>
        <v>4.333333333333333</v>
      </c>
      <c r="G131" s="210">
        <f>DADOS2!L126</f>
        <v>112</v>
      </c>
      <c r="H131" s="210">
        <f>DADOS2!O126</f>
        <v>33</v>
      </c>
      <c r="I131" s="210">
        <f>DADOS2!R126</f>
        <v>30</v>
      </c>
      <c r="J131" s="210">
        <f>DADOS2!U126</f>
        <v>63</v>
      </c>
      <c r="K131" s="76">
        <f>DADOS2!X126</f>
        <v>4.5</v>
      </c>
      <c r="L131" s="210">
        <f>DADOS2!Y126</f>
        <v>169</v>
      </c>
      <c r="M131" s="210">
        <f>DADOS2!AB126</f>
        <v>67</v>
      </c>
      <c r="N131" s="210">
        <f>DADOS2!AE126</f>
        <v>71</v>
      </c>
      <c r="O131" s="210">
        <f>DADOS2!AH126</f>
        <v>32</v>
      </c>
      <c r="P131" s="76">
        <f>DADOS2!AK126</f>
        <v>5</v>
      </c>
      <c r="Q131" s="76">
        <f>DADOS2!AM126</f>
        <v>4.6111111111111107</v>
      </c>
      <c r="R131" s="47"/>
      <c r="S131" s="36"/>
      <c r="T131" s="47"/>
      <c r="U131" s="36"/>
      <c r="V131" s="70"/>
      <c r="Y131" s="67"/>
    </row>
    <row r="132" spans="1:25" ht="15.75" x14ac:dyDescent="0.25">
      <c r="A132" s="130" t="str">
        <f>DADOS2!AN127</f>
        <v>NASF SC 2</v>
      </c>
      <c r="B132" s="130">
        <f>DADOS2!A127</f>
        <v>119</v>
      </c>
      <c r="C132" s="210">
        <f>DADOS2!B127</f>
        <v>108</v>
      </c>
      <c r="D132" s="210">
        <f>DADOS2!E127</f>
        <v>37</v>
      </c>
      <c r="E132" s="222">
        <f>DADOS2!H127</f>
        <v>22</v>
      </c>
      <c r="F132" s="76">
        <f>DADOS2!K127</f>
        <v>4.333333333333333</v>
      </c>
      <c r="G132" s="210">
        <f>DADOS2!L127</f>
        <v>101</v>
      </c>
      <c r="H132" s="210">
        <f>DADOS2!O127</f>
        <v>31</v>
      </c>
      <c r="I132" s="210">
        <f>DADOS2!R127</f>
        <v>29</v>
      </c>
      <c r="J132" s="210">
        <f>DADOS2!U127</f>
        <v>57</v>
      </c>
      <c r="K132" s="76">
        <f>DADOS2!X127</f>
        <v>4</v>
      </c>
      <c r="L132" s="210">
        <f>DADOS2!Y127</f>
        <v>159</v>
      </c>
      <c r="M132" s="210">
        <f>DADOS2!AB127</f>
        <v>64</v>
      </c>
      <c r="N132" s="210">
        <f>DADOS2!AE127</f>
        <v>68</v>
      </c>
      <c r="O132" s="210">
        <f>DADOS2!AH127</f>
        <v>32</v>
      </c>
      <c r="P132" s="76">
        <f>DADOS2!AK127</f>
        <v>4.75</v>
      </c>
      <c r="Q132" s="76">
        <f>DADOS2!AM127</f>
        <v>4.3611111111111107</v>
      </c>
      <c r="R132" s="47"/>
      <c r="S132" s="36"/>
      <c r="T132" s="47"/>
      <c r="U132" s="36"/>
      <c r="V132" s="70"/>
      <c r="Y132" s="67"/>
    </row>
    <row r="133" spans="1:25" ht="15.75" x14ac:dyDescent="0.25">
      <c r="A133" s="130" t="str">
        <f>DADOS2!AN128</f>
        <v>NASF SC 2</v>
      </c>
      <c r="B133" s="130">
        <f>DADOS2!A128</f>
        <v>120</v>
      </c>
      <c r="C133" s="210">
        <f>DADOS2!B128</f>
        <v>92</v>
      </c>
      <c r="D133" s="210">
        <f>DADOS2!E128</f>
        <v>29</v>
      </c>
      <c r="E133" s="222">
        <f>DADOS2!H128</f>
        <v>20</v>
      </c>
      <c r="F133" s="76">
        <f>DADOS2!K128</f>
        <v>3.6666666666666665</v>
      </c>
      <c r="G133" s="210">
        <f>DADOS2!L128</f>
        <v>63</v>
      </c>
      <c r="H133" s="210">
        <f>DADOS2!O128</f>
        <v>28</v>
      </c>
      <c r="I133" s="210">
        <f>DADOS2!R128</f>
        <v>17</v>
      </c>
      <c r="J133" s="210">
        <f>DADOS2!U128</f>
        <v>32</v>
      </c>
      <c r="K133" s="76">
        <f>DADOS2!X128</f>
        <v>3.25</v>
      </c>
      <c r="L133" s="210">
        <f>DADOS2!Y128</f>
        <v>133</v>
      </c>
      <c r="M133" s="210">
        <f>DADOS2!AB128</f>
        <v>51</v>
      </c>
      <c r="N133" s="210">
        <f>DADOS2!AE128</f>
        <v>52</v>
      </c>
      <c r="O133" s="210">
        <f>DADOS2!AH128</f>
        <v>36</v>
      </c>
      <c r="P133" s="76">
        <f>DADOS2!AK128</f>
        <v>4.25</v>
      </c>
      <c r="Q133" s="76">
        <f>DADOS2!AM128</f>
        <v>3.7222222222222219</v>
      </c>
      <c r="R133" s="47"/>
      <c r="S133" s="36"/>
      <c r="T133" s="47"/>
      <c r="U133" s="36"/>
      <c r="V133" s="70"/>
      <c r="Y133" s="67"/>
    </row>
    <row r="134" spans="1:25" ht="15.75" x14ac:dyDescent="0.25">
      <c r="A134" s="130" t="str">
        <f>DADOS2!AN129</f>
        <v>NASF SC 2</v>
      </c>
      <c r="B134" s="130">
        <f>DADOS2!A129</f>
        <v>121</v>
      </c>
      <c r="C134" s="210" t="str">
        <f>DADOS2!B129</f>
        <v>Não Respondeu</v>
      </c>
      <c r="D134" s="210" t="str">
        <f>DADOS2!E129</f>
        <v>Não Respondeu</v>
      </c>
      <c r="E134" s="222" t="str">
        <f>DADOS2!H129</f>
        <v>Não Respondeu</v>
      </c>
      <c r="F134" s="76" t="str">
        <f>DADOS2!K129</f>
        <v>Não Respondeu</v>
      </c>
      <c r="G134" s="210" t="str">
        <f>DADOS2!L129</f>
        <v>Não Respondeu</v>
      </c>
      <c r="H134" s="210" t="str">
        <f>DADOS2!O129</f>
        <v>Não Respondeu</v>
      </c>
      <c r="I134" s="210" t="str">
        <f>DADOS2!R129</f>
        <v>Não Respondeu</v>
      </c>
      <c r="J134" s="210" t="str">
        <f>DADOS2!U129</f>
        <v>Não Respondeu</v>
      </c>
      <c r="K134" s="76" t="str">
        <f>DADOS2!X129</f>
        <v>Não Respondeu</v>
      </c>
      <c r="L134" s="210" t="str">
        <f>DADOS2!Y129</f>
        <v>Não Respondeu</v>
      </c>
      <c r="M134" s="210" t="str">
        <f>DADOS2!AB129</f>
        <v>Não Respondeu</v>
      </c>
      <c r="N134" s="210" t="str">
        <f>DADOS2!AE129</f>
        <v>Não Respondeu</v>
      </c>
      <c r="O134" s="210" t="str">
        <f>DADOS2!AH129</f>
        <v>Não Respondeu</v>
      </c>
      <c r="P134" s="76" t="str">
        <f>DADOS2!AK129</f>
        <v>Não Respondeu</v>
      </c>
      <c r="Q134" s="76" t="str">
        <f>DADOS2!AM129</f>
        <v>Não Respondeu</v>
      </c>
      <c r="R134" s="47"/>
      <c r="S134" s="36"/>
      <c r="T134" s="47"/>
      <c r="U134" s="36"/>
      <c r="V134" s="70"/>
      <c r="Y134" s="67"/>
    </row>
    <row r="135" spans="1:25" ht="15.75" x14ac:dyDescent="0.25">
      <c r="A135" s="130" t="str">
        <f>DADOS2!AN130</f>
        <v>NASF SC 2</v>
      </c>
      <c r="B135" s="130">
        <f>DADOS2!A130</f>
        <v>122</v>
      </c>
      <c r="C135" s="210">
        <f>DADOS2!B130</f>
        <v>71</v>
      </c>
      <c r="D135" s="210">
        <f>DADOS2!E130</f>
        <v>29</v>
      </c>
      <c r="E135" s="222">
        <f>DADOS2!H130</f>
        <v>17</v>
      </c>
      <c r="F135" s="76">
        <f>DADOS2!K130</f>
        <v>3</v>
      </c>
      <c r="G135" s="210">
        <f>DADOS2!L130</f>
        <v>90</v>
      </c>
      <c r="H135" s="210">
        <f>DADOS2!O130</f>
        <v>27</v>
      </c>
      <c r="I135" s="210">
        <f>DADOS2!R130</f>
        <v>28</v>
      </c>
      <c r="J135" s="210">
        <f>DADOS2!U130</f>
        <v>54</v>
      </c>
      <c r="K135" s="76">
        <f>DADOS2!X130</f>
        <v>4</v>
      </c>
      <c r="L135" s="210">
        <f>DADOS2!Y130</f>
        <v>122</v>
      </c>
      <c r="M135" s="210">
        <f>DADOS2!AB130</f>
        <v>47</v>
      </c>
      <c r="N135" s="210">
        <f>DADOS2!AE130</f>
        <v>50</v>
      </c>
      <c r="O135" s="210">
        <f>DADOS2!AH130</f>
        <v>26</v>
      </c>
      <c r="P135" s="76">
        <f>DADOS2!AK130</f>
        <v>3.5</v>
      </c>
      <c r="Q135" s="76">
        <f>DADOS2!AM130</f>
        <v>3.5</v>
      </c>
      <c r="R135" s="47"/>
      <c r="S135" s="36"/>
      <c r="T135" s="47"/>
      <c r="U135" s="36"/>
      <c r="V135" s="70"/>
      <c r="Y135" s="67"/>
    </row>
    <row r="136" spans="1:25" ht="15.75" hidden="1" x14ac:dyDescent="0.25">
      <c r="A136" s="130" t="str">
        <f>DADOS2!AN131</f>
        <v>NASF SC 1</v>
      </c>
      <c r="B136" s="130">
        <f>DADOS2!A131</f>
        <v>123</v>
      </c>
      <c r="C136" s="210" t="str">
        <f>DADOS2!B131</f>
        <v>Não Respondeu</v>
      </c>
      <c r="D136" s="210" t="str">
        <f>DADOS2!E131</f>
        <v>Não Respondeu</v>
      </c>
      <c r="E136" s="222" t="str">
        <f>DADOS2!H131</f>
        <v>Não Respondeu</v>
      </c>
      <c r="F136" s="76" t="str">
        <f>DADOS2!K131</f>
        <v>Não Respondeu</v>
      </c>
      <c r="G136" s="210">
        <f>DADOS2!L131</f>
        <v>109</v>
      </c>
      <c r="H136" s="210">
        <f>DADOS2!O131</f>
        <v>33</v>
      </c>
      <c r="I136" s="210">
        <f>DADOS2!R131</f>
        <v>33</v>
      </c>
      <c r="J136" s="210">
        <f>DADOS2!U131</f>
        <v>70</v>
      </c>
      <c r="K136" s="76">
        <f>DADOS2!X131</f>
        <v>5</v>
      </c>
      <c r="L136" s="210">
        <f>DADOS2!Y131</f>
        <v>163</v>
      </c>
      <c r="M136" s="210">
        <f>DADOS2!AB131</f>
        <v>75</v>
      </c>
      <c r="N136" s="210">
        <f>DADOS2!AE131</f>
        <v>75</v>
      </c>
      <c r="O136" s="210">
        <f>DADOS2!AH131</f>
        <v>40</v>
      </c>
      <c r="P136" s="76">
        <f>DADOS2!AK131</f>
        <v>4.75</v>
      </c>
      <c r="Q136" s="76">
        <f>DADOS2!AM131</f>
        <v>4.875</v>
      </c>
      <c r="R136" s="47"/>
      <c r="S136" s="36"/>
      <c r="T136" s="47"/>
      <c r="U136" s="36"/>
      <c r="V136" s="70"/>
      <c r="Y136" s="67"/>
    </row>
    <row r="137" spans="1:25" ht="15.75" x14ac:dyDescent="0.25">
      <c r="A137" s="130" t="str">
        <f>DADOS2!AN132</f>
        <v>NASF SC 2</v>
      </c>
      <c r="B137" s="130">
        <f>DADOS2!A132</f>
        <v>124</v>
      </c>
      <c r="C137" s="210">
        <f>DADOS2!B132</f>
        <v>85</v>
      </c>
      <c r="D137" s="210">
        <f>DADOS2!E132</f>
        <v>31</v>
      </c>
      <c r="E137" s="222">
        <f>DADOS2!H132</f>
        <v>11</v>
      </c>
      <c r="F137" s="76">
        <f>DADOS2!K132</f>
        <v>3.3333333333333335</v>
      </c>
      <c r="G137" s="210">
        <f>DADOS2!L132</f>
        <v>100</v>
      </c>
      <c r="H137" s="210">
        <f>DADOS2!O132</f>
        <v>26</v>
      </c>
      <c r="I137" s="210">
        <f>DADOS2!R132</f>
        <v>25</v>
      </c>
      <c r="J137" s="210">
        <f>DADOS2!U132</f>
        <v>53</v>
      </c>
      <c r="K137" s="76">
        <f>DADOS2!X132</f>
        <v>4</v>
      </c>
      <c r="L137" s="210">
        <f>DADOS2!Y132</f>
        <v>149</v>
      </c>
      <c r="M137" s="210">
        <f>DADOS2!AB132</f>
        <v>48</v>
      </c>
      <c r="N137" s="210">
        <f>DADOS2!AE132</f>
        <v>56</v>
      </c>
      <c r="O137" s="210">
        <f>DADOS2!AH132</f>
        <v>33</v>
      </c>
      <c r="P137" s="76">
        <f>DADOS2!AK132</f>
        <v>4.25</v>
      </c>
      <c r="Q137" s="76">
        <f>DADOS2!AM132</f>
        <v>3.8611111111111112</v>
      </c>
      <c r="R137" s="47"/>
      <c r="S137" s="36"/>
      <c r="T137" s="47"/>
      <c r="U137" s="36"/>
      <c r="V137" s="70"/>
      <c r="Y137" s="67"/>
    </row>
    <row r="138" spans="1:25" ht="15.75" x14ac:dyDescent="0.25">
      <c r="A138" s="130" t="str">
        <f>DADOS2!AN133</f>
        <v>NASF SC 2</v>
      </c>
      <c r="B138" s="130">
        <f>DADOS2!A133</f>
        <v>125</v>
      </c>
      <c r="C138" s="210">
        <f>DADOS2!B133</f>
        <v>81</v>
      </c>
      <c r="D138" s="210">
        <f>DADOS2!E133</f>
        <v>30</v>
      </c>
      <c r="E138" s="222">
        <f>DADOS2!H133</f>
        <v>10</v>
      </c>
      <c r="F138" s="76">
        <f>DADOS2!K133</f>
        <v>3.3333333333333335</v>
      </c>
      <c r="G138" s="210">
        <f>DADOS2!L133</f>
        <v>115</v>
      </c>
      <c r="H138" s="210">
        <f>DADOS2!O133</f>
        <v>17</v>
      </c>
      <c r="I138" s="210">
        <f>DADOS2!R133</f>
        <v>27</v>
      </c>
      <c r="J138" s="210">
        <f>DADOS2!U133</f>
        <v>59</v>
      </c>
      <c r="K138" s="76">
        <f>DADOS2!X133</f>
        <v>4</v>
      </c>
      <c r="L138" s="210">
        <f>DADOS2!Y133</f>
        <v>120</v>
      </c>
      <c r="M138" s="210">
        <f>DADOS2!AB133</f>
        <v>43</v>
      </c>
      <c r="N138" s="210">
        <f>DADOS2!AE133</f>
        <v>49</v>
      </c>
      <c r="O138" s="210">
        <f>DADOS2!AH133</f>
        <v>29</v>
      </c>
      <c r="P138" s="76">
        <f>DADOS2!AK133</f>
        <v>3.5</v>
      </c>
      <c r="Q138" s="76">
        <f>DADOS2!AM133</f>
        <v>3.6111111111111112</v>
      </c>
      <c r="R138" s="47"/>
      <c r="S138" s="36"/>
      <c r="T138" s="47"/>
      <c r="U138" s="36"/>
      <c r="V138" s="70"/>
      <c r="Y138" s="67"/>
    </row>
    <row r="139" spans="1:25" ht="15.75" x14ac:dyDescent="0.25">
      <c r="A139" s="130" t="str">
        <f>DADOS2!AN134</f>
        <v>NASF SC 2</v>
      </c>
      <c r="B139" s="130">
        <f>DADOS2!A134</f>
        <v>126</v>
      </c>
      <c r="C139" s="210">
        <f>DADOS2!B134</f>
        <v>58</v>
      </c>
      <c r="D139" s="210">
        <f>DADOS2!E134</f>
        <v>20</v>
      </c>
      <c r="E139" s="222">
        <f>DADOS2!H134</f>
        <v>6</v>
      </c>
      <c r="F139" s="76">
        <f>DADOS2!K134</f>
        <v>2.6666666666666665</v>
      </c>
      <c r="G139" s="210">
        <f>DADOS2!L134</f>
        <v>57</v>
      </c>
      <c r="H139" s="210">
        <f>DADOS2!O134</f>
        <v>15</v>
      </c>
      <c r="I139" s="210">
        <f>DADOS2!R134</f>
        <v>11</v>
      </c>
      <c r="J139" s="210">
        <f>DADOS2!U134</f>
        <v>27</v>
      </c>
      <c r="K139" s="76">
        <f>DADOS2!X134</f>
        <v>2.25</v>
      </c>
      <c r="L139" s="210">
        <f>DADOS2!Y134</f>
        <v>46</v>
      </c>
      <c r="M139" s="210">
        <f>DADOS2!AB134</f>
        <v>7</v>
      </c>
      <c r="N139" s="210">
        <f>DADOS2!AE134</f>
        <v>34</v>
      </c>
      <c r="O139" s="210">
        <f>DADOS2!AH134</f>
        <v>25</v>
      </c>
      <c r="P139" s="76">
        <f>DADOS2!AK134</f>
        <v>2.5</v>
      </c>
      <c r="Q139" s="76">
        <f>DADOS2!AM134</f>
        <v>2.4722222222222219</v>
      </c>
      <c r="R139" s="47"/>
      <c r="S139" s="36"/>
      <c r="T139" s="47"/>
      <c r="U139" s="36"/>
      <c r="V139" s="70"/>
      <c r="Y139" s="67"/>
    </row>
    <row r="140" spans="1:25" ht="15.75" x14ac:dyDescent="0.25">
      <c r="A140" s="130" t="str">
        <f>DADOS2!AN135</f>
        <v>NASF SC 2</v>
      </c>
      <c r="B140" s="130">
        <f>DADOS2!A135</f>
        <v>127</v>
      </c>
      <c r="C140" s="210">
        <f>DADOS2!B135</f>
        <v>108</v>
      </c>
      <c r="D140" s="210">
        <f>DADOS2!E135</f>
        <v>28</v>
      </c>
      <c r="E140" s="222">
        <f>DADOS2!H135</f>
        <v>25</v>
      </c>
      <c r="F140" s="76">
        <f>DADOS2!K135</f>
        <v>4.333333333333333</v>
      </c>
      <c r="G140" s="210">
        <f>DADOS2!L135</f>
        <v>121</v>
      </c>
      <c r="H140" s="210">
        <f>DADOS2!O135</f>
        <v>35</v>
      </c>
      <c r="I140" s="210">
        <f>DADOS2!R135</f>
        <v>30</v>
      </c>
      <c r="J140" s="210">
        <f>DADOS2!U135</f>
        <v>63</v>
      </c>
      <c r="K140" s="76">
        <f>DADOS2!X135</f>
        <v>4.5</v>
      </c>
      <c r="L140" s="210" t="str">
        <f>DADOS2!Y135</f>
        <v>Não Respondeu</v>
      </c>
      <c r="M140" s="210" t="str">
        <f>DADOS2!AB135</f>
        <v>Não Respondeu</v>
      </c>
      <c r="N140" s="210" t="str">
        <f>DADOS2!AE135</f>
        <v>Não Respondeu</v>
      </c>
      <c r="O140" s="210" t="str">
        <f>DADOS2!AH135</f>
        <v>Não Respondeu</v>
      </c>
      <c r="P140" s="76" t="str">
        <f>DADOS2!AK135</f>
        <v>Não Respondeu</v>
      </c>
      <c r="Q140" s="76">
        <f>DADOS2!AM135</f>
        <v>4.4166666666666661</v>
      </c>
      <c r="R140" s="47"/>
      <c r="S140" s="36"/>
      <c r="T140" s="47"/>
      <c r="U140" s="36"/>
      <c r="V140" s="70"/>
      <c r="Y140" s="67"/>
    </row>
    <row r="141" spans="1:25" ht="15.75" x14ac:dyDescent="0.25">
      <c r="A141" s="130" t="str">
        <f>DADOS2!AN136</f>
        <v>NASF SC 2</v>
      </c>
      <c r="B141" s="130">
        <f>DADOS2!A136</f>
        <v>128</v>
      </c>
      <c r="C141" s="210">
        <f>DADOS2!B136</f>
        <v>114</v>
      </c>
      <c r="D141" s="210">
        <f>DADOS2!E136</f>
        <v>39</v>
      </c>
      <c r="E141" s="222">
        <f>DADOS2!H136</f>
        <v>20</v>
      </c>
      <c r="F141" s="76">
        <f>DADOS2!K136</f>
        <v>4.333333333333333</v>
      </c>
      <c r="G141" s="210">
        <f>DADOS2!L136</f>
        <v>97</v>
      </c>
      <c r="H141" s="210">
        <f>DADOS2!O136</f>
        <v>32</v>
      </c>
      <c r="I141" s="210">
        <f>DADOS2!R136</f>
        <v>32</v>
      </c>
      <c r="J141" s="210">
        <f>DADOS2!U136</f>
        <v>60</v>
      </c>
      <c r="K141" s="76">
        <f>DADOS2!X136</f>
        <v>4.5</v>
      </c>
      <c r="L141" s="210">
        <f>DADOS2!Y136</f>
        <v>153</v>
      </c>
      <c r="M141" s="210">
        <f>DADOS2!AB136</f>
        <v>62</v>
      </c>
      <c r="N141" s="210">
        <f>DADOS2!AE136</f>
        <v>64</v>
      </c>
      <c r="O141" s="210">
        <f>DADOS2!AH136</f>
        <v>29</v>
      </c>
      <c r="P141" s="76">
        <f>DADOS2!AK136</f>
        <v>4.25</v>
      </c>
      <c r="Q141" s="76">
        <f>DADOS2!AM136</f>
        <v>4.3611111111111107</v>
      </c>
      <c r="R141" s="47"/>
      <c r="S141" s="36"/>
      <c r="T141" s="47"/>
      <c r="U141" s="36"/>
      <c r="V141" s="70"/>
      <c r="Y141" s="67"/>
    </row>
    <row r="142" spans="1:25" ht="15.75" x14ac:dyDescent="0.25">
      <c r="A142" s="130" t="str">
        <f>DADOS2!AN137</f>
        <v>NASF SC 2</v>
      </c>
      <c r="B142" s="130">
        <f>DADOS2!A137</f>
        <v>129</v>
      </c>
      <c r="C142" s="210">
        <f>DADOS2!B137</f>
        <v>114</v>
      </c>
      <c r="D142" s="210">
        <f>DADOS2!E137</f>
        <v>49</v>
      </c>
      <c r="E142" s="222">
        <f>DADOS2!H137</f>
        <v>28</v>
      </c>
      <c r="F142" s="76">
        <f>DADOS2!K137</f>
        <v>5</v>
      </c>
      <c r="G142" s="210">
        <f>DADOS2!L137</f>
        <v>124</v>
      </c>
      <c r="H142" s="210">
        <f>DADOS2!O137</f>
        <v>39</v>
      </c>
      <c r="I142" s="210">
        <f>DADOS2!R137</f>
        <v>36</v>
      </c>
      <c r="J142" s="210">
        <f>DADOS2!U137</f>
        <v>75</v>
      </c>
      <c r="K142" s="76">
        <f>DADOS2!X137</f>
        <v>5</v>
      </c>
      <c r="L142" s="210">
        <f>DADOS2!Y137</f>
        <v>194</v>
      </c>
      <c r="M142" s="210">
        <f>DADOS2!AB137</f>
        <v>72</v>
      </c>
      <c r="N142" s="210">
        <f>DADOS2!AE137</f>
        <v>73</v>
      </c>
      <c r="O142" s="210">
        <f>DADOS2!AH137</f>
        <v>38</v>
      </c>
      <c r="P142" s="76">
        <f>DADOS2!AK137</f>
        <v>4</v>
      </c>
      <c r="Q142" s="76">
        <f>DADOS2!AM137</f>
        <v>4.666666666666667</v>
      </c>
      <c r="R142" s="47"/>
      <c r="S142" s="36"/>
      <c r="T142" s="47"/>
      <c r="U142" s="36"/>
      <c r="V142" s="70"/>
      <c r="Y142" s="67"/>
    </row>
    <row r="143" spans="1:25" ht="15.75" x14ac:dyDescent="0.25">
      <c r="A143" s="130" t="str">
        <f>DADOS2!AN138</f>
        <v>NASF SC 2</v>
      </c>
      <c r="B143" s="130">
        <f>DADOS2!A138</f>
        <v>130</v>
      </c>
      <c r="C143" s="210">
        <f>DADOS2!B138</f>
        <v>77</v>
      </c>
      <c r="D143" s="210">
        <f>DADOS2!E138</f>
        <v>20</v>
      </c>
      <c r="E143" s="222">
        <f>DADOS2!H138</f>
        <v>16</v>
      </c>
      <c r="F143" s="76">
        <f>DADOS2!K138</f>
        <v>3.3333333333333335</v>
      </c>
      <c r="G143" s="210">
        <f>DADOS2!L138</f>
        <v>80</v>
      </c>
      <c r="H143" s="210">
        <f>DADOS2!O138</f>
        <v>12</v>
      </c>
      <c r="I143" s="210">
        <f>DADOS2!R138</f>
        <v>23</v>
      </c>
      <c r="J143" s="210">
        <f>DADOS2!U138</f>
        <v>38</v>
      </c>
      <c r="K143" s="76">
        <f>DADOS2!X138</f>
        <v>3</v>
      </c>
      <c r="L143" s="210">
        <f>DADOS2!Y138</f>
        <v>142</v>
      </c>
      <c r="M143" s="210">
        <f>DADOS2!AB138</f>
        <v>46</v>
      </c>
      <c r="N143" s="210">
        <f>DADOS2!AE138</f>
        <v>49</v>
      </c>
      <c r="O143" s="210">
        <f>DADOS2!AH138</f>
        <v>31</v>
      </c>
      <c r="P143" s="76">
        <f>DADOS2!AK138</f>
        <v>3.75</v>
      </c>
      <c r="Q143" s="76">
        <f>DADOS2!AM138</f>
        <v>3.3611111111111112</v>
      </c>
      <c r="R143" s="47"/>
      <c r="S143" s="36"/>
      <c r="T143" s="47"/>
      <c r="U143" s="36"/>
      <c r="V143" s="70"/>
      <c r="Y143" s="67"/>
    </row>
    <row r="144" spans="1:25" ht="15.75" hidden="1" x14ac:dyDescent="0.25">
      <c r="A144" s="130" t="str">
        <f>DADOS2!AN139</f>
        <v>NASF Fed 2</v>
      </c>
      <c r="B144" s="130">
        <f>DADOS2!A139</f>
        <v>131</v>
      </c>
      <c r="C144" s="210">
        <f>DADOS2!B139</f>
        <v>79</v>
      </c>
      <c r="D144" s="210">
        <f>DADOS2!E139</f>
        <v>29</v>
      </c>
      <c r="E144" s="222">
        <f>DADOS2!H139</f>
        <v>12</v>
      </c>
      <c r="F144" s="76">
        <f>DADOS2!K139</f>
        <v>3.3333333333333335</v>
      </c>
      <c r="G144" s="210">
        <f>DADOS2!L139</f>
        <v>53</v>
      </c>
      <c r="H144" s="210">
        <f>DADOS2!O139</f>
        <v>19</v>
      </c>
      <c r="I144" s="210">
        <f>DADOS2!R139</f>
        <v>18</v>
      </c>
      <c r="J144" s="210">
        <f>DADOS2!U139</f>
        <v>36</v>
      </c>
      <c r="K144" s="76">
        <f>DADOS2!X139</f>
        <v>3</v>
      </c>
      <c r="L144" s="210">
        <f>DADOS2!Y139</f>
        <v>111</v>
      </c>
      <c r="M144" s="210">
        <f>DADOS2!AB139</f>
        <v>36</v>
      </c>
      <c r="N144" s="210">
        <f>DADOS2!AE139</f>
        <v>36</v>
      </c>
      <c r="O144" s="210">
        <f>DADOS2!AH139</f>
        <v>22</v>
      </c>
      <c r="P144" s="76">
        <f>DADOS2!AK139</f>
        <v>3</v>
      </c>
      <c r="Q144" s="76">
        <f>DADOS2!AM139</f>
        <v>3.1111111111111112</v>
      </c>
      <c r="R144" s="47"/>
      <c r="S144" s="36"/>
      <c r="T144" s="47"/>
      <c r="U144" s="36"/>
      <c r="V144" s="70"/>
      <c r="Y144" s="67"/>
    </row>
    <row r="145" spans="1:25" ht="15.75" hidden="1" x14ac:dyDescent="0.25">
      <c r="A145" s="130" t="str">
        <f>DADOS2!AN140</f>
        <v>NASF Fed 1</v>
      </c>
      <c r="B145" s="130">
        <f>DADOS2!A140</f>
        <v>132</v>
      </c>
      <c r="C145" s="210" t="str">
        <f>DADOS2!B140</f>
        <v>Não Respondeu</v>
      </c>
      <c r="D145" s="210" t="str">
        <f>DADOS2!E140</f>
        <v>Não Respondeu</v>
      </c>
      <c r="E145" s="222" t="str">
        <f>DADOS2!H140</f>
        <v>Não Respondeu</v>
      </c>
      <c r="F145" s="76" t="str">
        <f>DADOS2!K140</f>
        <v>Não Respondeu</v>
      </c>
      <c r="G145" s="210" t="str">
        <f>DADOS2!L140</f>
        <v>Não Respondeu</v>
      </c>
      <c r="H145" s="210" t="str">
        <f>DADOS2!O140</f>
        <v>Não Respondeu</v>
      </c>
      <c r="I145" s="210" t="str">
        <f>DADOS2!R140</f>
        <v>Não Respondeu</v>
      </c>
      <c r="J145" s="210" t="str">
        <f>DADOS2!U140</f>
        <v>Não Respondeu</v>
      </c>
      <c r="K145" s="76" t="str">
        <f>DADOS2!X140</f>
        <v>Não Respondeu</v>
      </c>
      <c r="L145" s="210" t="str">
        <f>DADOS2!Y140</f>
        <v>Não Respondeu</v>
      </c>
      <c r="M145" s="210" t="str">
        <f>DADOS2!AB140</f>
        <v>Não Respondeu</v>
      </c>
      <c r="N145" s="210" t="str">
        <f>DADOS2!AE140</f>
        <v>Não Respondeu</v>
      </c>
      <c r="O145" s="210" t="str">
        <f>DADOS2!AH140</f>
        <v>Não Respondeu</v>
      </c>
      <c r="P145" s="76" t="str">
        <f>DADOS2!AK140</f>
        <v>Não Respondeu</v>
      </c>
      <c r="Q145" s="76" t="str">
        <f>DADOS2!AM140</f>
        <v>Não Respondeu</v>
      </c>
      <c r="R145" s="47"/>
      <c r="S145" s="36"/>
      <c r="T145" s="47"/>
      <c r="U145" s="36"/>
      <c r="V145" s="70"/>
      <c r="Y145" s="67"/>
    </row>
    <row r="146" spans="1:25" ht="15.75" x14ac:dyDescent="0.25">
      <c r="A146" s="130" t="str">
        <f>DADOS2!AN141</f>
        <v>NASF SC 2</v>
      </c>
      <c r="B146" s="130">
        <f>DADOS2!A141</f>
        <v>133</v>
      </c>
      <c r="C146" s="210">
        <f>DADOS2!B141</f>
        <v>83</v>
      </c>
      <c r="D146" s="210">
        <f>DADOS2!E141</f>
        <v>28</v>
      </c>
      <c r="E146" s="222">
        <f>DADOS2!H141</f>
        <v>14</v>
      </c>
      <c r="F146" s="76">
        <f>DADOS2!K141</f>
        <v>3.3333333333333335</v>
      </c>
      <c r="G146" s="210">
        <f>DADOS2!L141</f>
        <v>93</v>
      </c>
      <c r="H146" s="210">
        <f>DADOS2!O141</f>
        <v>25</v>
      </c>
      <c r="I146" s="210">
        <f>DADOS2!R141</f>
        <v>32</v>
      </c>
      <c r="J146" s="210">
        <f>DADOS2!U141</f>
        <v>48</v>
      </c>
      <c r="K146" s="76">
        <f>DADOS2!X141</f>
        <v>4.25</v>
      </c>
      <c r="L146" s="210">
        <f>DADOS2!Y141</f>
        <v>137</v>
      </c>
      <c r="M146" s="210">
        <f>DADOS2!AB141</f>
        <v>24</v>
      </c>
      <c r="N146" s="210">
        <f>DADOS2!AE141</f>
        <v>41</v>
      </c>
      <c r="O146" s="210">
        <f>DADOS2!AH141</f>
        <v>28</v>
      </c>
      <c r="P146" s="76">
        <f>DADOS2!AK141</f>
        <v>3.25</v>
      </c>
      <c r="Q146" s="76">
        <f>DADOS2!AM141</f>
        <v>3.6111111111111112</v>
      </c>
      <c r="R146" s="47"/>
      <c r="S146" s="36"/>
      <c r="T146" s="47"/>
      <c r="U146" s="36"/>
      <c r="V146" s="70"/>
      <c r="Y146" s="67"/>
    </row>
    <row r="147" spans="1:25" ht="15.75" x14ac:dyDescent="0.25">
      <c r="A147" s="130" t="str">
        <f>DADOS2!AN142</f>
        <v>NASF SC 2</v>
      </c>
      <c r="B147" s="130">
        <f>DADOS2!A142</f>
        <v>134</v>
      </c>
      <c r="C147" s="210" t="str">
        <f>DADOS2!B142</f>
        <v>Não Respondeu</v>
      </c>
      <c r="D147" s="210" t="str">
        <f>DADOS2!E142</f>
        <v>Não Respondeu</v>
      </c>
      <c r="E147" s="222" t="str">
        <f>DADOS2!H142</f>
        <v>Não Respondeu</v>
      </c>
      <c r="F147" s="76" t="str">
        <f>DADOS2!K142</f>
        <v>Não Respondeu</v>
      </c>
      <c r="G147" s="210" t="str">
        <f>DADOS2!L142</f>
        <v>Não Respondeu</v>
      </c>
      <c r="H147" s="210" t="str">
        <f>DADOS2!O142</f>
        <v>Não Respondeu</v>
      </c>
      <c r="I147" s="210" t="str">
        <f>DADOS2!R142</f>
        <v>Não Respondeu</v>
      </c>
      <c r="J147" s="210" t="str">
        <f>DADOS2!U142</f>
        <v>Não Respondeu</v>
      </c>
      <c r="K147" s="76" t="str">
        <f>DADOS2!X142</f>
        <v>Não Respondeu</v>
      </c>
      <c r="L147" s="210" t="str">
        <f>DADOS2!Y142</f>
        <v>Não Respondeu</v>
      </c>
      <c r="M147" s="210" t="str">
        <f>DADOS2!AB142</f>
        <v>Não Respondeu</v>
      </c>
      <c r="N147" s="210" t="str">
        <f>DADOS2!AE142</f>
        <v>Não Respondeu</v>
      </c>
      <c r="O147" s="210" t="str">
        <f>DADOS2!AH142</f>
        <v>Não Respondeu</v>
      </c>
      <c r="P147" s="76" t="str">
        <f>DADOS2!AK142</f>
        <v>Não Respondeu</v>
      </c>
      <c r="Q147" s="76" t="str">
        <f>DADOS2!AM142</f>
        <v>Não Respondeu</v>
      </c>
      <c r="R147" s="47"/>
      <c r="S147" s="36"/>
      <c r="T147" s="47"/>
      <c r="U147" s="36"/>
      <c r="V147" s="70"/>
      <c r="Y147" s="67"/>
    </row>
    <row r="148" spans="1:25" ht="15.75" hidden="1" x14ac:dyDescent="0.25">
      <c r="A148" s="130" t="str">
        <f>DADOS2!AN143</f>
        <v>NASF SC 1</v>
      </c>
      <c r="B148" s="130">
        <f>DADOS2!A143</f>
        <v>135</v>
      </c>
      <c r="C148" s="210">
        <f>DADOS2!B143</f>
        <v>112</v>
      </c>
      <c r="D148" s="210">
        <f>DADOS2!E143</f>
        <v>41</v>
      </c>
      <c r="E148" s="222">
        <f>DADOS2!H143</f>
        <v>28</v>
      </c>
      <c r="F148" s="76">
        <f>DADOS2!K143</f>
        <v>5</v>
      </c>
      <c r="G148" s="210">
        <f>DADOS2!L143</f>
        <v>122</v>
      </c>
      <c r="H148" s="210">
        <f>DADOS2!O143</f>
        <v>36</v>
      </c>
      <c r="I148" s="210">
        <f>DADOS2!R143</f>
        <v>37</v>
      </c>
      <c r="J148" s="210">
        <f>DADOS2!U143</f>
        <v>68</v>
      </c>
      <c r="K148" s="76">
        <f>DADOS2!X143</f>
        <v>5</v>
      </c>
      <c r="L148" s="210">
        <f>DADOS2!Y143</f>
        <v>168</v>
      </c>
      <c r="M148" s="210">
        <f>DADOS2!AB143</f>
        <v>57</v>
      </c>
      <c r="N148" s="210">
        <f>DADOS2!AE143</f>
        <v>67</v>
      </c>
      <c r="O148" s="210">
        <f>DADOS2!AH143</f>
        <v>36</v>
      </c>
      <c r="P148" s="76">
        <f>DADOS2!AK143</f>
        <v>4.75</v>
      </c>
      <c r="Q148" s="76">
        <f>DADOS2!AM143</f>
        <v>4.916666666666667</v>
      </c>
      <c r="R148" s="47"/>
      <c r="S148" s="36"/>
      <c r="T148" s="47"/>
      <c r="U148" s="36"/>
      <c r="V148" s="70"/>
      <c r="Y148" s="67"/>
    </row>
    <row r="149" spans="1:25" ht="15.75" x14ac:dyDescent="0.25">
      <c r="A149" s="130" t="str">
        <f>DADOS2!AN144</f>
        <v>NASF SC 2</v>
      </c>
      <c r="B149" s="130">
        <f>DADOS2!A144</f>
        <v>136</v>
      </c>
      <c r="C149" s="210">
        <f>DADOS2!B144</f>
        <v>107</v>
      </c>
      <c r="D149" s="210">
        <f>DADOS2!E144</f>
        <v>20</v>
      </c>
      <c r="E149" s="222">
        <f>DADOS2!H144</f>
        <v>28</v>
      </c>
      <c r="F149" s="76">
        <f>DADOS2!K144</f>
        <v>4.333333333333333</v>
      </c>
      <c r="G149" s="210">
        <f>DADOS2!L144</f>
        <v>113</v>
      </c>
      <c r="H149" s="210">
        <f>DADOS2!O144</f>
        <v>28</v>
      </c>
      <c r="I149" s="210">
        <f>DADOS2!R144</f>
        <v>36</v>
      </c>
      <c r="J149" s="210">
        <f>DADOS2!U144</f>
        <v>74</v>
      </c>
      <c r="K149" s="76">
        <f>DADOS2!X144</f>
        <v>4.75</v>
      </c>
      <c r="L149" s="210">
        <f>DADOS2!Y144</f>
        <v>178</v>
      </c>
      <c r="M149" s="210">
        <f>DADOS2!AB144</f>
        <v>50</v>
      </c>
      <c r="N149" s="210">
        <f>DADOS2!AE144</f>
        <v>67</v>
      </c>
      <c r="O149" s="210">
        <f>DADOS2!AH144</f>
        <v>40</v>
      </c>
      <c r="P149" s="76">
        <f>DADOS2!AK144</f>
        <v>4.75</v>
      </c>
      <c r="Q149" s="76">
        <f>DADOS2!AM144</f>
        <v>4.6111111111111107</v>
      </c>
      <c r="R149" s="47"/>
      <c r="S149" s="36"/>
      <c r="T149" s="47"/>
      <c r="U149" s="36"/>
      <c r="V149" s="70"/>
      <c r="Y149" s="67"/>
    </row>
    <row r="150" spans="1:25" ht="15.75" hidden="1" x14ac:dyDescent="0.25">
      <c r="A150" s="130" t="str">
        <f>DADOS2!AN145</f>
        <v>NASF Fed 1</v>
      </c>
      <c r="B150" s="130">
        <f>DADOS2!A145</f>
        <v>137</v>
      </c>
      <c r="C150" s="210">
        <f>DADOS2!B145</f>
        <v>73</v>
      </c>
      <c r="D150" s="210">
        <f>DADOS2!E145</f>
        <v>0</v>
      </c>
      <c r="E150" s="222">
        <f>DADOS2!H145</f>
        <v>16</v>
      </c>
      <c r="F150" s="76">
        <f>DADOS2!K145</f>
        <v>2.6666666666666665</v>
      </c>
      <c r="G150" s="210">
        <f>DADOS2!L145</f>
        <v>75</v>
      </c>
      <c r="H150" s="210">
        <f>DADOS2!O145</f>
        <v>5</v>
      </c>
      <c r="I150" s="210">
        <f>DADOS2!R145</f>
        <v>10</v>
      </c>
      <c r="J150" s="210">
        <f>DADOS2!U145</f>
        <v>40</v>
      </c>
      <c r="K150" s="76">
        <f>DADOS2!X145</f>
        <v>2.25</v>
      </c>
      <c r="L150" s="210">
        <f>DADOS2!Y145</f>
        <v>126</v>
      </c>
      <c r="M150" s="210">
        <f>DADOS2!AB145</f>
        <v>18</v>
      </c>
      <c r="N150" s="210">
        <f>DADOS2!AE145</f>
        <v>55</v>
      </c>
      <c r="O150" s="210">
        <f>DADOS2!AH145</f>
        <v>34</v>
      </c>
      <c r="P150" s="76">
        <f>DADOS2!AK145</f>
        <v>3.75</v>
      </c>
      <c r="Q150" s="76">
        <f>DADOS2!AM145</f>
        <v>2.8888888888888888</v>
      </c>
      <c r="R150" s="39"/>
      <c r="S150" s="40"/>
      <c r="T150" s="39"/>
      <c r="U150" s="40"/>
      <c r="V150" s="70"/>
      <c r="Y150" s="67"/>
    </row>
    <row r="151" spans="1:25" ht="15.75" x14ac:dyDescent="0.25">
      <c r="A151" s="130" t="str">
        <f>DADOS2!AN146</f>
        <v>NASF SC 2</v>
      </c>
      <c r="B151" s="130">
        <f>DADOS2!A146</f>
        <v>138</v>
      </c>
      <c r="C151" s="210">
        <f>DADOS2!B146</f>
        <v>75</v>
      </c>
      <c r="D151" s="210">
        <f>DADOS2!E146</f>
        <v>35</v>
      </c>
      <c r="E151" s="222">
        <f>DADOS2!H146</f>
        <v>15</v>
      </c>
      <c r="F151" s="76">
        <f>DADOS2!K146</f>
        <v>3.6666666666666665</v>
      </c>
      <c r="G151" s="210">
        <f>DADOS2!L146</f>
        <v>40</v>
      </c>
      <c r="H151" s="210">
        <f>DADOS2!O146</f>
        <v>28</v>
      </c>
      <c r="I151" s="210">
        <f>DADOS2!R146</f>
        <v>16</v>
      </c>
      <c r="J151" s="210">
        <f>DADOS2!U146</f>
        <v>24</v>
      </c>
      <c r="K151" s="76">
        <f>DADOS2!X146</f>
        <v>2.75</v>
      </c>
      <c r="L151" s="210">
        <f>DADOS2!Y146</f>
        <v>128</v>
      </c>
      <c r="M151" s="210">
        <f>DADOS2!AB146</f>
        <v>32</v>
      </c>
      <c r="N151" s="210">
        <f>DADOS2!AE146</f>
        <v>24</v>
      </c>
      <c r="O151" s="210">
        <f>DADOS2!AH146</f>
        <v>24</v>
      </c>
      <c r="P151" s="76">
        <f>DADOS2!AK146</f>
        <v>3.25</v>
      </c>
      <c r="Q151" s="76">
        <f>DADOS2!AM146</f>
        <v>3.2222222222222219</v>
      </c>
      <c r="R151" s="39"/>
      <c r="S151" s="40"/>
      <c r="T151" s="39"/>
      <c r="U151" s="40"/>
      <c r="V151" s="70"/>
      <c r="Y151" s="67"/>
    </row>
    <row r="152" spans="1:25" ht="15.75" hidden="1" x14ac:dyDescent="0.25">
      <c r="A152" s="130" t="str">
        <f>DADOS2!AN147</f>
        <v>NASF SC 1</v>
      </c>
      <c r="B152" s="130">
        <f>DADOS2!A147</f>
        <v>139</v>
      </c>
      <c r="C152" s="210">
        <f>DADOS2!B147</f>
        <v>96</v>
      </c>
      <c r="D152" s="210">
        <f>DADOS2!E147</f>
        <v>17</v>
      </c>
      <c r="E152" s="222">
        <f>DADOS2!H147</f>
        <v>18</v>
      </c>
      <c r="F152" s="76">
        <f>DADOS2!K147</f>
        <v>3.6666666666666665</v>
      </c>
      <c r="G152" s="210">
        <f>DADOS2!L147</f>
        <v>105</v>
      </c>
      <c r="H152" s="210">
        <f>DADOS2!O147</f>
        <v>31</v>
      </c>
      <c r="I152" s="210">
        <f>DADOS2!R147</f>
        <v>10</v>
      </c>
      <c r="J152" s="210">
        <f>DADOS2!U147</f>
        <v>32</v>
      </c>
      <c r="K152" s="76">
        <f>DADOS2!X147</f>
        <v>3.5</v>
      </c>
      <c r="L152" s="210">
        <f>DADOS2!Y147</f>
        <v>150</v>
      </c>
      <c r="M152" s="210">
        <f>DADOS2!AB147</f>
        <v>15</v>
      </c>
      <c r="N152" s="210">
        <f>DADOS2!AE147</f>
        <v>61</v>
      </c>
      <c r="O152" s="210">
        <f>DADOS2!AH147</f>
        <v>37</v>
      </c>
      <c r="P152" s="76">
        <f>DADOS2!AK147</f>
        <v>3.5</v>
      </c>
      <c r="Q152" s="76">
        <f>DADOS2!AM147</f>
        <v>3.5555555555555554</v>
      </c>
      <c r="R152" s="39"/>
      <c r="S152" s="40"/>
      <c r="T152" s="39"/>
      <c r="U152" s="40"/>
      <c r="V152" s="70"/>
      <c r="Y152" s="67"/>
    </row>
    <row r="153" spans="1:25" ht="15.75" hidden="1" x14ac:dyDescent="0.25">
      <c r="A153" s="130" t="str">
        <f>DADOS2!AN148</f>
        <v>NASF Fed 2</v>
      </c>
      <c r="B153" s="130">
        <f>DADOS2!A148</f>
        <v>140</v>
      </c>
      <c r="C153" s="210">
        <f>DADOS2!B148</f>
        <v>85</v>
      </c>
      <c r="D153" s="210">
        <f>DADOS2!E148</f>
        <v>38</v>
      </c>
      <c r="E153" s="222">
        <f>DADOS2!H148</f>
        <v>21</v>
      </c>
      <c r="F153" s="76">
        <f>DADOS2!K148</f>
        <v>4</v>
      </c>
      <c r="G153" s="210">
        <f>DADOS2!L148</f>
        <v>88</v>
      </c>
      <c r="H153" s="210">
        <f>DADOS2!O148</f>
        <v>28</v>
      </c>
      <c r="I153" s="210">
        <f>DADOS2!R148</f>
        <v>28</v>
      </c>
      <c r="J153" s="210">
        <f>DADOS2!U148</f>
        <v>52</v>
      </c>
      <c r="K153" s="76">
        <f>DADOS2!X148</f>
        <v>4</v>
      </c>
      <c r="L153" s="210">
        <f>DADOS2!Y148</f>
        <v>143</v>
      </c>
      <c r="M153" s="210">
        <f>DADOS2!AB148</f>
        <v>52</v>
      </c>
      <c r="N153" s="210">
        <f>DADOS2!AE148</f>
        <v>51</v>
      </c>
      <c r="O153" s="210">
        <f>DADOS2!AH148</f>
        <v>30</v>
      </c>
      <c r="P153" s="76">
        <f>DADOS2!AK148</f>
        <v>4</v>
      </c>
      <c r="Q153" s="76">
        <f>DADOS2!AM148</f>
        <v>4</v>
      </c>
      <c r="R153" s="39"/>
      <c r="S153" s="40"/>
      <c r="T153" s="39"/>
      <c r="U153" s="40"/>
      <c r="V153" s="70"/>
      <c r="Y153" s="67"/>
    </row>
    <row r="154" spans="1:25" ht="15.75" x14ac:dyDescent="0.25">
      <c r="A154" s="130" t="str">
        <f>DADOS2!AN149</f>
        <v>NASF SC 2</v>
      </c>
      <c r="B154" s="130">
        <f>DADOS2!A149</f>
        <v>141</v>
      </c>
      <c r="C154" s="210">
        <f>DADOS2!B149</f>
        <v>90</v>
      </c>
      <c r="D154" s="210">
        <f>DADOS2!E149</f>
        <v>24</v>
      </c>
      <c r="E154" s="222">
        <f>DADOS2!H149</f>
        <v>17</v>
      </c>
      <c r="F154" s="76">
        <f>DADOS2!K149</f>
        <v>3.3333333333333335</v>
      </c>
      <c r="G154" s="210">
        <f>DADOS2!L149</f>
        <v>93</v>
      </c>
      <c r="H154" s="210">
        <f>DADOS2!O149</f>
        <v>31</v>
      </c>
      <c r="I154" s="210">
        <f>DADOS2!R149</f>
        <v>23</v>
      </c>
      <c r="J154" s="210">
        <f>DADOS2!U149</f>
        <v>50</v>
      </c>
      <c r="K154" s="76">
        <f>DADOS2!X149</f>
        <v>3.75</v>
      </c>
      <c r="L154" s="210">
        <f>DADOS2!Y149</f>
        <v>112</v>
      </c>
      <c r="M154" s="210">
        <f>DADOS2!AB149</f>
        <v>59</v>
      </c>
      <c r="N154" s="210">
        <f>DADOS2!AE149</f>
        <v>52</v>
      </c>
      <c r="O154" s="210">
        <f>DADOS2!AH149</f>
        <v>20</v>
      </c>
      <c r="P154" s="76">
        <f>DADOS2!AK149</f>
        <v>3.5</v>
      </c>
      <c r="Q154" s="76">
        <f>DADOS2!AM149</f>
        <v>3.5277777777777781</v>
      </c>
      <c r="R154" s="39"/>
      <c r="S154" s="40"/>
      <c r="T154" s="39"/>
      <c r="U154" s="40"/>
      <c r="V154" s="70"/>
      <c r="Y154" s="67"/>
    </row>
    <row r="155" spans="1:25" ht="15.75" x14ac:dyDescent="0.25">
      <c r="A155" s="130" t="str">
        <f>DADOS2!AN150</f>
        <v>NASF SC 2</v>
      </c>
      <c r="B155" s="130">
        <f>DADOS2!A150</f>
        <v>142</v>
      </c>
      <c r="C155" s="210">
        <f>DADOS2!B150</f>
        <v>102</v>
      </c>
      <c r="D155" s="210">
        <f>DADOS2!E150</f>
        <v>25</v>
      </c>
      <c r="E155" s="222">
        <f>DADOS2!H150</f>
        <v>27</v>
      </c>
      <c r="F155" s="76">
        <f>DADOS2!K150</f>
        <v>4.333333333333333</v>
      </c>
      <c r="G155" s="210">
        <f>DADOS2!L150</f>
        <v>114</v>
      </c>
      <c r="H155" s="210">
        <f>DADOS2!O150</f>
        <v>36</v>
      </c>
      <c r="I155" s="210">
        <f>DADOS2!R150</f>
        <v>32</v>
      </c>
      <c r="J155" s="210">
        <f>DADOS2!U150</f>
        <v>71</v>
      </c>
      <c r="K155" s="76">
        <f>DADOS2!X150</f>
        <v>5</v>
      </c>
      <c r="L155" s="210">
        <f>DADOS2!Y150</f>
        <v>188</v>
      </c>
      <c r="M155" s="210">
        <f>DADOS2!AB150</f>
        <v>66</v>
      </c>
      <c r="N155" s="210">
        <f>DADOS2!AE150</f>
        <v>70</v>
      </c>
      <c r="O155" s="210">
        <f>DADOS2!AH150</f>
        <v>38</v>
      </c>
      <c r="P155" s="76">
        <f>DADOS2!AK150</f>
        <v>5</v>
      </c>
      <c r="Q155" s="76">
        <f>DADOS2!AM150</f>
        <v>4.7777777777777777</v>
      </c>
      <c r="R155" s="39"/>
      <c r="S155" s="40"/>
      <c r="T155" s="39"/>
      <c r="U155" s="40"/>
      <c r="V155" s="70"/>
      <c r="Y155" s="67"/>
    </row>
    <row r="156" spans="1:25" ht="15.75" hidden="1" x14ac:dyDescent="0.25">
      <c r="A156" s="130" t="str">
        <f>DADOS2!AN151</f>
        <v>NASF Fed 1</v>
      </c>
      <c r="B156" s="130">
        <f>DADOS2!A151</f>
        <v>143</v>
      </c>
      <c r="C156" s="210">
        <f>DADOS2!B151</f>
        <v>95</v>
      </c>
      <c r="D156" s="210">
        <f>DADOS2!E151</f>
        <v>37</v>
      </c>
      <c r="E156" s="222">
        <f>DADOS2!H151</f>
        <v>18</v>
      </c>
      <c r="F156" s="76">
        <f>DADOS2!K151</f>
        <v>4</v>
      </c>
      <c r="G156" s="210">
        <f>DADOS2!L151</f>
        <v>88</v>
      </c>
      <c r="H156" s="210">
        <f>DADOS2!O151</f>
        <v>30</v>
      </c>
      <c r="I156" s="210">
        <f>DADOS2!R151</f>
        <v>29</v>
      </c>
      <c r="J156" s="210">
        <f>DADOS2!U151</f>
        <v>59</v>
      </c>
      <c r="K156" s="76">
        <f>DADOS2!X151</f>
        <v>4</v>
      </c>
      <c r="L156" s="210">
        <f>DADOS2!Y151</f>
        <v>149</v>
      </c>
      <c r="M156" s="210">
        <f>DADOS2!AB151</f>
        <v>45</v>
      </c>
      <c r="N156" s="210">
        <f>DADOS2!AE151</f>
        <v>57</v>
      </c>
      <c r="O156" s="210">
        <f>DADOS2!AH151</f>
        <v>33</v>
      </c>
      <c r="P156" s="76">
        <f>DADOS2!AK151</f>
        <v>4</v>
      </c>
      <c r="Q156" s="76">
        <f>DADOS2!AM151</f>
        <v>4</v>
      </c>
      <c r="R156" s="39"/>
      <c r="S156" s="40"/>
      <c r="T156" s="39"/>
      <c r="U156" s="40"/>
      <c r="V156" s="70"/>
      <c r="Y156" s="67"/>
    </row>
    <row r="157" spans="1:25" ht="15.75" hidden="1" x14ac:dyDescent="0.25">
      <c r="A157" s="130" t="str">
        <f>DADOS2!AN152</f>
        <v>NASF Fed 1</v>
      </c>
      <c r="B157" s="130">
        <f>DADOS2!A152</f>
        <v>144</v>
      </c>
      <c r="C157" s="210">
        <f>DADOS2!B152</f>
        <v>63</v>
      </c>
      <c r="D157" s="210">
        <f>DADOS2!E152</f>
        <v>26</v>
      </c>
      <c r="E157" s="222">
        <f>DADOS2!H152</f>
        <v>22</v>
      </c>
      <c r="F157" s="76">
        <f>DADOS2!K152</f>
        <v>3.3333333333333335</v>
      </c>
      <c r="G157" s="210">
        <f>DADOS2!L152</f>
        <v>93</v>
      </c>
      <c r="H157" s="210">
        <f>DADOS2!O152</f>
        <v>27</v>
      </c>
      <c r="I157" s="210">
        <f>DADOS2!R152</f>
        <v>23</v>
      </c>
      <c r="J157" s="210">
        <f>DADOS2!U152</f>
        <v>44</v>
      </c>
      <c r="K157" s="76">
        <f>DADOS2!X152</f>
        <v>3.5</v>
      </c>
      <c r="L157" s="210">
        <f>DADOS2!Y152</f>
        <v>126</v>
      </c>
      <c r="M157" s="210">
        <f>DADOS2!AB152</f>
        <v>59</v>
      </c>
      <c r="N157" s="210">
        <f>DADOS2!AE152</f>
        <v>63</v>
      </c>
      <c r="O157" s="210">
        <f>DADOS2!AH152</f>
        <v>37</v>
      </c>
      <c r="P157" s="76">
        <f>DADOS2!AK152</f>
        <v>4.25</v>
      </c>
      <c r="Q157" s="76">
        <f>DADOS2!AM152</f>
        <v>3.6944444444444446</v>
      </c>
      <c r="R157" s="39"/>
      <c r="S157" s="40"/>
      <c r="T157" s="39"/>
      <c r="U157" s="40"/>
      <c r="V157" s="70"/>
      <c r="Y157" s="67"/>
    </row>
    <row r="158" spans="1:25" ht="15.75" x14ac:dyDescent="0.25">
      <c r="A158" s="130" t="str">
        <f>DADOS2!AN153</f>
        <v>NASF SC 2</v>
      </c>
      <c r="B158" s="130">
        <f>DADOS2!A153</f>
        <v>145</v>
      </c>
      <c r="C158" s="210" t="str">
        <f>DADOS2!B153</f>
        <v>Não Respondeu</v>
      </c>
      <c r="D158" s="210" t="str">
        <f>DADOS2!E153</f>
        <v>Não Respondeu</v>
      </c>
      <c r="E158" s="222" t="str">
        <f>DADOS2!H153</f>
        <v>Não Respondeu</v>
      </c>
      <c r="F158" s="76" t="str">
        <f>DADOS2!K153</f>
        <v>Não Respondeu</v>
      </c>
      <c r="G158" s="210" t="str">
        <f>DADOS2!L153</f>
        <v>Não Respondeu</v>
      </c>
      <c r="H158" s="210" t="str">
        <f>DADOS2!O153</f>
        <v>Não Respondeu</v>
      </c>
      <c r="I158" s="210" t="str">
        <f>DADOS2!R153</f>
        <v>Não Respondeu</v>
      </c>
      <c r="J158" s="210" t="str">
        <f>DADOS2!U153</f>
        <v>Não Respondeu</v>
      </c>
      <c r="K158" s="76" t="str">
        <f>DADOS2!X153</f>
        <v>Não Respondeu</v>
      </c>
      <c r="L158" s="210" t="str">
        <f>DADOS2!Y153</f>
        <v>Não Respondeu</v>
      </c>
      <c r="M158" s="210" t="str">
        <f>DADOS2!AB153</f>
        <v>Não Respondeu</v>
      </c>
      <c r="N158" s="210" t="str">
        <f>DADOS2!AE153</f>
        <v>Não Respondeu</v>
      </c>
      <c r="O158" s="210" t="str">
        <f>DADOS2!AH153</f>
        <v>Não Respondeu</v>
      </c>
      <c r="P158" s="76" t="str">
        <f>DADOS2!AK153</f>
        <v>Não Respondeu</v>
      </c>
      <c r="Q158" s="76" t="str">
        <f>DADOS2!AM153</f>
        <v>Não Respondeu</v>
      </c>
      <c r="R158" s="39"/>
      <c r="S158" s="40"/>
      <c r="T158" s="39"/>
      <c r="U158" s="40"/>
      <c r="V158" s="70"/>
      <c r="Y158" s="67"/>
    </row>
    <row r="159" spans="1:25" ht="15.75" hidden="1" x14ac:dyDescent="0.25">
      <c r="A159" s="130" t="str">
        <f>DADOS2!AN154</f>
        <v>NASF Fed 1</v>
      </c>
      <c r="B159" s="130">
        <f>DADOS2!A154</f>
        <v>146</v>
      </c>
      <c r="C159" s="210">
        <f>DADOS2!B154</f>
        <v>62</v>
      </c>
      <c r="D159" s="210">
        <f>DADOS2!E154</f>
        <v>26</v>
      </c>
      <c r="E159" s="222">
        <f>DADOS2!H154</f>
        <v>16</v>
      </c>
      <c r="F159" s="76">
        <f>DADOS2!K154</f>
        <v>3</v>
      </c>
      <c r="G159" s="210">
        <f>DADOS2!L154</f>
        <v>40</v>
      </c>
      <c r="H159" s="210">
        <f>DADOS2!O154</f>
        <v>12</v>
      </c>
      <c r="I159" s="210">
        <f>DADOS2!R154</f>
        <v>15</v>
      </c>
      <c r="J159" s="210">
        <f>DADOS2!U154</f>
        <v>0</v>
      </c>
      <c r="K159" s="76">
        <f>DADOS2!X154</f>
        <v>1.75</v>
      </c>
      <c r="L159" s="210">
        <f>DADOS2!Y154</f>
        <v>114</v>
      </c>
      <c r="M159" s="210">
        <f>DADOS2!AB154</f>
        <v>42</v>
      </c>
      <c r="N159" s="210">
        <f>DADOS2!AE154</f>
        <v>50</v>
      </c>
      <c r="O159" s="210">
        <f>DADOS2!AH154</f>
        <v>38</v>
      </c>
      <c r="P159" s="76">
        <f>DADOS2!AK154</f>
        <v>3.75</v>
      </c>
      <c r="Q159" s="76">
        <f>DADOS2!AM154</f>
        <v>2.8333333333333335</v>
      </c>
      <c r="R159" s="39"/>
      <c r="S159" s="40"/>
      <c r="T159" s="39"/>
      <c r="U159" s="40"/>
      <c r="V159" s="70"/>
      <c r="Y159" s="67"/>
    </row>
    <row r="160" spans="1:25" ht="15.75" x14ac:dyDescent="0.25">
      <c r="A160" s="130" t="str">
        <f>DADOS2!AN155</f>
        <v>NASF SC 2</v>
      </c>
      <c r="B160" s="130">
        <f>DADOS2!A155</f>
        <v>147</v>
      </c>
      <c r="C160" s="210">
        <f>DADOS2!B155</f>
        <v>98</v>
      </c>
      <c r="D160" s="210">
        <f>DADOS2!E155</f>
        <v>25</v>
      </c>
      <c r="E160" s="222">
        <f>DADOS2!H155</f>
        <v>12</v>
      </c>
      <c r="F160" s="76">
        <f>DADOS2!K155</f>
        <v>3.6666666666666665</v>
      </c>
      <c r="G160" s="210">
        <f>DADOS2!L155</f>
        <v>100</v>
      </c>
      <c r="H160" s="210">
        <f>DADOS2!O155</f>
        <v>22</v>
      </c>
      <c r="I160" s="210">
        <f>DADOS2!R155</f>
        <v>11</v>
      </c>
      <c r="J160" s="210">
        <f>DADOS2!U155</f>
        <v>47</v>
      </c>
      <c r="K160" s="76">
        <f>DADOS2!X155</f>
        <v>3</v>
      </c>
      <c r="L160" s="210">
        <f>DADOS2!Y155</f>
        <v>115</v>
      </c>
      <c r="M160" s="210">
        <f>DADOS2!AB155</f>
        <v>50</v>
      </c>
      <c r="N160" s="210">
        <f>DADOS2!AE155</f>
        <v>56</v>
      </c>
      <c r="O160" s="210">
        <f>DADOS2!AH155</f>
        <v>29</v>
      </c>
      <c r="P160" s="76">
        <f>DADOS2!AK155</f>
        <v>3.75</v>
      </c>
      <c r="Q160" s="76">
        <f>DADOS2!AM155</f>
        <v>3.4722222222222219</v>
      </c>
      <c r="R160" s="39"/>
      <c r="S160" s="40"/>
      <c r="T160" s="39"/>
      <c r="U160" s="40"/>
      <c r="V160" s="70"/>
      <c r="Y160" s="67"/>
    </row>
    <row r="161" spans="1:25" ht="15.75" x14ac:dyDescent="0.25">
      <c r="A161" s="130" t="str">
        <f>DADOS2!AN156</f>
        <v>NASF SC 2</v>
      </c>
      <c r="B161" s="130">
        <f>DADOS2!A156</f>
        <v>148</v>
      </c>
      <c r="C161" s="210">
        <f>DADOS2!B156</f>
        <v>93</v>
      </c>
      <c r="D161" s="210">
        <f>DADOS2!E156</f>
        <v>34</v>
      </c>
      <c r="E161" s="222">
        <f>DADOS2!H156</f>
        <v>20</v>
      </c>
      <c r="F161" s="76">
        <f>DADOS2!K156</f>
        <v>4</v>
      </c>
      <c r="G161" s="210">
        <f>DADOS2!L156</f>
        <v>105</v>
      </c>
      <c r="H161" s="210">
        <f>DADOS2!O156</f>
        <v>32</v>
      </c>
      <c r="I161" s="210">
        <f>DADOS2!R156</f>
        <v>28</v>
      </c>
      <c r="J161" s="210">
        <f>DADOS2!U156</f>
        <v>60</v>
      </c>
      <c r="K161" s="76">
        <f>DADOS2!X156</f>
        <v>4.25</v>
      </c>
      <c r="L161" s="210">
        <f>DADOS2!Y156</f>
        <v>152</v>
      </c>
      <c r="M161" s="210">
        <f>DADOS2!AB156</f>
        <v>58</v>
      </c>
      <c r="N161" s="210">
        <f>DADOS2!AE156</f>
        <v>57</v>
      </c>
      <c r="O161" s="210">
        <f>DADOS2!AH156</f>
        <v>32</v>
      </c>
      <c r="P161" s="76">
        <f>DADOS2!AK156</f>
        <v>4.25</v>
      </c>
      <c r="Q161" s="76">
        <f>DADOS2!AM156</f>
        <v>4.166666666666667</v>
      </c>
      <c r="R161" s="39"/>
      <c r="S161" s="40"/>
      <c r="T161" s="39"/>
      <c r="U161" s="40"/>
      <c r="V161" s="70"/>
      <c r="Y161" s="67"/>
    </row>
    <row r="162" spans="1:25" ht="15.75" x14ac:dyDescent="0.25">
      <c r="A162" s="130" t="str">
        <f>DADOS2!AN157</f>
        <v>NASF SC 2</v>
      </c>
      <c r="B162" s="130">
        <f>DADOS2!A157</f>
        <v>149</v>
      </c>
      <c r="C162" s="210">
        <f>DADOS2!B157</f>
        <v>103</v>
      </c>
      <c r="D162" s="210">
        <f>DADOS2!E157</f>
        <v>26</v>
      </c>
      <c r="E162" s="222">
        <f>DADOS2!H157</f>
        <v>16</v>
      </c>
      <c r="F162" s="76">
        <f>DADOS2!K157</f>
        <v>4</v>
      </c>
      <c r="G162" s="210">
        <f>DADOS2!L157</f>
        <v>69</v>
      </c>
      <c r="H162" s="210">
        <f>DADOS2!O157</f>
        <v>21</v>
      </c>
      <c r="I162" s="210">
        <f>DADOS2!R157</f>
        <v>19</v>
      </c>
      <c r="J162" s="210">
        <f>DADOS2!U157</f>
        <v>40</v>
      </c>
      <c r="K162" s="76">
        <f>DADOS2!X157</f>
        <v>3</v>
      </c>
      <c r="L162" s="210">
        <f>DADOS2!Y157</f>
        <v>108</v>
      </c>
      <c r="M162" s="210">
        <f>DADOS2!AB157</f>
        <v>39</v>
      </c>
      <c r="N162" s="210">
        <f>DADOS2!AE157</f>
        <v>44</v>
      </c>
      <c r="O162" s="210">
        <f>DADOS2!AH157</f>
        <v>26</v>
      </c>
      <c r="P162" s="76">
        <f>DADOS2!AK157</f>
        <v>3.25</v>
      </c>
      <c r="Q162" s="76">
        <f>DADOS2!AM157</f>
        <v>3.4166666666666665</v>
      </c>
      <c r="R162" s="39"/>
      <c r="S162" s="40"/>
      <c r="T162" s="39"/>
      <c r="U162" s="40"/>
      <c r="V162" s="70"/>
      <c r="Y162" s="67"/>
    </row>
    <row r="163" spans="1:25" ht="15.75" hidden="1" x14ac:dyDescent="0.25">
      <c r="A163" s="130" t="str">
        <f>DADOS2!AN158</f>
        <v>NASF Fed 1</v>
      </c>
      <c r="B163" s="130">
        <f>DADOS2!A158</f>
        <v>150</v>
      </c>
      <c r="C163" s="210">
        <f>DADOS2!B158</f>
        <v>78</v>
      </c>
      <c r="D163" s="210">
        <f>DADOS2!E158</f>
        <v>41</v>
      </c>
      <c r="E163" s="222">
        <f>DADOS2!H158</f>
        <v>12</v>
      </c>
      <c r="F163" s="76">
        <f>DADOS2!K158</f>
        <v>4</v>
      </c>
      <c r="G163" s="210">
        <f>DADOS2!L158</f>
        <v>70</v>
      </c>
      <c r="H163" s="210">
        <f>DADOS2!O158</f>
        <v>30</v>
      </c>
      <c r="I163" s="210">
        <f>DADOS2!R158</f>
        <v>15</v>
      </c>
      <c r="J163" s="210">
        <f>DADOS2!U158</f>
        <v>18</v>
      </c>
      <c r="K163" s="76">
        <f>DADOS2!X158</f>
        <v>2.75</v>
      </c>
      <c r="L163" s="210">
        <f>DADOS2!Y158</f>
        <v>163.66</v>
      </c>
      <c r="M163" s="210">
        <f>DADOS2!AB158</f>
        <v>53.66</v>
      </c>
      <c r="N163" s="210">
        <f>DADOS2!AE158</f>
        <v>44.33</v>
      </c>
      <c r="O163" s="210">
        <f>DADOS2!AH158</f>
        <v>35.33</v>
      </c>
      <c r="P163" s="76">
        <f>DADOS2!AK158</f>
        <v>4</v>
      </c>
      <c r="Q163" s="76">
        <f>DADOS2!AM158</f>
        <v>3.5833333333333335</v>
      </c>
      <c r="R163" s="39"/>
      <c r="S163" s="40"/>
      <c r="T163" s="39"/>
      <c r="U163" s="40"/>
      <c r="V163" s="70"/>
      <c r="Y163" s="67"/>
    </row>
    <row r="164" spans="1:25" ht="15.75" x14ac:dyDescent="0.25">
      <c r="A164" s="130" t="str">
        <f>DADOS2!AN159</f>
        <v>NASF SC 2</v>
      </c>
      <c r="B164" s="130">
        <f>DADOS2!A159</f>
        <v>151</v>
      </c>
      <c r="C164" s="210">
        <f>DADOS2!B159</f>
        <v>50</v>
      </c>
      <c r="D164" s="210">
        <f>DADOS2!E159</f>
        <v>26</v>
      </c>
      <c r="E164" s="222">
        <f>DADOS2!H159</f>
        <v>9</v>
      </c>
      <c r="F164" s="76">
        <f>DADOS2!K159</f>
        <v>2.6666666666666665</v>
      </c>
      <c r="G164" s="210">
        <f>DADOS2!L159</f>
        <v>58</v>
      </c>
      <c r="H164" s="210">
        <f>DADOS2!O159</f>
        <v>18</v>
      </c>
      <c r="I164" s="210">
        <f>DADOS2!R159</f>
        <v>18</v>
      </c>
      <c r="J164" s="210">
        <f>DADOS2!U159</f>
        <v>21</v>
      </c>
      <c r="K164" s="76">
        <f>DADOS2!X159</f>
        <v>2.75</v>
      </c>
      <c r="L164" s="210">
        <f>DADOS2!Y159</f>
        <v>56</v>
      </c>
      <c r="M164" s="210">
        <f>DADOS2!AB159</f>
        <v>26</v>
      </c>
      <c r="N164" s="210">
        <f>DADOS2!AE159</f>
        <v>31</v>
      </c>
      <c r="O164" s="210">
        <f>DADOS2!AH159</f>
        <v>18</v>
      </c>
      <c r="P164" s="76">
        <f>DADOS2!AK159</f>
        <v>2.25</v>
      </c>
      <c r="Q164" s="76">
        <f>DADOS2!AM159</f>
        <v>2.5555555555555554</v>
      </c>
      <c r="R164" s="39"/>
      <c r="S164" s="40"/>
      <c r="T164" s="39"/>
      <c r="U164" s="40"/>
      <c r="V164" s="70"/>
      <c r="Y164" s="67"/>
    </row>
    <row r="165" spans="1:25" ht="15.75" hidden="1" x14ac:dyDescent="0.25">
      <c r="A165" s="130" t="str">
        <f>DADOS2!AN160</f>
        <v>NASF SC 1</v>
      </c>
      <c r="B165" s="130">
        <f>DADOS2!A160</f>
        <v>152</v>
      </c>
      <c r="C165" s="210">
        <f>DADOS2!B160</f>
        <v>102</v>
      </c>
      <c r="D165" s="210">
        <f>DADOS2!E160</f>
        <v>35</v>
      </c>
      <c r="E165" s="222">
        <f>DADOS2!H160</f>
        <v>24</v>
      </c>
      <c r="F165" s="76">
        <f>DADOS2!K160</f>
        <v>4.666666666666667</v>
      </c>
      <c r="G165" s="210">
        <f>DADOS2!L160</f>
        <v>48</v>
      </c>
      <c r="H165" s="210">
        <f>DADOS2!O160</f>
        <v>8</v>
      </c>
      <c r="I165" s="210">
        <f>DADOS2!R160</f>
        <v>12</v>
      </c>
      <c r="J165" s="210">
        <f>DADOS2!U160</f>
        <v>20</v>
      </c>
      <c r="K165" s="76">
        <f>DADOS2!X160</f>
        <v>2</v>
      </c>
      <c r="L165" s="210">
        <f>DADOS2!Y160</f>
        <v>125</v>
      </c>
      <c r="M165" s="210">
        <f>DADOS2!AB160</f>
        <v>50</v>
      </c>
      <c r="N165" s="210">
        <f>DADOS2!AE160</f>
        <v>51</v>
      </c>
      <c r="O165" s="210">
        <f>DADOS2!AH160</f>
        <v>24</v>
      </c>
      <c r="P165" s="76">
        <f>DADOS2!AK160</f>
        <v>3.75</v>
      </c>
      <c r="Q165" s="76">
        <f>DADOS2!AM160</f>
        <v>3.4722222222222228</v>
      </c>
      <c r="R165" s="39"/>
      <c r="S165" s="40"/>
      <c r="T165" s="39"/>
      <c r="U165" s="40"/>
      <c r="V165" s="70"/>
      <c r="Y165" s="67"/>
    </row>
    <row r="166" spans="1:25" ht="15.75" x14ac:dyDescent="0.25">
      <c r="A166" s="130" t="str">
        <f>DADOS2!AN161</f>
        <v>NASF SC 2</v>
      </c>
      <c r="B166" s="130">
        <f>DADOS2!A161</f>
        <v>153</v>
      </c>
      <c r="C166" s="210">
        <f>DADOS2!B161</f>
        <v>87</v>
      </c>
      <c r="D166" s="210">
        <f>DADOS2!E161</f>
        <v>35</v>
      </c>
      <c r="E166" s="222">
        <f>DADOS2!H161</f>
        <v>19</v>
      </c>
      <c r="F166" s="76">
        <f>DADOS2!K161</f>
        <v>4</v>
      </c>
      <c r="G166" s="210">
        <f>DADOS2!L161</f>
        <v>94</v>
      </c>
      <c r="H166" s="210">
        <f>DADOS2!O161</f>
        <v>24</v>
      </c>
      <c r="I166" s="210">
        <f>DADOS2!R161</f>
        <v>23</v>
      </c>
      <c r="J166" s="210">
        <f>DADOS2!U161</f>
        <v>57</v>
      </c>
      <c r="K166" s="76">
        <f>DADOS2!X161</f>
        <v>3.75</v>
      </c>
      <c r="L166" s="210">
        <f>DADOS2!Y161</f>
        <v>174</v>
      </c>
      <c r="M166" s="210">
        <f>DADOS2!AB161</f>
        <v>63</v>
      </c>
      <c r="N166" s="210">
        <f>DADOS2!AE161</f>
        <v>60</v>
      </c>
      <c r="O166" s="210">
        <f>DADOS2!AH161</f>
        <v>34</v>
      </c>
      <c r="P166" s="76">
        <f>DADOS2!AK161</f>
        <v>4.25</v>
      </c>
      <c r="Q166" s="76">
        <f>DADOS2!AM161</f>
        <v>4</v>
      </c>
      <c r="R166" s="39"/>
      <c r="S166" s="40"/>
      <c r="T166" s="39"/>
      <c r="U166" s="40"/>
      <c r="V166" s="70"/>
      <c r="Y166" s="67"/>
    </row>
    <row r="167" spans="1:25" ht="15.75" hidden="1" x14ac:dyDescent="0.25">
      <c r="A167" s="130" t="str">
        <f>DADOS2!AN162</f>
        <v>NASF Fed 1</v>
      </c>
      <c r="B167" s="130">
        <f>DADOS2!A162</f>
        <v>154</v>
      </c>
      <c r="C167" s="210">
        <f>DADOS2!B162</f>
        <v>75</v>
      </c>
      <c r="D167" s="210">
        <f>DADOS2!E162</f>
        <v>21</v>
      </c>
      <c r="E167" s="222">
        <f>DADOS2!H162</f>
        <v>8</v>
      </c>
      <c r="F167" s="76">
        <f>DADOS2!K162</f>
        <v>3</v>
      </c>
      <c r="G167" s="210">
        <f>DADOS2!L162</f>
        <v>47</v>
      </c>
      <c r="H167" s="210">
        <f>DADOS2!O162</f>
        <v>17</v>
      </c>
      <c r="I167" s="210">
        <f>DADOS2!R162</f>
        <v>1</v>
      </c>
      <c r="J167" s="210">
        <f>DADOS2!U162</f>
        <v>0</v>
      </c>
      <c r="K167" s="76">
        <f>DADOS2!X162</f>
        <v>1.75</v>
      </c>
      <c r="L167" s="210">
        <f>DADOS2!Y162</f>
        <v>58</v>
      </c>
      <c r="M167" s="210">
        <f>DADOS2!AB162</f>
        <v>3</v>
      </c>
      <c r="N167" s="210">
        <f>DADOS2!AE162</f>
        <v>36</v>
      </c>
      <c r="O167" s="210">
        <f>DADOS2!AH162</f>
        <v>23</v>
      </c>
      <c r="P167" s="76">
        <f>DADOS2!AK162</f>
        <v>2.25</v>
      </c>
      <c r="Q167" s="76">
        <f>DADOS2!AM162</f>
        <v>2.3333333333333335</v>
      </c>
      <c r="R167" s="39"/>
      <c r="S167" s="40"/>
      <c r="T167" s="39"/>
      <c r="U167" s="40"/>
      <c r="V167" s="70"/>
      <c r="Y167" s="67"/>
    </row>
    <row r="168" spans="1:25" ht="15.75" x14ac:dyDescent="0.25">
      <c r="A168" s="130" t="str">
        <f>DADOS2!AN163</f>
        <v>NASF SC 2</v>
      </c>
      <c r="B168" s="130">
        <f>DADOS2!A163</f>
        <v>155</v>
      </c>
      <c r="C168" s="210">
        <f>DADOS2!B163</f>
        <v>92</v>
      </c>
      <c r="D168" s="210">
        <f>DADOS2!E163</f>
        <v>34</v>
      </c>
      <c r="E168" s="222">
        <f>DADOS2!H163</f>
        <v>17</v>
      </c>
      <c r="F168" s="76">
        <f>DADOS2!K163</f>
        <v>3.6666666666666665</v>
      </c>
      <c r="G168" s="210">
        <f>DADOS2!L163</f>
        <v>95</v>
      </c>
      <c r="H168" s="210">
        <f>DADOS2!O163</f>
        <v>31</v>
      </c>
      <c r="I168" s="210">
        <f>DADOS2!R163</f>
        <v>19</v>
      </c>
      <c r="J168" s="210">
        <f>DADOS2!U163</f>
        <v>54</v>
      </c>
      <c r="K168" s="76">
        <f>DADOS2!X163</f>
        <v>3.75</v>
      </c>
      <c r="L168" s="210">
        <f>DADOS2!Y163</f>
        <v>171</v>
      </c>
      <c r="M168" s="210">
        <f>DADOS2!AB163</f>
        <v>65</v>
      </c>
      <c r="N168" s="210">
        <f>DADOS2!AE163</f>
        <v>68</v>
      </c>
      <c r="O168" s="210">
        <f>DADOS2!AH163</f>
        <v>34</v>
      </c>
      <c r="P168" s="76">
        <f>DADOS2!AK163</f>
        <v>5</v>
      </c>
      <c r="Q168" s="76">
        <f>DADOS2!AM163</f>
        <v>4.1388888888888884</v>
      </c>
      <c r="R168" s="39"/>
      <c r="S168" s="40"/>
      <c r="T168" s="39"/>
      <c r="U168" s="40"/>
      <c r="V168" s="70"/>
      <c r="Y168" s="67"/>
    </row>
    <row r="169" spans="1:25" ht="15.75" x14ac:dyDescent="0.25">
      <c r="A169" s="130" t="str">
        <f>DADOS2!AN164</f>
        <v>NASF SC 2</v>
      </c>
      <c r="B169" s="130">
        <f>DADOS2!A164</f>
        <v>156</v>
      </c>
      <c r="C169" s="210">
        <f>DADOS2!B164</f>
        <v>95</v>
      </c>
      <c r="D169" s="210">
        <f>DADOS2!E164</f>
        <v>23</v>
      </c>
      <c r="E169" s="222">
        <f>DADOS2!H164</f>
        <v>18</v>
      </c>
      <c r="F169" s="76">
        <f>DADOS2!K164</f>
        <v>3.6666666666666665</v>
      </c>
      <c r="G169" s="210">
        <f>DADOS2!L164</f>
        <v>106</v>
      </c>
      <c r="H169" s="210">
        <f>DADOS2!O164</f>
        <v>30</v>
      </c>
      <c r="I169" s="210">
        <f>DADOS2!R164</f>
        <v>27</v>
      </c>
      <c r="J169" s="210">
        <f>DADOS2!U164</f>
        <v>44</v>
      </c>
      <c r="K169" s="76">
        <f>DADOS2!X164</f>
        <v>4</v>
      </c>
      <c r="L169" s="210">
        <f>DADOS2!Y164</f>
        <v>132</v>
      </c>
      <c r="M169" s="210">
        <f>DADOS2!AB164</f>
        <v>37</v>
      </c>
      <c r="N169" s="210">
        <f>DADOS2!AE164</f>
        <v>63</v>
      </c>
      <c r="O169" s="210">
        <f>DADOS2!AH164</f>
        <v>33</v>
      </c>
      <c r="P169" s="76">
        <f>DADOS2!AK164</f>
        <v>4</v>
      </c>
      <c r="Q169" s="76">
        <f>DADOS2!AM164</f>
        <v>3.8888888888888888</v>
      </c>
      <c r="R169" s="39"/>
      <c r="S169" s="40"/>
      <c r="T169" s="39"/>
      <c r="U169" s="40"/>
      <c r="V169" s="70"/>
      <c r="Y169" s="67"/>
    </row>
    <row r="170" spans="1:25" ht="15.75" x14ac:dyDescent="0.25">
      <c r="A170" s="130" t="str">
        <f>DADOS2!AN165</f>
        <v>NASF SC 2</v>
      </c>
      <c r="B170" s="130">
        <f>DADOS2!A165</f>
        <v>157</v>
      </c>
      <c r="C170" s="210">
        <f>DADOS2!B165</f>
        <v>54</v>
      </c>
      <c r="D170" s="210">
        <f>DADOS2!E165</f>
        <v>30</v>
      </c>
      <c r="E170" s="222">
        <f>DADOS2!H165</f>
        <v>6</v>
      </c>
      <c r="F170" s="76">
        <f>DADOS2!K165</f>
        <v>3</v>
      </c>
      <c r="G170" s="210">
        <f>DADOS2!L165</f>
        <v>13</v>
      </c>
      <c r="H170" s="210">
        <f>DADOS2!O165</f>
        <v>4</v>
      </c>
      <c r="I170" s="210">
        <f>DADOS2!R165</f>
        <v>4</v>
      </c>
      <c r="J170" s="210">
        <f>DADOS2!U165</f>
        <v>8</v>
      </c>
      <c r="K170" s="76">
        <f>DADOS2!X165</f>
        <v>1</v>
      </c>
      <c r="L170" s="210">
        <f>DADOS2!Y165</f>
        <v>82</v>
      </c>
      <c r="M170" s="210">
        <f>DADOS2!AB165</f>
        <v>8</v>
      </c>
      <c r="N170" s="210">
        <f>DADOS2!AE165</f>
        <v>53</v>
      </c>
      <c r="O170" s="210">
        <f>DADOS2!AH165</f>
        <v>26</v>
      </c>
      <c r="P170" s="76">
        <f>DADOS2!AK165</f>
        <v>2.75</v>
      </c>
      <c r="Q170" s="76">
        <f>DADOS2!AM165</f>
        <v>2.25</v>
      </c>
      <c r="R170" s="39"/>
      <c r="S170" s="40"/>
      <c r="T170" s="39"/>
      <c r="U170" s="40"/>
      <c r="V170" s="70"/>
      <c r="Y170" s="67"/>
    </row>
    <row r="171" spans="1:25" ht="15.75" x14ac:dyDescent="0.25">
      <c r="A171" s="130" t="str">
        <f>DADOS2!AN166</f>
        <v>NASF SC 2</v>
      </c>
      <c r="B171" s="130">
        <f>DADOS2!A166</f>
        <v>158</v>
      </c>
      <c r="C171" s="210">
        <f>DADOS2!B166</f>
        <v>58</v>
      </c>
      <c r="D171" s="210">
        <f>DADOS2!E166</f>
        <v>28</v>
      </c>
      <c r="E171" s="222">
        <f>DADOS2!H166</f>
        <v>8</v>
      </c>
      <c r="F171" s="76">
        <f>DADOS2!K166</f>
        <v>2.6666666666666665</v>
      </c>
      <c r="G171" s="210">
        <f>DADOS2!L166</f>
        <v>31</v>
      </c>
      <c r="H171" s="210">
        <f>DADOS2!O166</f>
        <v>8</v>
      </c>
      <c r="I171" s="210">
        <f>DADOS2!R166</f>
        <v>12</v>
      </c>
      <c r="J171" s="210">
        <f>DADOS2!U166</f>
        <v>15</v>
      </c>
      <c r="K171" s="76">
        <f>DADOS2!X166</f>
        <v>1.75</v>
      </c>
      <c r="L171" s="210">
        <f>DADOS2!Y166</f>
        <v>87</v>
      </c>
      <c r="M171" s="210">
        <f>DADOS2!AB166</f>
        <v>11</v>
      </c>
      <c r="N171" s="210">
        <f>DADOS2!AE166</f>
        <v>10</v>
      </c>
      <c r="O171" s="210">
        <f>DADOS2!AH166</f>
        <v>21</v>
      </c>
      <c r="P171" s="76">
        <f>DADOS2!AK166</f>
        <v>2</v>
      </c>
      <c r="Q171" s="76">
        <f>DADOS2!AM166</f>
        <v>2.1388888888888888</v>
      </c>
      <c r="R171" s="39"/>
      <c r="S171" s="40"/>
      <c r="T171" s="39"/>
      <c r="U171" s="40"/>
      <c r="V171" s="70"/>
      <c r="Y171" s="67"/>
    </row>
    <row r="172" spans="1:25" ht="15.75" x14ac:dyDescent="0.25">
      <c r="A172" s="130" t="str">
        <f>DADOS2!AN167</f>
        <v>NASF SC 2</v>
      </c>
      <c r="B172" s="130">
        <f>DADOS2!A167</f>
        <v>159</v>
      </c>
      <c r="C172" s="210">
        <f>DADOS2!B167</f>
        <v>5</v>
      </c>
      <c r="D172" s="210">
        <f>DADOS2!E167</f>
        <v>6</v>
      </c>
      <c r="E172" s="222">
        <f>DADOS2!H167</f>
        <v>0</v>
      </c>
      <c r="F172" s="76">
        <f>DADOS2!K167</f>
        <v>1</v>
      </c>
      <c r="G172" s="210">
        <f>DADOS2!L167</f>
        <v>0</v>
      </c>
      <c r="H172" s="210">
        <f>DADOS2!O167</f>
        <v>0</v>
      </c>
      <c r="I172" s="210">
        <f>DADOS2!R167</f>
        <v>0</v>
      </c>
      <c r="J172" s="210">
        <f>DADOS2!U167</f>
        <v>0</v>
      </c>
      <c r="K172" s="76">
        <f>DADOS2!X167</f>
        <v>1</v>
      </c>
      <c r="L172" s="210" t="str">
        <f>DADOS2!Y167</f>
        <v>Não Respondeu</v>
      </c>
      <c r="M172" s="210" t="str">
        <f>DADOS2!AB167</f>
        <v>Não Respondeu</v>
      </c>
      <c r="N172" s="210" t="str">
        <f>DADOS2!AE167</f>
        <v>Não Respondeu</v>
      </c>
      <c r="O172" s="210" t="str">
        <f>DADOS2!AH167</f>
        <v>Não Respondeu</v>
      </c>
      <c r="P172" s="76" t="str">
        <f>DADOS2!AK167</f>
        <v>Não Respondeu</v>
      </c>
      <c r="Q172" s="76">
        <f>DADOS2!AM167</f>
        <v>1</v>
      </c>
      <c r="R172" s="39"/>
      <c r="S172" s="40"/>
      <c r="T172" s="39"/>
      <c r="U172" s="40"/>
      <c r="V172" s="70"/>
      <c r="Y172" s="67"/>
    </row>
    <row r="173" spans="1:25" ht="15.75" hidden="1" x14ac:dyDescent="0.25">
      <c r="A173" s="130" t="str">
        <f>DADOS2!AN168</f>
        <v>NASF Fed 1</v>
      </c>
      <c r="B173" s="130">
        <f>DADOS2!A168</f>
        <v>160</v>
      </c>
      <c r="C173" s="210">
        <f>DADOS2!B168</f>
        <v>105</v>
      </c>
      <c r="D173" s="210">
        <f>DADOS2!E168</f>
        <v>30</v>
      </c>
      <c r="E173" s="222">
        <f>DADOS2!H168</f>
        <v>22</v>
      </c>
      <c r="F173" s="76">
        <f>DADOS2!K168</f>
        <v>4.333333333333333</v>
      </c>
      <c r="G173" s="210">
        <f>DADOS2!L168</f>
        <v>62</v>
      </c>
      <c r="H173" s="210">
        <f>DADOS2!O168</f>
        <v>10</v>
      </c>
      <c r="I173" s="210">
        <f>DADOS2!R168</f>
        <v>0</v>
      </c>
      <c r="J173" s="210">
        <f>DADOS2!U168</f>
        <v>17</v>
      </c>
      <c r="K173" s="76">
        <f>DADOS2!X168</f>
        <v>2</v>
      </c>
      <c r="L173" s="210">
        <f>DADOS2!Y168</f>
        <v>83</v>
      </c>
      <c r="M173" s="210">
        <f>DADOS2!AB168</f>
        <v>6</v>
      </c>
      <c r="N173" s="210">
        <f>DADOS2!AE168</f>
        <v>6</v>
      </c>
      <c r="O173" s="210">
        <f>DADOS2!AH168</f>
        <v>26</v>
      </c>
      <c r="P173" s="76">
        <f>DADOS2!AK168</f>
        <v>2</v>
      </c>
      <c r="Q173" s="76">
        <f>DADOS2!AM168</f>
        <v>2.7777777777777772</v>
      </c>
      <c r="R173" s="39"/>
      <c r="S173" s="40"/>
      <c r="T173" s="39"/>
      <c r="U173" s="40"/>
      <c r="V173" s="70"/>
      <c r="Y173" s="67"/>
    </row>
    <row r="174" spans="1:25" ht="15.75" x14ac:dyDescent="0.25">
      <c r="A174" s="130" t="str">
        <f>DADOS2!AN169</f>
        <v>NASF SC 2</v>
      </c>
      <c r="B174" s="130">
        <f>DADOS2!A169</f>
        <v>161</v>
      </c>
      <c r="C174" s="210" t="str">
        <f>DADOS2!B169</f>
        <v>Não Respondeu</v>
      </c>
      <c r="D174" s="210" t="str">
        <f>DADOS2!E169</f>
        <v>Não Respondeu</v>
      </c>
      <c r="E174" s="222" t="str">
        <f>DADOS2!H169</f>
        <v>Não Respondeu</v>
      </c>
      <c r="F174" s="76" t="str">
        <f>DADOS2!K169</f>
        <v>Não Respondeu</v>
      </c>
      <c r="G174" s="210" t="str">
        <f>DADOS2!L169</f>
        <v>Não Respondeu</v>
      </c>
      <c r="H174" s="210" t="str">
        <f>DADOS2!O169</f>
        <v>Não Respondeu</v>
      </c>
      <c r="I174" s="210" t="str">
        <f>DADOS2!R169</f>
        <v>Não Respondeu</v>
      </c>
      <c r="J174" s="210" t="str">
        <f>DADOS2!U169</f>
        <v>Não Respondeu</v>
      </c>
      <c r="K174" s="76" t="str">
        <f>DADOS2!X169</f>
        <v>Não Respondeu</v>
      </c>
      <c r="L174" s="210" t="str">
        <f>DADOS2!Y169</f>
        <v>Não Respondeu</v>
      </c>
      <c r="M174" s="210" t="str">
        <f>DADOS2!AB169</f>
        <v>Não Respondeu</v>
      </c>
      <c r="N174" s="210" t="str">
        <f>DADOS2!AE169</f>
        <v>Não Respondeu</v>
      </c>
      <c r="O174" s="210" t="str">
        <f>DADOS2!AH169</f>
        <v>Não Respondeu</v>
      </c>
      <c r="P174" s="76" t="str">
        <f>DADOS2!AK169</f>
        <v>Não Respondeu</v>
      </c>
      <c r="Q174" s="76" t="str">
        <f>DADOS2!AM169</f>
        <v>Não Respondeu</v>
      </c>
      <c r="R174" s="39"/>
      <c r="S174" s="40"/>
      <c r="T174" s="39"/>
      <c r="U174" s="40"/>
      <c r="V174" s="70"/>
      <c r="Y174" s="67"/>
    </row>
    <row r="175" spans="1:25" ht="15.75" hidden="1" x14ac:dyDescent="0.25">
      <c r="A175" s="130" t="str">
        <f>DADOS2!AN170</f>
        <v>NASF Fed 1</v>
      </c>
      <c r="B175" s="130">
        <f>DADOS2!A170</f>
        <v>162</v>
      </c>
      <c r="C175" s="210">
        <f>DADOS2!B170</f>
        <v>72</v>
      </c>
      <c r="D175" s="210">
        <f>DADOS2!E170</f>
        <v>19</v>
      </c>
      <c r="E175" s="222">
        <f>DADOS2!H170</f>
        <v>16</v>
      </c>
      <c r="F175" s="76">
        <f>DADOS2!K170</f>
        <v>3</v>
      </c>
      <c r="G175" s="210">
        <f>DADOS2!L170</f>
        <v>108</v>
      </c>
      <c r="H175" s="210">
        <f>DADOS2!O170</f>
        <v>29</v>
      </c>
      <c r="I175" s="210">
        <f>DADOS2!R170</f>
        <v>30</v>
      </c>
      <c r="J175" s="210">
        <f>DADOS2!U170</f>
        <v>28</v>
      </c>
      <c r="K175" s="76">
        <f>DADOS2!X170</f>
        <v>3.75</v>
      </c>
      <c r="L175" s="210">
        <f>DADOS2!Y170</f>
        <v>64</v>
      </c>
      <c r="M175" s="210">
        <f>DADOS2!AB170</f>
        <v>20</v>
      </c>
      <c r="N175" s="210">
        <f>DADOS2!AE170</f>
        <v>28</v>
      </c>
      <c r="O175" s="210">
        <f>DADOS2!AH170</f>
        <v>27</v>
      </c>
      <c r="P175" s="76">
        <f>DADOS2!AK170</f>
        <v>2.5</v>
      </c>
      <c r="Q175" s="76">
        <f>DADOS2!AM170</f>
        <v>3.0833333333333335</v>
      </c>
      <c r="R175" s="39"/>
      <c r="S175" s="40"/>
      <c r="T175" s="39"/>
      <c r="U175" s="40"/>
      <c r="V175" s="70"/>
      <c r="Y175" s="67"/>
    </row>
    <row r="176" spans="1:25" ht="15.75" x14ac:dyDescent="0.25">
      <c r="A176" s="130" t="str">
        <f>DADOS2!AN171</f>
        <v>NASF SC 2</v>
      </c>
      <c r="B176" s="130">
        <f>DADOS2!A171</f>
        <v>163</v>
      </c>
      <c r="C176" s="210">
        <f>DADOS2!B171</f>
        <v>55</v>
      </c>
      <c r="D176" s="210">
        <f>DADOS2!E171</f>
        <v>8</v>
      </c>
      <c r="E176" s="222">
        <f>DADOS2!H171</f>
        <v>8</v>
      </c>
      <c r="F176" s="76">
        <f>DADOS2!K171</f>
        <v>2</v>
      </c>
      <c r="G176" s="210">
        <f>DADOS2!L171</f>
        <v>35</v>
      </c>
      <c r="H176" s="210">
        <f>DADOS2!O171</f>
        <v>4</v>
      </c>
      <c r="I176" s="210">
        <f>DADOS2!R171</f>
        <v>5</v>
      </c>
      <c r="J176" s="210">
        <f>DADOS2!U171</f>
        <v>7</v>
      </c>
      <c r="K176" s="76">
        <f>DADOS2!X171</f>
        <v>1.25</v>
      </c>
      <c r="L176" s="210">
        <f>DADOS2!Y171</f>
        <v>107</v>
      </c>
      <c r="M176" s="210">
        <f>DADOS2!AB171</f>
        <v>10</v>
      </c>
      <c r="N176" s="210">
        <f>DADOS2!AE171</f>
        <v>50</v>
      </c>
      <c r="O176" s="210">
        <f>DADOS2!AH171</f>
        <v>23</v>
      </c>
      <c r="P176" s="76">
        <f>DADOS2!AK171</f>
        <v>2.75</v>
      </c>
      <c r="Q176" s="76">
        <f>DADOS2!AM171</f>
        <v>2</v>
      </c>
      <c r="R176" s="39"/>
      <c r="S176" s="40"/>
      <c r="T176" s="39"/>
      <c r="U176" s="40"/>
      <c r="V176" s="70"/>
      <c r="Y176" s="67"/>
    </row>
    <row r="177" spans="1:25" ht="13.5" thickBot="1" x14ac:dyDescent="0.25">
      <c r="A177" s="169" t="s">
        <v>110</v>
      </c>
      <c r="B177" s="170"/>
      <c r="C177" s="211"/>
      <c r="D177" s="211"/>
      <c r="E177" s="212"/>
      <c r="F177" s="218"/>
      <c r="G177" s="223"/>
      <c r="H177" s="223"/>
      <c r="I177" s="214"/>
      <c r="J177" s="223"/>
      <c r="K177" s="60"/>
      <c r="L177" s="223"/>
      <c r="M177" s="267" t="s">
        <v>110</v>
      </c>
      <c r="N177" s="268"/>
      <c r="O177" s="268"/>
      <c r="P177" s="268"/>
      <c r="Q177" s="269"/>
      <c r="R177" s="39"/>
      <c r="S177" s="40"/>
      <c r="T177" s="39"/>
      <c r="U177" s="40"/>
      <c r="V177" s="70"/>
      <c r="Y177" s="67"/>
    </row>
    <row r="178" spans="1:25" ht="12.75" x14ac:dyDescent="0.2">
      <c r="A178" s="40"/>
      <c r="B178" s="40"/>
      <c r="C178" s="213"/>
      <c r="D178" s="214"/>
      <c r="E178" s="215"/>
      <c r="F178" s="218"/>
      <c r="G178" s="223"/>
      <c r="H178" s="223"/>
      <c r="I178" s="214"/>
      <c r="J178" s="223"/>
      <c r="K178" s="60"/>
      <c r="L178" s="223"/>
      <c r="M178" s="223"/>
      <c r="N178" s="214"/>
      <c r="O178" s="223"/>
      <c r="P178" s="60"/>
      <c r="Q178" s="61"/>
      <c r="R178" s="39"/>
      <c r="S178" s="40"/>
      <c r="T178" s="39"/>
      <c r="U178" s="40"/>
      <c r="V178" s="70"/>
      <c r="Y178" s="67"/>
    </row>
    <row r="179" spans="1:25" ht="12.75" x14ac:dyDescent="0.2">
      <c r="A179" s="101"/>
      <c r="B179" s="101"/>
      <c r="C179" s="214"/>
      <c r="D179" s="214"/>
      <c r="E179" s="215"/>
      <c r="F179" s="218"/>
      <c r="G179" s="223"/>
      <c r="H179" s="223"/>
      <c r="I179" s="214"/>
      <c r="J179" s="223"/>
      <c r="K179" s="60"/>
      <c r="L179" s="223"/>
      <c r="M179" s="223"/>
      <c r="N179" s="214"/>
      <c r="O179" s="223"/>
      <c r="P179" s="60"/>
      <c r="Q179" s="61"/>
      <c r="R179" s="39"/>
      <c r="S179" s="40"/>
      <c r="T179" s="39"/>
      <c r="U179" s="40"/>
      <c r="V179" s="70"/>
      <c r="Y179" s="67"/>
    </row>
    <row r="180" spans="1:25" ht="15.75" x14ac:dyDescent="0.25">
      <c r="A180" s="101"/>
      <c r="C180" s="216" t="s">
        <v>83</v>
      </c>
      <c r="D180" s="214"/>
      <c r="E180" s="215"/>
      <c r="F180" s="218"/>
      <c r="G180" s="223"/>
      <c r="H180" s="223"/>
      <c r="I180" s="214"/>
      <c r="J180" s="223"/>
      <c r="K180" s="60"/>
      <c r="L180" s="223"/>
      <c r="M180" s="223"/>
      <c r="N180" s="214"/>
      <c r="O180" s="223"/>
      <c r="P180" s="60"/>
      <c r="Q180" s="61"/>
      <c r="R180" s="39"/>
      <c r="S180" s="40"/>
      <c r="T180" s="39"/>
      <c r="U180" s="40"/>
      <c r="V180" s="70"/>
      <c r="Y180" s="67"/>
    </row>
    <row r="181" spans="1:25" ht="12.75" x14ac:dyDescent="0.2">
      <c r="A181" s="101"/>
      <c r="B181" s="101"/>
      <c r="C181" s="214"/>
      <c r="D181" s="214"/>
      <c r="E181" s="215"/>
      <c r="F181" s="218"/>
      <c r="G181" s="223"/>
      <c r="H181" s="223"/>
      <c r="I181" s="214"/>
      <c r="J181" s="223"/>
      <c r="K181" s="60"/>
      <c r="L181" s="223"/>
      <c r="M181" s="223"/>
      <c r="N181" s="214"/>
      <c r="O181" s="223"/>
      <c r="P181" s="60"/>
      <c r="Q181" s="61"/>
      <c r="R181" s="39"/>
      <c r="S181" s="40"/>
      <c r="T181" s="39"/>
      <c r="U181" s="40"/>
      <c r="V181" s="70"/>
      <c r="Y181" s="67"/>
    </row>
    <row r="182" spans="1:25" ht="12.75" x14ac:dyDescent="0.2">
      <c r="A182" s="38"/>
      <c r="B182" s="38"/>
      <c r="C182" s="214"/>
      <c r="D182" s="214"/>
      <c r="E182" s="215"/>
      <c r="F182" s="218"/>
      <c r="G182" s="223"/>
      <c r="H182" s="223"/>
      <c r="I182" s="214"/>
      <c r="J182" s="223"/>
      <c r="K182" s="60"/>
      <c r="L182" s="223"/>
      <c r="M182" s="223"/>
      <c r="N182" s="214"/>
      <c r="O182" s="223"/>
      <c r="P182" s="60"/>
      <c r="Q182" s="61"/>
      <c r="R182" s="39"/>
      <c r="S182" s="40"/>
      <c r="T182" s="39"/>
      <c r="U182" s="40"/>
      <c r="V182" s="70"/>
      <c r="Y182" s="67"/>
    </row>
    <row r="183" spans="1:25" ht="12.75" x14ac:dyDescent="0.2">
      <c r="A183" s="38"/>
      <c r="B183" s="38"/>
      <c r="C183" s="214"/>
      <c r="D183" s="214"/>
      <c r="E183" s="215"/>
      <c r="F183" s="218"/>
      <c r="G183" s="223"/>
      <c r="H183" s="223"/>
      <c r="I183" s="214"/>
      <c r="J183" s="223"/>
      <c r="K183" s="60"/>
      <c r="L183" s="223"/>
      <c r="M183" s="223"/>
      <c r="N183" s="214"/>
      <c r="O183" s="223"/>
      <c r="P183" s="60"/>
      <c r="Q183" s="61"/>
      <c r="R183" s="39"/>
      <c r="S183" s="40"/>
      <c r="T183" s="39"/>
      <c r="U183" s="40"/>
      <c r="V183" s="70"/>
      <c r="Y183" s="67"/>
    </row>
    <row r="184" spans="1:25" ht="12.75" x14ac:dyDescent="0.2">
      <c r="A184" s="38"/>
      <c r="B184" s="38"/>
      <c r="C184" s="214"/>
      <c r="D184" s="214"/>
      <c r="E184" s="215"/>
      <c r="F184" s="218"/>
      <c r="G184" s="223"/>
      <c r="H184" s="223"/>
      <c r="I184" s="214"/>
      <c r="J184" s="223"/>
      <c r="K184" s="60"/>
      <c r="L184" s="223"/>
      <c r="M184" s="223"/>
      <c r="N184" s="214"/>
      <c r="O184" s="223"/>
      <c r="P184" s="60"/>
      <c r="Q184" s="61"/>
      <c r="R184" s="39"/>
      <c r="S184" s="40"/>
      <c r="T184" s="39"/>
      <c r="U184" s="40"/>
      <c r="V184" s="70"/>
      <c r="Y184" s="67"/>
    </row>
    <row r="185" spans="1:25" ht="12.75" x14ac:dyDescent="0.2">
      <c r="A185" s="38"/>
      <c r="B185" s="38"/>
      <c r="C185" s="214"/>
      <c r="D185" s="214"/>
      <c r="E185" s="215"/>
      <c r="F185" s="218"/>
      <c r="G185" s="223"/>
      <c r="H185" s="223"/>
      <c r="I185" s="214"/>
      <c r="J185" s="223"/>
      <c r="K185" s="60"/>
      <c r="L185" s="223"/>
      <c r="M185" s="223"/>
      <c r="N185" s="214"/>
      <c r="O185" s="223"/>
      <c r="P185" s="60"/>
      <c r="Q185" s="61"/>
      <c r="R185" s="39"/>
      <c r="S185" s="40"/>
      <c r="T185" s="39"/>
      <c r="U185" s="40"/>
      <c r="V185" s="70"/>
      <c r="Y185" s="67"/>
    </row>
    <row r="186" spans="1:25" ht="12.75" x14ac:dyDescent="0.2">
      <c r="A186" s="38"/>
      <c r="B186" s="38"/>
      <c r="C186" s="214"/>
      <c r="D186" s="214"/>
      <c r="E186" s="215"/>
      <c r="F186" s="218"/>
      <c r="G186" s="223"/>
      <c r="H186" s="223"/>
      <c r="I186" s="214"/>
      <c r="J186" s="223"/>
      <c r="K186" s="60"/>
      <c r="L186" s="223"/>
      <c r="M186" s="223"/>
      <c r="N186" s="214"/>
      <c r="O186" s="223"/>
      <c r="P186" s="60"/>
      <c r="Q186" s="61"/>
      <c r="R186" s="39"/>
      <c r="S186" s="40"/>
      <c r="T186" s="39"/>
      <c r="U186" s="40"/>
      <c r="V186" s="70"/>
      <c r="Y186" s="67"/>
    </row>
    <row r="187" spans="1:25" ht="12.75" x14ac:dyDescent="0.2">
      <c r="A187" s="38"/>
      <c r="B187" s="38"/>
      <c r="C187" s="214"/>
      <c r="D187" s="214"/>
      <c r="E187" s="215"/>
      <c r="F187" s="218"/>
      <c r="G187" s="223"/>
      <c r="H187" s="223"/>
      <c r="I187" s="214"/>
      <c r="J187" s="223"/>
      <c r="K187" s="60"/>
      <c r="L187" s="223"/>
      <c r="M187" s="223"/>
      <c r="N187" s="214"/>
      <c r="O187" s="223"/>
      <c r="P187" s="60"/>
      <c r="Q187" s="61"/>
      <c r="R187" s="39"/>
      <c r="S187" s="40"/>
      <c r="T187" s="39"/>
      <c r="U187" s="40"/>
      <c r="V187" s="70"/>
      <c r="Y187" s="67"/>
    </row>
    <row r="188" spans="1:25" ht="12.75" x14ac:dyDescent="0.2">
      <c r="A188" s="38"/>
      <c r="B188" s="38"/>
      <c r="C188" s="214"/>
      <c r="D188" s="214"/>
      <c r="E188" s="215"/>
      <c r="F188" s="218"/>
      <c r="G188" s="223"/>
      <c r="H188" s="223"/>
      <c r="I188" s="214"/>
      <c r="J188" s="223"/>
      <c r="K188" s="60"/>
      <c r="L188" s="223"/>
      <c r="M188" s="223"/>
      <c r="N188" s="214"/>
      <c r="O188" s="223"/>
      <c r="P188" s="60"/>
      <c r="Q188" s="61"/>
      <c r="R188" s="39"/>
      <c r="S188" s="40"/>
      <c r="T188" s="39"/>
      <c r="U188" s="40"/>
      <c r="V188" s="70"/>
      <c r="Y188" s="67"/>
    </row>
    <row r="189" spans="1:25" ht="12.75" x14ac:dyDescent="0.2">
      <c r="A189" s="38"/>
      <c r="B189" s="38"/>
      <c r="C189" s="214"/>
      <c r="D189" s="214"/>
      <c r="E189" s="215"/>
      <c r="F189" s="218"/>
      <c r="G189" s="223"/>
      <c r="H189" s="223"/>
      <c r="I189" s="214"/>
      <c r="J189" s="223"/>
      <c r="K189" s="60"/>
      <c r="L189" s="223"/>
      <c r="M189" s="223"/>
      <c r="N189" s="214"/>
      <c r="O189" s="223"/>
      <c r="P189" s="60"/>
      <c r="Q189" s="61"/>
      <c r="R189" s="39"/>
      <c r="S189" s="40"/>
      <c r="T189" s="39"/>
      <c r="U189" s="40"/>
      <c r="V189" s="70"/>
      <c r="Y189" s="67"/>
    </row>
    <row r="190" spans="1:25" ht="12.75" x14ac:dyDescent="0.2">
      <c r="A190" s="38"/>
      <c r="B190" s="38"/>
      <c r="C190" s="214"/>
      <c r="D190" s="214"/>
      <c r="E190" s="215"/>
      <c r="F190" s="218"/>
      <c r="G190" s="223"/>
      <c r="H190" s="223"/>
      <c r="I190" s="214"/>
      <c r="J190" s="223"/>
      <c r="K190" s="60"/>
      <c r="L190" s="223"/>
      <c r="M190" s="223"/>
      <c r="N190" s="214"/>
      <c r="O190" s="223"/>
      <c r="P190" s="60"/>
      <c r="Q190" s="61"/>
      <c r="R190" s="39"/>
      <c r="S190" s="40"/>
      <c r="T190" s="39"/>
      <c r="U190" s="40"/>
      <c r="V190" s="70"/>
      <c r="Y190" s="67"/>
    </row>
    <row r="191" spans="1:25" ht="12.75" x14ac:dyDescent="0.2">
      <c r="A191" s="38"/>
      <c r="B191" s="38"/>
      <c r="C191" s="214"/>
      <c r="D191" s="214"/>
      <c r="E191" s="215"/>
      <c r="F191" s="218"/>
      <c r="G191" s="223"/>
      <c r="H191" s="223"/>
      <c r="I191" s="214"/>
      <c r="J191" s="223"/>
      <c r="K191" s="60"/>
      <c r="L191" s="223"/>
      <c r="M191" s="223"/>
      <c r="N191" s="214"/>
      <c r="O191" s="223"/>
      <c r="P191" s="60"/>
      <c r="Q191" s="61"/>
      <c r="R191" s="39"/>
      <c r="S191" s="40"/>
      <c r="T191" s="39"/>
      <c r="U191" s="40"/>
      <c r="V191" s="70"/>
      <c r="Y191" s="67"/>
    </row>
    <row r="192" spans="1:25" ht="12.75" x14ac:dyDescent="0.2">
      <c r="A192" s="38"/>
      <c r="B192" s="38"/>
      <c r="C192" s="214"/>
      <c r="D192" s="214"/>
      <c r="E192" s="215"/>
      <c r="F192" s="218"/>
      <c r="G192" s="223"/>
      <c r="H192" s="223"/>
      <c r="I192" s="214"/>
      <c r="J192" s="223"/>
      <c r="K192" s="60"/>
      <c r="L192" s="223"/>
      <c r="M192" s="223"/>
      <c r="N192" s="214"/>
      <c r="O192" s="223"/>
      <c r="P192" s="60"/>
      <c r="Q192" s="61"/>
      <c r="R192" s="39"/>
      <c r="S192" s="40"/>
      <c r="T192" s="39"/>
      <c r="U192" s="40"/>
      <c r="V192" s="70"/>
      <c r="Y192" s="67"/>
    </row>
    <row r="193" spans="1:25" ht="12.75" x14ac:dyDescent="0.2">
      <c r="A193" s="38"/>
      <c r="B193" s="38"/>
      <c r="C193" s="214"/>
      <c r="D193" s="214"/>
      <c r="E193" s="215"/>
      <c r="F193" s="218"/>
      <c r="G193" s="223"/>
      <c r="H193" s="223"/>
      <c r="I193" s="214"/>
      <c r="J193" s="223"/>
      <c r="K193" s="60"/>
      <c r="L193" s="223"/>
      <c r="M193" s="223"/>
      <c r="N193" s="214"/>
      <c r="O193" s="223"/>
      <c r="P193" s="60"/>
      <c r="Q193" s="61"/>
      <c r="R193" s="39"/>
      <c r="S193" s="40"/>
      <c r="T193" s="39"/>
      <c r="U193" s="40"/>
      <c r="V193" s="70"/>
      <c r="Y193" s="67"/>
    </row>
    <row r="194" spans="1:25" ht="12.75" x14ac:dyDescent="0.2">
      <c r="A194" s="38"/>
      <c r="B194" s="38"/>
      <c r="C194" s="214"/>
      <c r="D194" s="214"/>
      <c r="E194" s="215"/>
      <c r="F194" s="218"/>
      <c r="G194" s="223"/>
      <c r="H194" s="223"/>
      <c r="I194" s="214"/>
      <c r="J194" s="223"/>
      <c r="K194" s="60"/>
      <c r="L194" s="223"/>
      <c r="M194" s="223"/>
      <c r="N194" s="214"/>
      <c r="O194" s="223"/>
      <c r="P194" s="60"/>
      <c r="Q194" s="61"/>
      <c r="R194" s="39"/>
      <c r="S194" s="40"/>
      <c r="T194" s="39"/>
      <c r="U194" s="40"/>
      <c r="V194" s="70"/>
      <c r="Y194" s="67"/>
    </row>
    <row r="195" spans="1:25" ht="12.75" x14ac:dyDescent="0.2">
      <c r="A195" s="38"/>
      <c r="B195" s="38"/>
      <c r="C195" s="214"/>
      <c r="D195" s="214"/>
      <c r="E195" s="215"/>
      <c r="F195" s="218"/>
      <c r="G195" s="223"/>
      <c r="H195" s="223"/>
      <c r="I195" s="214"/>
      <c r="J195" s="223"/>
      <c r="K195" s="60"/>
      <c r="L195" s="223"/>
      <c r="M195" s="223"/>
      <c r="N195" s="214"/>
      <c r="O195" s="223"/>
      <c r="P195" s="60"/>
      <c r="Q195" s="61"/>
      <c r="R195" s="39"/>
      <c r="S195" s="40"/>
      <c r="T195" s="39"/>
      <c r="U195" s="40"/>
      <c r="V195" s="70"/>
      <c r="Y195" s="67"/>
    </row>
    <row r="196" spans="1:25" ht="12.75" x14ac:dyDescent="0.2">
      <c r="A196" s="38"/>
      <c r="B196" s="38"/>
      <c r="C196" s="214"/>
      <c r="D196" s="214"/>
      <c r="E196" s="215"/>
      <c r="F196" s="218"/>
      <c r="G196" s="223"/>
      <c r="H196" s="223"/>
      <c r="I196" s="214"/>
      <c r="J196" s="223"/>
      <c r="K196" s="60"/>
      <c r="L196" s="223"/>
      <c r="M196" s="223"/>
      <c r="N196" s="214"/>
      <c r="O196" s="223"/>
      <c r="P196" s="60"/>
      <c r="Q196" s="61"/>
      <c r="R196" s="39"/>
      <c r="S196" s="40"/>
      <c r="T196" s="39"/>
      <c r="U196" s="40"/>
      <c r="V196" s="70"/>
      <c r="Y196" s="67"/>
    </row>
    <row r="197" spans="1:25" ht="12.75" x14ac:dyDescent="0.2">
      <c r="A197" s="38"/>
      <c r="B197" s="38"/>
      <c r="C197" s="214"/>
      <c r="D197" s="214"/>
      <c r="E197" s="215"/>
      <c r="F197" s="218"/>
      <c r="G197" s="223"/>
      <c r="H197" s="223"/>
      <c r="I197" s="214"/>
      <c r="J197" s="223"/>
      <c r="K197" s="60"/>
      <c r="L197" s="223"/>
      <c r="M197" s="223"/>
      <c r="N197" s="214"/>
      <c r="O197" s="223"/>
      <c r="P197" s="60"/>
      <c r="Q197" s="61"/>
      <c r="R197" s="39"/>
      <c r="S197" s="40"/>
      <c r="T197" s="39"/>
      <c r="U197" s="40"/>
      <c r="V197" s="70"/>
      <c r="Y197" s="67"/>
    </row>
    <row r="198" spans="1:25" ht="12.75" x14ac:dyDescent="0.2">
      <c r="A198" s="38"/>
      <c r="B198" s="38"/>
      <c r="C198" s="214"/>
      <c r="D198" s="214"/>
      <c r="E198" s="215"/>
      <c r="F198" s="218"/>
      <c r="G198" s="223"/>
      <c r="H198" s="223"/>
      <c r="I198" s="214"/>
      <c r="J198" s="223"/>
      <c r="K198" s="60"/>
      <c r="L198" s="223"/>
      <c r="M198" s="223"/>
      <c r="N198" s="214"/>
      <c r="O198" s="223"/>
      <c r="P198" s="60"/>
      <c r="Q198" s="61"/>
      <c r="R198" s="39"/>
      <c r="S198" s="40"/>
      <c r="T198" s="39"/>
      <c r="U198" s="40"/>
      <c r="V198" s="70"/>
      <c r="Y198" s="67"/>
    </row>
    <row r="199" spans="1:25" ht="12.75" x14ac:dyDescent="0.2">
      <c r="A199" s="38"/>
      <c r="B199" s="38"/>
      <c r="C199" s="214"/>
      <c r="D199" s="214"/>
      <c r="E199" s="215"/>
      <c r="F199" s="218"/>
      <c r="G199" s="223"/>
      <c r="H199" s="223"/>
      <c r="I199" s="214"/>
      <c r="J199" s="223"/>
      <c r="K199" s="60"/>
      <c r="L199" s="223"/>
      <c r="M199" s="223"/>
      <c r="N199" s="214"/>
      <c r="O199" s="223"/>
      <c r="P199" s="60"/>
      <c r="Q199" s="61"/>
      <c r="R199" s="39"/>
      <c r="S199" s="40"/>
      <c r="T199" s="39"/>
      <c r="U199" s="40"/>
      <c r="V199" s="70"/>
      <c r="Y199" s="67"/>
    </row>
    <row r="200" spans="1:25" ht="12.75" x14ac:dyDescent="0.2">
      <c r="A200" s="38"/>
      <c r="B200" s="38"/>
      <c r="C200" s="214"/>
      <c r="D200" s="214"/>
      <c r="E200" s="215"/>
      <c r="F200" s="218"/>
      <c r="G200" s="223"/>
      <c r="H200" s="223"/>
      <c r="I200" s="214"/>
      <c r="J200" s="223"/>
      <c r="K200" s="60"/>
      <c r="L200" s="223"/>
      <c r="M200" s="223"/>
      <c r="N200" s="214"/>
      <c r="O200" s="223"/>
      <c r="P200" s="60"/>
      <c r="Q200" s="61"/>
      <c r="R200" s="39"/>
      <c r="S200" s="40"/>
      <c r="T200" s="39"/>
      <c r="U200" s="40"/>
      <c r="V200" s="70"/>
      <c r="Y200" s="67"/>
    </row>
    <row r="201" spans="1:25" ht="12.75" x14ac:dyDescent="0.2">
      <c r="A201" s="38"/>
      <c r="B201" s="38"/>
      <c r="C201" s="214"/>
      <c r="D201" s="214"/>
      <c r="E201" s="215"/>
      <c r="F201" s="218"/>
      <c r="G201" s="223"/>
      <c r="H201" s="223"/>
      <c r="I201" s="214"/>
      <c r="J201" s="223"/>
      <c r="K201" s="60"/>
      <c r="L201" s="223"/>
      <c r="M201" s="223"/>
      <c r="N201" s="214"/>
      <c r="O201" s="223"/>
      <c r="P201" s="60"/>
      <c r="Q201" s="61"/>
      <c r="R201" s="39"/>
      <c r="S201" s="40"/>
      <c r="T201" s="39"/>
      <c r="U201" s="40"/>
      <c r="V201" s="70"/>
      <c r="Y201" s="67"/>
    </row>
    <row r="202" spans="1:25" ht="12.75" x14ac:dyDescent="0.2">
      <c r="A202" s="38"/>
      <c r="B202" s="38"/>
      <c r="C202" s="214"/>
      <c r="D202" s="214"/>
      <c r="E202" s="215"/>
      <c r="F202" s="218"/>
      <c r="G202" s="223"/>
      <c r="H202" s="223"/>
      <c r="I202" s="214"/>
      <c r="J202" s="223"/>
      <c r="K202" s="60"/>
      <c r="L202" s="223"/>
      <c r="M202" s="223"/>
      <c r="N202" s="214"/>
      <c r="O202" s="223"/>
      <c r="P202" s="60"/>
      <c r="Q202" s="61"/>
      <c r="R202" s="39"/>
      <c r="S202" s="40"/>
      <c r="T202" s="39"/>
      <c r="U202" s="40"/>
      <c r="V202" s="70"/>
      <c r="Y202" s="67"/>
    </row>
    <row r="203" spans="1:25" ht="12.75" x14ac:dyDescent="0.2">
      <c r="A203" s="38"/>
      <c r="B203" s="38"/>
      <c r="C203" s="214"/>
      <c r="D203" s="214"/>
      <c r="E203" s="215"/>
      <c r="F203" s="218"/>
      <c r="G203" s="223"/>
      <c r="H203" s="223"/>
      <c r="I203" s="214"/>
      <c r="J203" s="223"/>
      <c r="K203" s="60"/>
      <c r="L203" s="223"/>
      <c r="M203" s="223"/>
      <c r="N203" s="214"/>
      <c r="O203" s="223"/>
      <c r="P203" s="60"/>
      <c r="Q203" s="61"/>
      <c r="R203" s="39"/>
      <c r="S203" s="40"/>
      <c r="T203" s="39"/>
      <c r="U203" s="40"/>
      <c r="V203" s="70"/>
      <c r="Y203" s="67"/>
    </row>
    <row r="204" spans="1:25" ht="12.75" x14ac:dyDescent="0.2">
      <c r="A204" s="38"/>
      <c r="B204" s="38"/>
      <c r="C204" s="214"/>
      <c r="D204" s="214"/>
      <c r="E204" s="215"/>
      <c r="F204" s="218"/>
      <c r="G204" s="223"/>
      <c r="H204" s="223"/>
      <c r="I204" s="214"/>
      <c r="J204" s="223"/>
      <c r="K204" s="60"/>
      <c r="L204" s="223"/>
      <c r="M204" s="223"/>
      <c r="N204" s="214"/>
      <c r="O204" s="223"/>
      <c r="P204" s="60"/>
      <c r="Q204" s="61"/>
      <c r="R204" s="39"/>
      <c r="S204" s="40"/>
      <c r="T204" s="39"/>
      <c r="U204" s="40"/>
      <c r="V204" s="70"/>
      <c r="Y204" s="67"/>
    </row>
    <row r="205" spans="1:25" ht="12.75" x14ac:dyDescent="0.2">
      <c r="A205" s="38"/>
      <c r="B205" s="38"/>
      <c r="C205" s="214"/>
      <c r="D205" s="214"/>
      <c r="E205" s="215"/>
      <c r="F205" s="218"/>
      <c r="G205" s="223"/>
      <c r="H205" s="223"/>
      <c r="I205" s="214"/>
      <c r="J205" s="223"/>
      <c r="K205" s="60"/>
      <c r="L205" s="223"/>
      <c r="M205" s="223"/>
      <c r="N205" s="214"/>
      <c r="O205" s="223"/>
      <c r="P205" s="60"/>
      <c r="Q205" s="61"/>
      <c r="R205" s="39"/>
      <c r="S205" s="40"/>
      <c r="T205" s="39"/>
      <c r="U205" s="40"/>
      <c r="V205" s="70"/>
      <c r="Y205" s="67"/>
    </row>
    <row r="206" spans="1:25" ht="12.75" x14ac:dyDescent="0.2">
      <c r="A206" s="38"/>
      <c r="B206" s="38"/>
      <c r="C206" s="214"/>
      <c r="D206" s="214"/>
      <c r="E206" s="215"/>
      <c r="F206" s="218"/>
      <c r="G206" s="223"/>
      <c r="H206" s="223"/>
      <c r="I206" s="214"/>
      <c r="J206" s="223"/>
      <c r="K206" s="60"/>
      <c r="L206" s="223"/>
      <c r="M206" s="223"/>
      <c r="N206" s="214"/>
      <c r="O206" s="223"/>
      <c r="P206" s="60"/>
      <c r="Q206" s="61"/>
      <c r="R206" s="39"/>
      <c r="S206" s="40"/>
      <c r="T206" s="39"/>
      <c r="U206" s="40"/>
      <c r="V206" s="70"/>
      <c r="Y206" s="67"/>
    </row>
    <row r="207" spans="1:25" ht="12.75" x14ac:dyDescent="0.2">
      <c r="A207" s="38"/>
      <c r="B207" s="38"/>
      <c r="C207" s="214"/>
      <c r="D207" s="214"/>
      <c r="E207" s="215"/>
      <c r="F207" s="218"/>
      <c r="G207" s="223"/>
      <c r="H207" s="223"/>
      <c r="I207" s="214"/>
      <c r="J207" s="223"/>
      <c r="K207" s="60"/>
      <c r="L207" s="223"/>
      <c r="M207" s="223"/>
      <c r="N207" s="214"/>
      <c r="O207" s="223"/>
      <c r="P207" s="60"/>
      <c r="Q207" s="61"/>
      <c r="R207" s="39"/>
      <c r="S207" s="40"/>
      <c r="T207" s="39"/>
      <c r="U207" s="40"/>
      <c r="V207" s="70"/>
      <c r="Y207" s="67"/>
    </row>
    <row r="208" spans="1:25" ht="12.75" x14ac:dyDescent="0.2">
      <c r="A208" s="38"/>
      <c r="B208" s="38"/>
      <c r="C208" s="214"/>
      <c r="D208" s="214"/>
      <c r="E208" s="215"/>
      <c r="F208" s="218"/>
      <c r="G208" s="223"/>
      <c r="H208" s="223"/>
      <c r="I208" s="214"/>
      <c r="J208" s="223"/>
      <c r="K208" s="60"/>
      <c r="L208" s="223"/>
      <c r="M208" s="223"/>
      <c r="N208" s="214"/>
      <c r="O208" s="223"/>
      <c r="P208" s="60"/>
      <c r="Q208" s="61"/>
      <c r="R208" s="39"/>
      <c r="S208" s="40"/>
      <c r="T208" s="39"/>
      <c r="U208" s="40"/>
      <c r="V208" s="70"/>
      <c r="Y208" s="67"/>
    </row>
    <row r="209" spans="1:25" ht="12.75" x14ac:dyDescent="0.2">
      <c r="A209" s="38"/>
      <c r="B209" s="38"/>
      <c r="C209" s="214"/>
      <c r="D209" s="214"/>
      <c r="E209" s="215"/>
      <c r="F209" s="218"/>
      <c r="G209" s="223"/>
      <c r="H209" s="223"/>
      <c r="I209" s="214"/>
      <c r="J209" s="223"/>
      <c r="K209" s="60"/>
      <c r="L209" s="223"/>
      <c r="M209" s="223"/>
      <c r="N209" s="214"/>
      <c r="O209" s="223"/>
      <c r="P209" s="60"/>
      <c r="Q209" s="61"/>
      <c r="R209" s="39"/>
      <c r="S209" s="40"/>
      <c r="T209" s="39"/>
      <c r="U209" s="40"/>
      <c r="V209" s="70"/>
      <c r="Y209" s="67"/>
    </row>
    <row r="210" spans="1:25" ht="12.75" x14ac:dyDescent="0.2">
      <c r="A210" s="38"/>
      <c r="B210" s="38"/>
      <c r="C210" s="214"/>
      <c r="D210" s="214"/>
      <c r="E210" s="215"/>
      <c r="F210" s="218"/>
      <c r="G210" s="223"/>
      <c r="H210" s="223"/>
      <c r="I210" s="214"/>
      <c r="J210" s="223"/>
      <c r="K210" s="60"/>
      <c r="L210" s="223"/>
      <c r="M210" s="223"/>
      <c r="N210" s="214"/>
      <c r="O210" s="223"/>
      <c r="P210" s="60"/>
      <c r="Q210" s="61"/>
      <c r="R210" s="39"/>
      <c r="S210" s="40"/>
      <c r="T210" s="39"/>
      <c r="U210" s="40"/>
      <c r="V210" s="70"/>
      <c r="Y210" s="67"/>
    </row>
    <row r="211" spans="1:25" ht="12.75" x14ac:dyDescent="0.2">
      <c r="A211" s="38"/>
      <c r="B211" s="38"/>
      <c r="C211" s="214"/>
      <c r="D211" s="214"/>
      <c r="E211" s="215"/>
      <c r="F211" s="218"/>
      <c r="G211" s="223"/>
      <c r="H211" s="223"/>
      <c r="I211" s="214"/>
      <c r="J211" s="223"/>
      <c r="K211" s="60"/>
      <c r="L211" s="223"/>
      <c r="M211" s="223"/>
      <c r="N211" s="214"/>
      <c r="O211" s="223"/>
      <c r="P211" s="60"/>
      <c r="Q211" s="61"/>
      <c r="R211" s="39"/>
      <c r="S211" s="40"/>
      <c r="T211" s="39"/>
      <c r="U211" s="40"/>
      <c r="V211" s="70"/>
      <c r="Y211" s="67"/>
    </row>
    <row r="212" spans="1:25" ht="12.75" x14ac:dyDescent="0.2">
      <c r="A212" s="38"/>
      <c r="B212" s="38"/>
      <c r="C212" s="214"/>
      <c r="D212" s="214"/>
      <c r="E212" s="215"/>
      <c r="F212" s="218"/>
      <c r="G212" s="223"/>
      <c r="H212" s="223"/>
      <c r="I212" s="214"/>
      <c r="J212" s="223"/>
      <c r="K212" s="60"/>
      <c r="L212" s="223"/>
      <c r="M212" s="223"/>
      <c r="N212" s="214"/>
      <c r="O212" s="223"/>
      <c r="P212" s="60"/>
      <c r="Q212" s="61"/>
      <c r="R212" s="39"/>
      <c r="S212" s="40"/>
      <c r="T212" s="39"/>
      <c r="U212" s="40"/>
      <c r="V212" s="70"/>
      <c r="Y212" s="67"/>
    </row>
    <row r="213" spans="1:25" ht="12.75" x14ac:dyDescent="0.2">
      <c r="A213" s="38"/>
      <c r="B213" s="38"/>
      <c r="C213" s="214"/>
      <c r="D213" s="214"/>
      <c r="E213" s="215"/>
      <c r="F213" s="218"/>
      <c r="G213" s="223"/>
      <c r="H213" s="223"/>
      <c r="I213" s="214"/>
      <c r="J213" s="223"/>
      <c r="K213" s="60"/>
      <c r="L213" s="223"/>
      <c r="M213" s="223"/>
      <c r="N213" s="214"/>
      <c r="O213" s="223"/>
      <c r="P213" s="60"/>
      <c r="Q213" s="61"/>
      <c r="R213" s="39"/>
      <c r="S213" s="40"/>
      <c r="T213" s="39"/>
      <c r="U213" s="40"/>
      <c r="V213" s="70"/>
      <c r="Y213" s="67"/>
    </row>
    <row r="214" spans="1:25" ht="12.75" x14ac:dyDescent="0.2">
      <c r="A214" s="38"/>
      <c r="B214" s="38"/>
      <c r="C214" s="214"/>
      <c r="D214" s="214"/>
      <c r="E214" s="215"/>
      <c r="F214" s="218"/>
      <c r="G214" s="223"/>
      <c r="H214" s="223"/>
      <c r="I214" s="214"/>
      <c r="J214" s="223"/>
      <c r="K214" s="60"/>
      <c r="L214" s="223"/>
      <c r="M214" s="223"/>
      <c r="N214" s="214"/>
      <c r="O214" s="223"/>
      <c r="P214" s="60"/>
      <c r="Q214" s="61"/>
      <c r="R214" s="39"/>
      <c r="S214" s="40"/>
      <c r="T214" s="39"/>
      <c r="U214" s="40"/>
      <c r="V214" s="70"/>
      <c r="Y214" s="67"/>
    </row>
    <row r="215" spans="1:25" ht="12.75" x14ac:dyDescent="0.2">
      <c r="A215" s="38"/>
      <c r="B215" s="38"/>
      <c r="C215" s="214"/>
      <c r="D215" s="214"/>
      <c r="E215" s="215"/>
      <c r="F215" s="218"/>
      <c r="G215" s="223"/>
      <c r="H215" s="223"/>
      <c r="I215" s="214"/>
      <c r="J215" s="223"/>
      <c r="K215" s="60"/>
      <c r="L215" s="223"/>
      <c r="M215" s="223"/>
      <c r="N215" s="214"/>
      <c r="O215" s="223"/>
      <c r="P215" s="60"/>
      <c r="Q215" s="61"/>
      <c r="R215" s="39"/>
      <c r="S215" s="40"/>
      <c r="T215" s="39"/>
      <c r="U215" s="40"/>
      <c r="V215" s="70"/>
      <c r="Y215" s="67"/>
    </row>
    <row r="216" spans="1:25" ht="12.75" x14ac:dyDescent="0.2">
      <c r="A216" s="38"/>
      <c r="B216" s="38"/>
      <c r="C216" s="214"/>
      <c r="D216" s="214"/>
      <c r="E216" s="215"/>
      <c r="F216" s="218"/>
      <c r="G216" s="223"/>
      <c r="H216" s="223"/>
      <c r="I216" s="214"/>
      <c r="J216" s="223"/>
      <c r="K216" s="60"/>
      <c r="L216" s="223"/>
      <c r="M216" s="223"/>
      <c r="N216" s="214"/>
      <c r="O216" s="223"/>
      <c r="P216" s="60"/>
      <c r="Q216" s="61"/>
      <c r="R216" s="39"/>
      <c r="S216" s="40"/>
      <c r="T216" s="39"/>
      <c r="U216" s="40"/>
      <c r="V216" s="70"/>
      <c r="Y216" s="67"/>
    </row>
    <row r="217" spans="1:25" ht="12.75" x14ac:dyDescent="0.2">
      <c r="A217" s="38"/>
      <c r="B217" s="38"/>
      <c r="C217" s="214"/>
      <c r="D217" s="214"/>
      <c r="E217" s="215"/>
      <c r="F217" s="218"/>
      <c r="G217" s="223"/>
      <c r="H217" s="223"/>
      <c r="I217" s="214"/>
      <c r="J217" s="223"/>
      <c r="K217" s="60"/>
      <c r="L217" s="223"/>
      <c r="M217" s="223"/>
      <c r="N217" s="214"/>
      <c r="O217" s="223"/>
      <c r="P217" s="60"/>
      <c r="Q217" s="61"/>
      <c r="R217" s="39"/>
      <c r="S217" s="40"/>
      <c r="T217" s="39"/>
      <c r="U217" s="40"/>
      <c r="V217" s="70"/>
      <c r="Y217" s="67"/>
    </row>
    <row r="218" spans="1:25" ht="12.75" x14ac:dyDescent="0.2">
      <c r="A218" s="38"/>
      <c r="B218" s="38"/>
      <c r="C218" s="214"/>
      <c r="D218" s="214"/>
      <c r="E218" s="215"/>
      <c r="F218" s="218"/>
      <c r="G218" s="223"/>
      <c r="H218" s="223"/>
      <c r="I218" s="214"/>
      <c r="J218" s="223"/>
      <c r="K218" s="60"/>
      <c r="L218" s="223"/>
      <c r="M218" s="223"/>
      <c r="N218" s="214"/>
      <c r="O218" s="223"/>
      <c r="P218" s="60"/>
      <c r="Q218" s="61"/>
      <c r="R218" s="39"/>
      <c r="S218" s="40"/>
      <c r="T218" s="39"/>
      <c r="U218" s="40"/>
      <c r="V218" s="70"/>
      <c r="Y218" s="67"/>
    </row>
    <row r="219" spans="1:25" ht="12.75" x14ac:dyDescent="0.2">
      <c r="A219" s="38"/>
      <c r="B219" s="38"/>
      <c r="C219" s="214"/>
      <c r="D219" s="214"/>
      <c r="E219" s="215"/>
      <c r="F219" s="218"/>
      <c r="G219" s="223"/>
      <c r="H219" s="223"/>
      <c r="I219" s="214"/>
      <c r="J219" s="223"/>
      <c r="K219" s="60"/>
      <c r="L219" s="223"/>
      <c r="M219" s="223"/>
      <c r="N219" s="214"/>
      <c r="O219" s="223"/>
      <c r="P219" s="60"/>
      <c r="Q219" s="61"/>
      <c r="R219" s="39"/>
      <c r="S219" s="40"/>
      <c r="T219" s="39"/>
      <c r="U219" s="40"/>
      <c r="V219" s="70"/>
      <c r="Y219" s="67"/>
    </row>
    <row r="220" spans="1:25" ht="12.75" x14ac:dyDescent="0.2">
      <c r="A220" s="38"/>
      <c r="B220" s="38"/>
      <c r="C220" s="214"/>
      <c r="D220" s="214"/>
      <c r="E220" s="215"/>
      <c r="F220" s="218"/>
      <c r="G220" s="223"/>
      <c r="H220" s="223"/>
      <c r="I220" s="214"/>
      <c r="J220" s="223"/>
      <c r="K220" s="60"/>
      <c r="L220" s="223"/>
      <c r="M220" s="223"/>
      <c r="N220" s="214"/>
      <c r="O220" s="223"/>
      <c r="P220" s="60"/>
      <c r="Q220" s="61"/>
      <c r="R220" s="39"/>
      <c r="S220" s="40"/>
      <c r="T220" s="39"/>
      <c r="U220" s="40"/>
      <c r="V220" s="70"/>
      <c r="Y220" s="67"/>
    </row>
    <row r="221" spans="1:25" ht="12.75" x14ac:dyDescent="0.2">
      <c r="A221" s="38"/>
      <c r="B221" s="38"/>
      <c r="C221" s="214"/>
      <c r="D221" s="214"/>
      <c r="E221" s="215"/>
      <c r="F221" s="218"/>
      <c r="G221" s="223"/>
      <c r="H221" s="223"/>
      <c r="I221" s="214"/>
      <c r="J221" s="223"/>
      <c r="K221" s="60"/>
      <c r="L221" s="223"/>
      <c r="M221" s="223"/>
      <c r="N221" s="214"/>
      <c r="O221" s="223"/>
      <c r="P221" s="60"/>
      <c r="Q221" s="61"/>
      <c r="R221" s="39"/>
      <c r="S221" s="40"/>
      <c r="T221" s="39"/>
      <c r="U221" s="40"/>
      <c r="V221" s="70"/>
      <c r="Y221" s="67"/>
    </row>
    <row r="222" spans="1:25" ht="12.75" x14ac:dyDescent="0.2">
      <c r="A222" s="38"/>
      <c r="B222" s="38"/>
      <c r="C222" s="214"/>
      <c r="D222" s="214"/>
      <c r="E222" s="215"/>
      <c r="F222" s="218"/>
      <c r="G222" s="223"/>
      <c r="H222" s="223"/>
      <c r="I222" s="214"/>
      <c r="J222" s="223"/>
      <c r="K222" s="60"/>
      <c r="L222" s="223"/>
      <c r="M222" s="223"/>
      <c r="N222" s="214"/>
      <c r="O222" s="223"/>
      <c r="P222" s="60"/>
      <c r="Q222" s="61"/>
      <c r="R222" s="39"/>
      <c r="S222" s="40"/>
      <c r="T222" s="39"/>
      <c r="U222" s="40"/>
      <c r="V222" s="70"/>
      <c r="Y222" s="67"/>
    </row>
    <row r="223" spans="1:25" ht="12.75" x14ac:dyDescent="0.2">
      <c r="A223" s="38"/>
      <c r="B223" s="38"/>
      <c r="C223" s="214"/>
      <c r="D223" s="214"/>
      <c r="E223" s="215"/>
      <c r="F223" s="218"/>
      <c r="G223" s="223"/>
      <c r="H223" s="223"/>
      <c r="I223" s="214"/>
      <c r="J223" s="223"/>
      <c r="K223" s="60"/>
      <c r="L223" s="223"/>
      <c r="M223" s="223"/>
      <c r="N223" s="214"/>
      <c r="O223" s="223"/>
      <c r="P223" s="60"/>
      <c r="Q223" s="61"/>
      <c r="R223" s="39"/>
      <c r="S223" s="40"/>
      <c r="T223" s="39"/>
      <c r="U223" s="40"/>
      <c r="V223" s="70"/>
      <c r="Y223" s="67"/>
    </row>
    <row r="224" spans="1:25" ht="12.75" x14ac:dyDescent="0.2">
      <c r="A224" s="38"/>
      <c r="B224" s="38"/>
      <c r="C224" s="214"/>
      <c r="D224" s="214"/>
      <c r="E224" s="215"/>
      <c r="F224" s="218"/>
      <c r="G224" s="223"/>
      <c r="H224" s="223"/>
      <c r="I224" s="214"/>
      <c r="J224" s="223"/>
      <c r="K224" s="60"/>
      <c r="L224" s="223"/>
      <c r="M224" s="223"/>
      <c r="N224" s="214"/>
      <c r="O224" s="223"/>
      <c r="P224" s="60"/>
      <c r="Q224" s="61"/>
      <c r="R224" s="39"/>
      <c r="S224" s="40"/>
      <c r="T224" s="39"/>
      <c r="U224" s="40"/>
      <c r="V224" s="70"/>
      <c r="Y224" s="67"/>
    </row>
    <row r="225" spans="1:25" ht="12.75" x14ac:dyDescent="0.2">
      <c r="A225" s="38"/>
      <c r="B225" s="38"/>
      <c r="C225" s="214"/>
      <c r="D225" s="214"/>
      <c r="E225" s="215"/>
      <c r="F225" s="218"/>
      <c r="G225" s="223"/>
      <c r="H225" s="223"/>
      <c r="I225" s="214"/>
      <c r="J225" s="223"/>
      <c r="K225" s="60"/>
      <c r="L225" s="223"/>
      <c r="M225" s="223"/>
      <c r="N225" s="214"/>
      <c r="O225" s="223"/>
      <c r="P225" s="60"/>
      <c r="Q225" s="61"/>
      <c r="R225" s="39"/>
      <c r="S225" s="40"/>
      <c r="T225" s="39"/>
      <c r="U225" s="40"/>
      <c r="V225" s="70"/>
      <c r="Y225" s="67"/>
    </row>
    <row r="226" spans="1:25" ht="12.75" x14ac:dyDescent="0.2">
      <c r="A226" s="38"/>
      <c r="B226" s="38"/>
      <c r="C226" s="214"/>
      <c r="D226" s="214"/>
      <c r="E226" s="215"/>
      <c r="F226" s="218"/>
      <c r="G226" s="223"/>
      <c r="H226" s="223"/>
      <c r="I226" s="214"/>
      <c r="J226" s="223"/>
      <c r="K226" s="60"/>
      <c r="L226" s="223"/>
      <c r="M226" s="223"/>
      <c r="N226" s="214"/>
      <c r="O226" s="223"/>
      <c r="P226" s="60"/>
      <c r="Q226" s="61"/>
      <c r="R226" s="39"/>
      <c r="S226" s="40"/>
      <c r="T226" s="39"/>
      <c r="U226" s="40"/>
      <c r="V226" s="70"/>
      <c r="Y226" s="67"/>
    </row>
    <row r="227" spans="1:25" ht="12.75" x14ac:dyDescent="0.2">
      <c r="A227" s="38"/>
      <c r="B227" s="38"/>
      <c r="C227" s="214"/>
      <c r="D227" s="214"/>
      <c r="E227" s="215"/>
      <c r="F227" s="218"/>
      <c r="G227" s="223"/>
      <c r="H227" s="223"/>
      <c r="I227" s="214"/>
      <c r="J227" s="223"/>
      <c r="K227" s="60"/>
      <c r="L227" s="223"/>
      <c r="M227" s="223"/>
      <c r="N227" s="214"/>
      <c r="O227" s="223"/>
      <c r="P227" s="60"/>
      <c r="Q227" s="61"/>
      <c r="R227" s="39"/>
      <c r="S227" s="40"/>
      <c r="T227" s="39"/>
      <c r="U227" s="40"/>
      <c r="V227" s="70"/>
      <c r="Y227" s="67"/>
    </row>
    <row r="228" spans="1:25" ht="12.75" x14ac:dyDescent="0.2">
      <c r="A228" s="38"/>
      <c r="B228" s="38"/>
      <c r="C228" s="214"/>
      <c r="D228" s="214"/>
      <c r="E228" s="215"/>
      <c r="F228" s="218"/>
      <c r="G228" s="223"/>
      <c r="H228" s="223"/>
      <c r="I228" s="214"/>
      <c r="J228" s="223"/>
      <c r="K228" s="60"/>
      <c r="L228" s="223"/>
      <c r="M228" s="223"/>
      <c r="N228" s="214"/>
      <c r="O228" s="223"/>
      <c r="P228" s="60"/>
      <c r="Q228" s="61"/>
      <c r="R228" s="39"/>
      <c r="S228" s="40"/>
      <c r="T228" s="39"/>
      <c r="U228" s="40"/>
      <c r="V228" s="70"/>
      <c r="Y228" s="67"/>
    </row>
    <row r="229" spans="1:25" ht="12.75" x14ac:dyDescent="0.2">
      <c r="A229" s="38"/>
      <c r="B229" s="38"/>
      <c r="C229" s="214"/>
      <c r="D229" s="214"/>
      <c r="E229" s="215"/>
      <c r="F229" s="218"/>
      <c r="G229" s="223"/>
      <c r="H229" s="223"/>
      <c r="I229" s="214"/>
      <c r="J229" s="223"/>
      <c r="K229" s="60"/>
      <c r="L229" s="223"/>
      <c r="M229" s="223"/>
      <c r="N229" s="214"/>
      <c r="O229" s="223"/>
      <c r="P229" s="60"/>
      <c r="Q229" s="61"/>
      <c r="R229" s="39"/>
      <c r="S229" s="40"/>
      <c r="T229" s="39"/>
      <c r="U229" s="40"/>
      <c r="V229" s="70"/>
      <c r="Y229" s="67"/>
    </row>
    <row r="230" spans="1:25" ht="12.75" x14ac:dyDescent="0.2">
      <c r="A230" s="38"/>
      <c r="B230" s="38"/>
      <c r="C230" s="214"/>
      <c r="D230" s="214"/>
      <c r="E230" s="215"/>
      <c r="F230" s="218"/>
      <c r="G230" s="223"/>
      <c r="H230" s="223"/>
      <c r="I230" s="214"/>
      <c r="J230" s="223"/>
      <c r="K230" s="60"/>
      <c r="L230" s="223"/>
      <c r="M230" s="223"/>
      <c r="N230" s="214"/>
      <c r="O230" s="223"/>
      <c r="P230" s="60"/>
      <c r="Q230" s="61"/>
      <c r="R230" s="39"/>
      <c r="S230" s="40"/>
      <c r="T230" s="39"/>
      <c r="U230" s="40"/>
      <c r="V230" s="70"/>
      <c r="Y230" s="67"/>
    </row>
    <row r="231" spans="1:25" ht="12.75" x14ac:dyDescent="0.2">
      <c r="A231" s="38"/>
      <c r="B231" s="38"/>
      <c r="C231" s="214"/>
      <c r="D231" s="214"/>
      <c r="E231" s="215"/>
      <c r="F231" s="218"/>
      <c r="G231" s="223"/>
      <c r="H231" s="223"/>
      <c r="I231" s="214"/>
      <c r="J231" s="223"/>
      <c r="K231" s="60"/>
      <c r="L231" s="223"/>
      <c r="M231" s="223"/>
      <c r="N231" s="214"/>
      <c r="O231" s="223"/>
      <c r="P231" s="60"/>
      <c r="Q231" s="61"/>
      <c r="R231" s="39"/>
      <c r="S231" s="40"/>
      <c r="T231" s="39"/>
      <c r="U231" s="40"/>
      <c r="V231" s="70"/>
      <c r="Y231" s="67"/>
    </row>
    <row r="232" spans="1:25" ht="12.75" x14ac:dyDescent="0.2">
      <c r="A232" s="38"/>
      <c r="B232" s="38"/>
      <c r="C232" s="214"/>
      <c r="D232" s="214"/>
      <c r="E232" s="215"/>
      <c r="F232" s="218"/>
      <c r="G232" s="223"/>
      <c r="H232" s="223"/>
      <c r="I232" s="214"/>
      <c r="J232" s="223"/>
      <c r="K232" s="60"/>
      <c r="L232" s="223"/>
      <c r="M232" s="223"/>
      <c r="N232" s="214"/>
      <c r="O232" s="223"/>
      <c r="P232" s="60"/>
      <c r="Q232" s="61"/>
      <c r="R232" s="39"/>
      <c r="S232" s="40"/>
      <c r="T232" s="39"/>
      <c r="U232" s="40"/>
      <c r="V232" s="70"/>
      <c r="Y232" s="67"/>
    </row>
    <row r="233" spans="1:25" ht="12.75" x14ac:dyDescent="0.2">
      <c r="A233" s="38"/>
      <c r="B233" s="38"/>
      <c r="C233" s="214"/>
      <c r="D233" s="214"/>
      <c r="E233" s="215"/>
      <c r="F233" s="218"/>
      <c r="G233" s="223"/>
      <c r="H233" s="223"/>
      <c r="I233" s="214"/>
      <c r="J233" s="223"/>
      <c r="K233" s="60"/>
      <c r="L233" s="223"/>
      <c r="M233" s="223"/>
      <c r="N233" s="214"/>
      <c r="O233" s="223"/>
      <c r="P233" s="60"/>
      <c r="Q233" s="61"/>
      <c r="R233" s="39"/>
      <c r="S233" s="40"/>
      <c r="T233" s="39"/>
      <c r="U233" s="40"/>
      <c r="V233" s="70"/>
      <c r="Y233" s="67"/>
    </row>
    <row r="234" spans="1:25" ht="12.75" x14ac:dyDescent="0.2">
      <c r="A234" s="38"/>
      <c r="B234" s="38"/>
      <c r="C234" s="214"/>
      <c r="D234" s="214"/>
      <c r="E234" s="215"/>
      <c r="F234" s="218"/>
      <c r="G234" s="223"/>
      <c r="H234" s="223"/>
      <c r="I234" s="214"/>
      <c r="J234" s="223"/>
      <c r="K234" s="60"/>
      <c r="L234" s="223"/>
      <c r="M234" s="223"/>
      <c r="N234" s="214"/>
      <c r="O234" s="223"/>
      <c r="P234" s="60"/>
      <c r="Q234" s="61"/>
      <c r="R234" s="39"/>
      <c r="S234" s="40"/>
      <c r="T234" s="39"/>
      <c r="U234" s="40"/>
      <c r="V234" s="70"/>
      <c r="Y234" s="67"/>
    </row>
    <row r="235" spans="1:25" ht="12.75" x14ac:dyDescent="0.2">
      <c r="A235" s="38"/>
      <c r="B235" s="38"/>
      <c r="C235" s="214"/>
      <c r="D235" s="214"/>
      <c r="E235" s="215"/>
      <c r="F235" s="218"/>
      <c r="G235" s="223"/>
      <c r="H235" s="223"/>
      <c r="I235" s="214"/>
      <c r="J235" s="223"/>
      <c r="K235" s="60"/>
      <c r="L235" s="223"/>
      <c r="M235" s="223"/>
      <c r="N235" s="214"/>
      <c r="O235" s="223"/>
      <c r="P235" s="60"/>
      <c r="Q235" s="61"/>
      <c r="R235" s="39"/>
      <c r="S235" s="40"/>
      <c r="T235" s="39"/>
      <c r="U235" s="40"/>
      <c r="V235" s="70"/>
      <c r="Y235" s="67"/>
    </row>
    <row r="236" spans="1:25" ht="12.75" x14ac:dyDescent="0.2">
      <c r="A236" s="38"/>
      <c r="B236" s="38"/>
      <c r="C236" s="214"/>
      <c r="D236" s="214"/>
      <c r="E236" s="215"/>
      <c r="F236" s="218"/>
      <c r="G236" s="223"/>
      <c r="H236" s="223"/>
      <c r="I236" s="214"/>
      <c r="J236" s="223"/>
      <c r="K236" s="60"/>
      <c r="L236" s="223"/>
      <c r="M236" s="223"/>
      <c r="N236" s="214"/>
      <c r="O236" s="223"/>
      <c r="P236" s="60"/>
      <c r="Q236" s="61"/>
      <c r="R236" s="39"/>
      <c r="S236" s="40"/>
      <c r="T236" s="39"/>
      <c r="U236" s="40"/>
      <c r="V236" s="70"/>
      <c r="Y236" s="67"/>
    </row>
    <row r="237" spans="1:25" ht="12.75" x14ac:dyDescent="0.2">
      <c r="A237" s="38"/>
      <c r="B237" s="38"/>
      <c r="C237" s="214"/>
      <c r="D237" s="214"/>
      <c r="E237" s="215"/>
      <c r="F237" s="218"/>
      <c r="G237" s="223"/>
      <c r="H237" s="223"/>
      <c r="I237" s="214"/>
      <c r="J237" s="223"/>
      <c r="K237" s="60"/>
      <c r="L237" s="223"/>
      <c r="M237" s="223"/>
      <c r="N237" s="214"/>
      <c r="O237" s="223"/>
      <c r="P237" s="60"/>
      <c r="Q237" s="61"/>
      <c r="R237" s="39"/>
      <c r="S237" s="40"/>
      <c r="T237" s="39"/>
      <c r="U237" s="40"/>
      <c r="V237" s="70"/>
      <c r="Y237" s="67"/>
    </row>
    <row r="238" spans="1:25" ht="12.75" x14ac:dyDescent="0.2">
      <c r="A238" s="38"/>
      <c r="B238" s="38"/>
      <c r="C238" s="214"/>
      <c r="D238" s="214"/>
      <c r="E238" s="215"/>
      <c r="F238" s="218"/>
      <c r="G238" s="223"/>
      <c r="H238" s="223"/>
      <c r="I238" s="214"/>
      <c r="J238" s="223"/>
      <c r="K238" s="60"/>
      <c r="L238" s="223"/>
      <c r="M238" s="223"/>
      <c r="N238" s="214"/>
      <c r="O238" s="223"/>
      <c r="P238" s="60"/>
      <c r="Q238" s="61"/>
      <c r="R238" s="39"/>
      <c r="S238" s="40"/>
      <c r="T238" s="39"/>
      <c r="U238" s="40"/>
      <c r="V238" s="70"/>
      <c r="Y238" s="67"/>
    </row>
    <row r="239" spans="1:25" ht="12.75" x14ac:dyDescent="0.2">
      <c r="A239" s="38"/>
      <c r="B239" s="38"/>
      <c r="C239" s="214"/>
      <c r="D239" s="214"/>
      <c r="E239" s="215"/>
      <c r="F239" s="218"/>
      <c r="G239" s="223"/>
      <c r="H239" s="223"/>
      <c r="I239" s="214"/>
      <c r="J239" s="223"/>
      <c r="K239" s="60"/>
      <c r="L239" s="223"/>
      <c r="M239" s="223"/>
      <c r="N239" s="214"/>
      <c r="O239" s="223"/>
      <c r="P239" s="60"/>
      <c r="Q239" s="61"/>
      <c r="R239" s="39"/>
      <c r="S239" s="40"/>
      <c r="T239" s="39"/>
      <c r="U239" s="40"/>
      <c r="V239" s="70"/>
      <c r="Y239" s="67"/>
    </row>
    <row r="240" spans="1:25" ht="12.75" x14ac:dyDescent="0.2">
      <c r="A240" s="38"/>
      <c r="B240" s="38"/>
      <c r="C240" s="214"/>
      <c r="D240" s="214"/>
      <c r="E240" s="215"/>
      <c r="F240" s="218"/>
      <c r="G240" s="223"/>
      <c r="H240" s="223"/>
      <c r="I240" s="214"/>
      <c r="J240" s="223"/>
      <c r="K240" s="60"/>
      <c r="L240" s="223"/>
      <c r="M240" s="223"/>
      <c r="N240" s="214"/>
      <c r="O240" s="223"/>
      <c r="P240" s="60"/>
      <c r="Q240" s="61"/>
      <c r="R240" s="39"/>
      <c r="S240" s="40"/>
      <c r="T240" s="39"/>
      <c r="U240" s="40"/>
      <c r="V240" s="70"/>
      <c r="Y240" s="67"/>
    </row>
    <row r="241" spans="1:25" ht="12.75" x14ac:dyDescent="0.2">
      <c r="A241" s="38"/>
      <c r="B241" s="38"/>
      <c r="C241" s="214"/>
      <c r="D241" s="214"/>
      <c r="E241" s="215"/>
      <c r="F241" s="218"/>
      <c r="G241" s="223"/>
      <c r="H241" s="223"/>
      <c r="I241" s="214"/>
      <c r="J241" s="223"/>
      <c r="K241" s="60"/>
      <c r="L241" s="223"/>
      <c r="M241" s="223"/>
      <c r="N241" s="214"/>
      <c r="O241" s="223"/>
      <c r="P241" s="60"/>
      <c r="Q241" s="61"/>
      <c r="R241" s="39"/>
      <c r="S241" s="40"/>
      <c r="T241" s="39"/>
      <c r="U241" s="40"/>
      <c r="V241" s="70"/>
      <c r="Y241" s="67"/>
    </row>
    <row r="242" spans="1:25" ht="12.75" x14ac:dyDescent="0.2">
      <c r="A242" s="38"/>
      <c r="B242" s="38"/>
      <c r="C242" s="214"/>
      <c r="D242" s="214"/>
      <c r="E242" s="215"/>
      <c r="F242" s="218"/>
      <c r="G242" s="223"/>
      <c r="H242" s="223"/>
      <c r="I242" s="214"/>
      <c r="J242" s="223"/>
      <c r="K242" s="60"/>
      <c r="L242" s="223"/>
      <c r="M242" s="223"/>
      <c r="N242" s="214"/>
      <c r="O242" s="223"/>
      <c r="P242" s="60"/>
      <c r="Q242" s="61"/>
      <c r="R242" s="39"/>
      <c r="S242" s="40"/>
      <c r="T242" s="39"/>
      <c r="U242" s="40"/>
      <c r="V242" s="70"/>
      <c r="Y242" s="67"/>
    </row>
    <row r="243" spans="1:25" ht="12.75" x14ac:dyDescent="0.2">
      <c r="A243" s="38"/>
      <c r="B243" s="38"/>
      <c r="C243" s="214"/>
      <c r="D243" s="214"/>
      <c r="E243" s="215"/>
      <c r="F243" s="218"/>
      <c r="G243" s="223"/>
      <c r="H243" s="223"/>
      <c r="I243" s="214"/>
      <c r="J243" s="223"/>
      <c r="K243" s="60"/>
      <c r="L243" s="223"/>
      <c r="M243" s="223"/>
      <c r="N243" s="214"/>
      <c r="O243" s="223"/>
      <c r="P243" s="60"/>
      <c r="Q243" s="61"/>
      <c r="R243" s="39"/>
      <c r="S243" s="40"/>
      <c r="T243" s="39"/>
      <c r="U243" s="40"/>
      <c r="V243" s="70"/>
      <c r="Y243" s="67"/>
    </row>
    <row r="244" spans="1:25" ht="12.75" x14ac:dyDescent="0.2">
      <c r="A244" s="38"/>
      <c r="B244" s="38"/>
      <c r="C244" s="214"/>
      <c r="D244" s="214"/>
      <c r="E244" s="215"/>
      <c r="F244" s="218"/>
      <c r="G244" s="223"/>
      <c r="H244" s="223"/>
      <c r="I244" s="214"/>
      <c r="J244" s="223"/>
      <c r="K244" s="60"/>
      <c r="L244" s="223"/>
      <c r="M244" s="223"/>
      <c r="N244" s="214"/>
      <c r="O244" s="223"/>
      <c r="P244" s="60"/>
      <c r="Q244" s="61"/>
      <c r="R244" s="39"/>
      <c r="S244" s="40"/>
      <c r="T244" s="39"/>
      <c r="U244" s="40"/>
      <c r="V244" s="70"/>
      <c r="Y244" s="67"/>
    </row>
    <row r="245" spans="1:25" ht="12.75" x14ac:dyDescent="0.2">
      <c r="A245" s="38"/>
      <c r="B245" s="38"/>
      <c r="C245" s="214"/>
      <c r="D245" s="214"/>
      <c r="E245" s="215"/>
      <c r="F245" s="218"/>
      <c r="G245" s="223"/>
      <c r="H245" s="223"/>
      <c r="I245" s="214"/>
      <c r="J245" s="223"/>
      <c r="K245" s="60"/>
      <c r="L245" s="223"/>
      <c r="M245" s="223"/>
      <c r="N245" s="214"/>
      <c r="O245" s="223"/>
      <c r="P245" s="60"/>
      <c r="Q245" s="61"/>
      <c r="R245" s="39"/>
      <c r="S245" s="40"/>
      <c r="T245" s="39"/>
      <c r="U245" s="40"/>
      <c r="V245" s="70"/>
      <c r="Y245" s="67"/>
    </row>
    <row r="246" spans="1:25" ht="12.75" x14ac:dyDescent="0.2">
      <c r="A246" s="38"/>
      <c r="B246" s="38"/>
      <c r="C246" s="214"/>
      <c r="D246" s="214"/>
      <c r="E246" s="215"/>
      <c r="F246" s="218"/>
      <c r="G246" s="223"/>
      <c r="H246" s="223"/>
      <c r="I246" s="214"/>
      <c r="J246" s="223"/>
      <c r="K246" s="60"/>
      <c r="L246" s="223"/>
      <c r="M246" s="223"/>
      <c r="N246" s="214"/>
      <c r="O246" s="223"/>
      <c r="P246" s="60"/>
      <c r="Q246" s="61"/>
      <c r="R246" s="39"/>
      <c r="S246" s="40"/>
      <c r="T246" s="39"/>
      <c r="U246" s="40"/>
      <c r="V246" s="70"/>
      <c r="Y246" s="67"/>
    </row>
    <row r="247" spans="1:25" ht="12.75" x14ac:dyDescent="0.2">
      <c r="A247" s="38"/>
      <c r="B247" s="38"/>
      <c r="C247" s="214"/>
      <c r="D247" s="214"/>
      <c r="E247" s="215"/>
      <c r="F247" s="218"/>
      <c r="G247" s="223"/>
      <c r="H247" s="223"/>
      <c r="I247" s="214"/>
      <c r="J247" s="223"/>
      <c r="K247" s="60"/>
      <c r="L247" s="223"/>
      <c r="M247" s="223"/>
      <c r="N247" s="214"/>
      <c r="O247" s="223"/>
      <c r="P247" s="60"/>
      <c r="Q247" s="61"/>
      <c r="R247" s="39"/>
      <c r="S247" s="40"/>
      <c r="T247" s="39"/>
      <c r="U247" s="40"/>
      <c r="V247" s="70"/>
      <c r="Y247" s="67"/>
    </row>
    <row r="248" spans="1:25" ht="12.75" x14ac:dyDescent="0.2">
      <c r="A248" s="38"/>
      <c r="B248" s="38"/>
      <c r="C248" s="214"/>
      <c r="D248" s="214"/>
      <c r="E248" s="215"/>
      <c r="F248" s="218"/>
      <c r="G248" s="223"/>
      <c r="H248" s="223"/>
      <c r="I248" s="214"/>
      <c r="J248" s="223"/>
      <c r="K248" s="60"/>
      <c r="L248" s="223"/>
      <c r="M248" s="223"/>
      <c r="N248" s="214"/>
      <c r="O248" s="223"/>
      <c r="P248" s="60"/>
      <c r="Q248" s="61"/>
      <c r="R248" s="39"/>
      <c r="S248" s="40"/>
      <c r="T248" s="39"/>
      <c r="U248" s="40"/>
      <c r="V248" s="70"/>
      <c r="Y248" s="67"/>
    </row>
    <row r="249" spans="1:25" ht="12.75" x14ac:dyDescent="0.2">
      <c r="A249" s="38"/>
      <c r="B249" s="38"/>
      <c r="C249" s="214"/>
      <c r="D249" s="214"/>
      <c r="E249" s="215"/>
      <c r="F249" s="218"/>
      <c r="G249" s="223"/>
      <c r="H249" s="223"/>
      <c r="I249" s="214"/>
      <c r="J249" s="223"/>
      <c r="K249" s="60"/>
      <c r="L249" s="223"/>
      <c r="M249" s="223"/>
      <c r="N249" s="214"/>
      <c r="O249" s="223"/>
      <c r="P249" s="60"/>
      <c r="Q249" s="61"/>
      <c r="R249" s="39"/>
      <c r="S249" s="40"/>
      <c r="T249" s="39"/>
      <c r="U249" s="40"/>
      <c r="V249" s="70"/>
      <c r="Y249" s="67"/>
    </row>
    <row r="250" spans="1:25" ht="12.75" x14ac:dyDescent="0.2">
      <c r="A250" s="38"/>
      <c r="B250" s="38"/>
      <c r="C250" s="214"/>
      <c r="D250" s="214"/>
      <c r="E250" s="215"/>
      <c r="F250" s="218"/>
      <c r="G250" s="223"/>
      <c r="H250" s="223"/>
      <c r="I250" s="214"/>
      <c r="J250" s="223"/>
      <c r="K250" s="60"/>
      <c r="L250" s="223"/>
      <c r="M250" s="223"/>
      <c r="N250" s="214"/>
      <c r="O250" s="223"/>
      <c r="P250" s="60"/>
      <c r="Q250" s="61"/>
      <c r="R250" s="39"/>
      <c r="S250" s="40"/>
      <c r="T250" s="39"/>
      <c r="U250" s="40"/>
      <c r="V250" s="70"/>
      <c r="Y250" s="67"/>
    </row>
    <row r="251" spans="1:25" ht="12.75" x14ac:dyDescent="0.2">
      <c r="A251" s="38"/>
      <c r="B251" s="38"/>
      <c r="C251" s="214"/>
      <c r="D251" s="214"/>
      <c r="E251" s="215"/>
      <c r="F251" s="218"/>
      <c r="G251" s="223"/>
      <c r="H251" s="223"/>
      <c r="I251" s="214"/>
      <c r="J251" s="223"/>
      <c r="K251" s="60"/>
      <c r="L251" s="223"/>
      <c r="M251" s="223"/>
      <c r="N251" s="214"/>
      <c r="O251" s="223"/>
      <c r="P251" s="60"/>
      <c r="Q251" s="61"/>
      <c r="R251" s="39"/>
      <c r="S251" s="40"/>
      <c r="T251" s="39"/>
      <c r="U251" s="40"/>
      <c r="V251" s="70"/>
      <c r="Y251" s="67"/>
    </row>
    <row r="252" spans="1:25" ht="12.75" x14ac:dyDescent="0.2">
      <c r="A252" s="38"/>
      <c r="B252" s="38"/>
      <c r="C252" s="214"/>
      <c r="D252" s="214"/>
      <c r="E252" s="215"/>
      <c r="F252" s="218"/>
      <c r="G252" s="223"/>
      <c r="H252" s="223"/>
      <c r="I252" s="214"/>
      <c r="J252" s="223"/>
      <c r="K252" s="60"/>
      <c r="L252" s="223"/>
      <c r="M252" s="223"/>
      <c r="N252" s="214"/>
      <c r="O252" s="223"/>
      <c r="P252" s="60"/>
      <c r="Q252" s="61"/>
      <c r="R252" s="39"/>
      <c r="S252" s="40"/>
      <c r="T252" s="39"/>
      <c r="U252" s="40"/>
      <c r="V252" s="70"/>
      <c r="Y252" s="67"/>
    </row>
    <row r="253" spans="1:25" ht="12.75" x14ac:dyDescent="0.2">
      <c r="A253" s="38"/>
      <c r="B253" s="38"/>
      <c r="C253" s="214"/>
      <c r="D253" s="214"/>
      <c r="E253" s="215"/>
      <c r="F253" s="218"/>
      <c r="G253" s="223"/>
      <c r="H253" s="223"/>
      <c r="I253" s="214"/>
      <c r="J253" s="223"/>
      <c r="K253" s="60"/>
      <c r="L253" s="223"/>
      <c r="M253" s="223"/>
      <c r="N253" s="214"/>
      <c r="O253" s="223"/>
      <c r="P253" s="60"/>
      <c r="Q253" s="61"/>
      <c r="R253" s="39"/>
      <c r="S253" s="40"/>
      <c r="T253" s="39"/>
      <c r="U253" s="40"/>
      <c r="V253" s="70"/>
      <c r="Y253" s="67"/>
    </row>
    <row r="254" spans="1:25" ht="12.75" x14ac:dyDescent="0.2">
      <c r="A254" s="38"/>
      <c r="B254" s="38"/>
      <c r="C254" s="214"/>
      <c r="D254" s="214"/>
      <c r="E254" s="215"/>
      <c r="F254" s="218"/>
      <c r="G254" s="223"/>
      <c r="H254" s="223"/>
      <c r="I254" s="214"/>
      <c r="J254" s="223"/>
      <c r="K254" s="60"/>
      <c r="L254" s="223"/>
      <c r="M254" s="223"/>
      <c r="N254" s="214"/>
      <c r="O254" s="223"/>
      <c r="P254" s="60"/>
      <c r="Q254" s="61"/>
      <c r="R254" s="39"/>
      <c r="S254" s="40"/>
      <c r="T254" s="39"/>
      <c r="U254" s="40"/>
      <c r="V254" s="70"/>
      <c r="Y254" s="67"/>
    </row>
    <row r="255" spans="1:25" ht="12.75" x14ac:dyDescent="0.2">
      <c r="A255" s="38"/>
      <c r="B255" s="38"/>
      <c r="C255" s="214"/>
      <c r="D255" s="214"/>
      <c r="E255" s="215"/>
      <c r="F255" s="218"/>
      <c r="G255" s="223"/>
      <c r="H255" s="223"/>
      <c r="I255" s="214"/>
      <c r="J255" s="223"/>
      <c r="K255" s="60"/>
      <c r="L255" s="223"/>
      <c r="M255" s="223"/>
      <c r="N255" s="214"/>
      <c r="O255" s="223"/>
      <c r="P255" s="60"/>
      <c r="Q255" s="61"/>
      <c r="R255" s="39"/>
      <c r="S255" s="40"/>
      <c r="T255" s="39"/>
      <c r="U255" s="40"/>
      <c r="V255" s="70"/>
      <c r="Y255" s="67"/>
    </row>
    <row r="256" spans="1:25" ht="12.75" x14ac:dyDescent="0.2">
      <c r="A256" s="38"/>
      <c r="B256" s="38"/>
      <c r="C256" s="214"/>
      <c r="D256" s="214"/>
      <c r="E256" s="215"/>
      <c r="F256" s="218"/>
      <c r="G256" s="223"/>
      <c r="H256" s="223"/>
      <c r="I256" s="214"/>
      <c r="J256" s="223"/>
      <c r="K256" s="60"/>
      <c r="L256" s="223"/>
      <c r="M256" s="223"/>
      <c r="N256" s="214"/>
      <c r="O256" s="223"/>
      <c r="P256" s="60"/>
      <c r="Q256" s="61"/>
      <c r="R256" s="39"/>
      <c r="S256" s="40"/>
      <c r="T256" s="39"/>
      <c r="U256" s="40"/>
      <c r="V256" s="70"/>
      <c r="Y256" s="67"/>
    </row>
    <row r="257" spans="1:25" ht="12.75" x14ac:dyDescent="0.2">
      <c r="A257" s="38"/>
      <c r="B257" s="38"/>
      <c r="C257" s="214"/>
      <c r="D257" s="214"/>
      <c r="E257" s="215"/>
      <c r="F257" s="218"/>
      <c r="G257" s="223"/>
      <c r="H257" s="223"/>
      <c r="I257" s="214"/>
      <c r="J257" s="223"/>
      <c r="K257" s="60"/>
      <c r="L257" s="223"/>
      <c r="M257" s="223"/>
      <c r="N257" s="214"/>
      <c r="O257" s="223"/>
      <c r="P257" s="60"/>
      <c r="Q257" s="61"/>
      <c r="R257" s="39"/>
      <c r="S257" s="40"/>
      <c r="T257" s="39"/>
      <c r="U257" s="40"/>
      <c r="V257" s="70"/>
      <c r="Y257" s="67"/>
    </row>
    <row r="258" spans="1:25" ht="12.75" x14ac:dyDescent="0.2">
      <c r="A258" s="38"/>
      <c r="B258" s="38"/>
      <c r="C258" s="214"/>
      <c r="D258" s="214"/>
      <c r="E258" s="215"/>
      <c r="F258" s="218"/>
      <c r="G258" s="223"/>
      <c r="H258" s="223"/>
      <c r="I258" s="214"/>
      <c r="J258" s="223"/>
      <c r="K258" s="60"/>
      <c r="L258" s="223"/>
      <c r="M258" s="223"/>
      <c r="N258" s="214"/>
      <c r="O258" s="223"/>
      <c r="P258" s="60"/>
      <c r="Q258" s="61"/>
      <c r="R258" s="39"/>
      <c r="S258" s="40"/>
      <c r="T258" s="39"/>
      <c r="U258" s="40"/>
      <c r="V258" s="70"/>
      <c r="Y258" s="67"/>
    </row>
    <row r="259" spans="1:25" ht="12.75" x14ac:dyDescent="0.2">
      <c r="A259" s="38"/>
      <c r="B259" s="38"/>
      <c r="C259" s="214"/>
      <c r="D259" s="214"/>
      <c r="E259" s="215"/>
      <c r="F259" s="218"/>
      <c r="G259" s="223"/>
      <c r="H259" s="223"/>
      <c r="I259" s="214"/>
      <c r="J259" s="223"/>
      <c r="K259" s="60"/>
      <c r="L259" s="223"/>
      <c r="M259" s="223"/>
      <c r="N259" s="214"/>
      <c r="O259" s="223"/>
      <c r="P259" s="60"/>
      <c r="Q259" s="61"/>
      <c r="R259" s="39"/>
      <c r="S259" s="40"/>
      <c r="T259" s="39"/>
      <c r="U259" s="40"/>
      <c r="V259" s="70"/>
      <c r="Y259" s="67"/>
    </row>
    <row r="260" spans="1:25" ht="12.75" x14ac:dyDescent="0.2">
      <c r="A260" s="38"/>
      <c r="B260" s="38"/>
      <c r="C260" s="214"/>
      <c r="D260" s="214"/>
      <c r="E260" s="215"/>
      <c r="F260" s="218"/>
      <c r="G260" s="223"/>
      <c r="H260" s="223"/>
      <c r="I260" s="214"/>
      <c r="J260" s="223"/>
      <c r="K260" s="60"/>
      <c r="L260" s="223"/>
      <c r="M260" s="223"/>
      <c r="N260" s="214"/>
      <c r="O260" s="223"/>
      <c r="P260" s="60"/>
      <c r="Q260" s="61"/>
      <c r="R260" s="39"/>
      <c r="S260" s="40"/>
      <c r="T260" s="39"/>
      <c r="U260" s="40"/>
      <c r="V260" s="70"/>
      <c r="Y260" s="67"/>
    </row>
    <row r="261" spans="1:25" ht="12.75" x14ac:dyDescent="0.2">
      <c r="A261" s="38"/>
      <c r="B261" s="38"/>
      <c r="C261" s="214"/>
      <c r="D261" s="214"/>
      <c r="E261" s="215"/>
      <c r="F261" s="218"/>
      <c r="G261" s="223"/>
      <c r="H261" s="223"/>
      <c r="I261" s="214"/>
      <c r="J261" s="223"/>
      <c r="K261" s="60"/>
      <c r="L261" s="223"/>
      <c r="M261" s="223"/>
      <c r="N261" s="214"/>
      <c r="O261" s="223"/>
      <c r="P261" s="60"/>
      <c r="Q261" s="61"/>
      <c r="R261" s="39"/>
      <c r="S261" s="40"/>
      <c r="T261" s="39"/>
      <c r="U261" s="40"/>
      <c r="V261" s="70"/>
      <c r="Y261" s="67"/>
    </row>
    <row r="262" spans="1:25" ht="12.75" x14ac:dyDescent="0.2">
      <c r="A262" s="38"/>
      <c r="B262" s="38"/>
      <c r="C262" s="214"/>
      <c r="D262" s="214"/>
      <c r="E262" s="215"/>
      <c r="F262" s="218"/>
      <c r="G262" s="223"/>
      <c r="H262" s="223"/>
      <c r="I262" s="214"/>
      <c r="J262" s="223"/>
      <c r="K262" s="60"/>
      <c r="L262" s="223"/>
      <c r="M262" s="223"/>
      <c r="N262" s="214"/>
      <c r="O262" s="223"/>
      <c r="P262" s="60"/>
      <c r="Q262" s="61"/>
      <c r="R262" s="39"/>
      <c r="S262" s="40"/>
      <c r="T262" s="39"/>
      <c r="U262" s="40"/>
      <c r="V262" s="70"/>
      <c r="Y262" s="67"/>
    </row>
    <row r="263" spans="1:25" ht="12.75" x14ac:dyDescent="0.2">
      <c r="A263" s="38"/>
      <c r="B263" s="38"/>
      <c r="C263" s="214"/>
      <c r="D263" s="214"/>
      <c r="E263" s="215"/>
      <c r="F263" s="218"/>
      <c r="G263" s="223"/>
      <c r="H263" s="223"/>
      <c r="I263" s="214"/>
      <c r="J263" s="223"/>
      <c r="K263" s="60"/>
      <c r="L263" s="223"/>
      <c r="M263" s="223"/>
      <c r="N263" s="214"/>
      <c r="O263" s="223"/>
      <c r="P263" s="60"/>
      <c r="Q263" s="61"/>
      <c r="R263" s="39"/>
      <c r="S263" s="40"/>
      <c r="T263" s="39"/>
      <c r="U263" s="40"/>
      <c r="V263" s="70"/>
      <c r="Y263" s="67"/>
    </row>
    <row r="264" spans="1:25" ht="12.75" x14ac:dyDescent="0.2">
      <c r="A264" s="38"/>
      <c r="B264" s="38"/>
      <c r="C264" s="214"/>
      <c r="D264" s="214"/>
      <c r="E264" s="215"/>
      <c r="F264" s="218"/>
      <c r="G264" s="223"/>
      <c r="H264" s="223"/>
      <c r="I264" s="214"/>
      <c r="J264" s="223"/>
      <c r="K264" s="60"/>
      <c r="L264" s="223"/>
      <c r="M264" s="223"/>
      <c r="N264" s="214"/>
      <c r="O264" s="223"/>
      <c r="P264" s="60"/>
      <c r="Q264" s="61"/>
      <c r="R264" s="39"/>
      <c r="S264" s="40"/>
      <c r="T264" s="39"/>
      <c r="U264" s="40"/>
      <c r="V264" s="70"/>
      <c r="Y264" s="67"/>
    </row>
    <row r="265" spans="1:25" ht="21.75" customHeight="1" x14ac:dyDescent="0.2">
      <c r="A265" s="38"/>
      <c r="B265" s="38"/>
      <c r="C265" s="214"/>
      <c r="D265" s="214"/>
      <c r="E265" s="215"/>
      <c r="F265" s="218"/>
      <c r="G265" s="223"/>
      <c r="H265" s="223"/>
      <c r="I265" s="214"/>
      <c r="J265" s="223"/>
      <c r="K265" s="60"/>
      <c r="L265" s="223"/>
      <c r="M265" s="223"/>
      <c r="N265" s="214"/>
      <c r="O265" s="223"/>
      <c r="P265" s="60"/>
      <c r="Q265" s="61"/>
      <c r="R265" s="39"/>
      <c r="S265" s="40"/>
      <c r="T265" s="39"/>
      <c r="U265" s="40"/>
      <c r="V265" s="70"/>
      <c r="Y265" s="67"/>
    </row>
    <row r="266" spans="1:25" ht="12.75" x14ac:dyDescent="0.2">
      <c r="A266" s="38"/>
      <c r="B266" s="38"/>
      <c r="C266" s="214"/>
      <c r="D266" s="214"/>
      <c r="E266" s="215"/>
      <c r="F266" s="218"/>
      <c r="G266" s="223"/>
      <c r="H266" s="223"/>
      <c r="I266" s="214"/>
      <c r="J266" s="223"/>
      <c r="K266" s="60"/>
      <c r="L266" s="223"/>
      <c r="M266" s="223"/>
      <c r="N266" s="214"/>
      <c r="O266" s="223"/>
      <c r="P266" s="60"/>
      <c r="Q266" s="61"/>
      <c r="R266" s="39"/>
      <c r="S266" s="40"/>
      <c r="T266" s="39"/>
      <c r="U266" s="40"/>
      <c r="V266" s="70"/>
      <c r="Y266" s="67"/>
    </row>
    <row r="267" spans="1:25" ht="12.75" x14ac:dyDescent="0.2">
      <c r="A267" s="38"/>
      <c r="B267" s="38"/>
      <c r="C267" s="214"/>
      <c r="D267" s="214"/>
      <c r="E267" s="215"/>
      <c r="F267" s="218"/>
      <c r="G267" s="223"/>
      <c r="H267" s="223"/>
      <c r="I267" s="214"/>
      <c r="J267" s="223"/>
      <c r="K267" s="60"/>
      <c r="L267" s="223"/>
      <c r="M267" s="223"/>
      <c r="N267" s="214"/>
      <c r="O267" s="223"/>
      <c r="P267" s="60"/>
      <c r="Q267" s="61"/>
      <c r="R267" s="39"/>
      <c r="S267" s="40"/>
      <c r="T267" s="39"/>
      <c r="U267" s="40"/>
      <c r="V267" s="70"/>
      <c r="Y267" s="67"/>
    </row>
    <row r="268" spans="1:25" ht="12.75" x14ac:dyDescent="0.2">
      <c r="A268" s="38"/>
      <c r="B268" s="38"/>
      <c r="C268" s="214"/>
      <c r="D268" s="214"/>
      <c r="E268" s="215"/>
      <c r="F268" s="218"/>
      <c r="G268" s="223"/>
      <c r="H268" s="223"/>
      <c r="I268" s="214"/>
      <c r="J268" s="223"/>
      <c r="K268" s="60"/>
      <c r="L268" s="223"/>
      <c r="M268" s="223"/>
      <c r="N268" s="214"/>
      <c r="O268" s="223"/>
      <c r="P268" s="60"/>
      <c r="Q268" s="61"/>
      <c r="R268" s="39"/>
      <c r="S268" s="40"/>
      <c r="T268" s="39"/>
      <c r="U268" s="40"/>
      <c r="V268" s="70"/>
      <c r="Y268" s="67"/>
    </row>
    <row r="269" spans="1:25" ht="12.75" x14ac:dyDescent="0.2">
      <c r="A269" s="38"/>
      <c r="B269" s="38"/>
      <c r="C269" s="214"/>
      <c r="D269" s="214"/>
      <c r="E269" s="215"/>
      <c r="F269" s="218"/>
      <c r="G269" s="223"/>
      <c r="H269" s="223"/>
      <c r="I269" s="214"/>
      <c r="J269" s="223"/>
      <c r="K269" s="60"/>
      <c r="L269" s="223"/>
      <c r="M269" s="223"/>
      <c r="N269" s="214"/>
      <c r="O269" s="223"/>
      <c r="P269" s="60"/>
      <c r="Q269" s="61"/>
      <c r="R269" s="39"/>
      <c r="S269" s="40"/>
      <c r="T269" s="39"/>
      <c r="U269" s="40"/>
      <c r="V269" s="70"/>
      <c r="Y269" s="67"/>
    </row>
    <row r="270" spans="1:25" ht="12.75" x14ac:dyDescent="0.2">
      <c r="A270" s="38"/>
      <c r="B270" s="38"/>
      <c r="C270" s="214"/>
      <c r="D270" s="214"/>
      <c r="E270" s="215"/>
      <c r="F270" s="218"/>
      <c r="G270" s="223"/>
      <c r="H270" s="223"/>
      <c r="I270" s="214"/>
      <c r="J270" s="223"/>
      <c r="K270" s="60"/>
      <c r="L270" s="223"/>
      <c r="M270" s="223"/>
      <c r="N270" s="214"/>
      <c r="O270" s="223"/>
      <c r="P270" s="60"/>
      <c r="Q270" s="61"/>
      <c r="R270" s="39"/>
      <c r="S270" s="40"/>
      <c r="T270" s="39"/>
      <c r="U270" s="40"/>
      <c r="V270" s="70"/>
      <c r="Y270" s="67"/>
    </row>
    <row r="271" spans="1:25" ht="12.75" x14ac:dyDescent="0.2">
      <c r="A271" s="38"/>
      <c r="B271" s="38"/>
      <c r="C271" s="214"/>
      <c r="D271" s="214"/>
      <c r="E271" s="215"/>
      <c r="F271" s="218"/>
      <c r="G271" s="223"/>
      <c r="H271" s="223"/>
      <c r="I271" s="214"/>
      <c r="J271" s="223"/>
      <c r="K271" s="60"/>
      <c r="L271" s="223"/>
      <c r="M271" s="223"/>
      <c r="N271" s="214"/>
      <c r="O271" s="223"/>
      <c r="P271" s="60"/>
      <c r="Q271" s="61"/>
      <c r="R271" s="39"/>
      <c r="S271" s="40"/>
      <c r="T271" s="39"/>
      <c r="U271" s="40"/>
      <c r="V271" s="70"/>
      <c r="Y271" s="67"/>
    </row>
    <row r="272" spans="1:25" ht="12.75" x14ac:dyDescent="0.2">
      <c r="A272" s="38"/>
      <c r="B272" s="38"/>
      <c r="C272" s="214"/>
      <c r="D272" s="214"/>
      <c r="E272" s="215"/>
      <c r="F272" s="218"/>
      <c r="G272" s="223"/>
      <c r="H272" s="223"/>
      <c r="I272" s="214"/>
      <c r="J272" s="223"/>
      <c r="K272" s="60"/>
      <c r="L272" s="223"/>
      <c r="M272" s="223"/>
      <c r="N272" s="214"/>
      <c r="O272" s="223"/>
      <c r="P272" s="60"/>
      <c r="Q272" s="61"/>
      <c r="R272" s="39"/>
      <c r="S272" s="40"/>
      <c r="T272" s="39"/>
      <c r="U272" s="40"/>
      <c r="V272" s="70"/>
      <c r="Y272" s="67"/>
    </row>
    <row r="273" spans="1:25" ht="12.75" x14ac:dyDescent="0.2">
      <c r="A273" s="38"/>
      <c r="B273" s="38"/>
      <c r="C273" s="214"/>
      <c r="D273" s="214"/>
      <c r="E273" s="215"/>
      <c r="F273" s="218"/>
      <c r="G273" s="223"/>
      <c r="H273" s="223"/>
      <c r="I273" s="214"/>
      <c r="J273" s="223"/>
      <c r="K273" s="60"/>
      <c r="L273" s="223"/>
      <c r="M273" s="223"/>
      <c r="N273" s="214"/>
      <c r="O273" s="223"/>
      <c r="P273" s="60"/>
      <c r="Q273" s="61"/>
      <c r="R273" s="39"/>
      <c r="S273" s="40"/>
      <c r="T273" s="39"/>
      <c r="U273" s="40"/>
      <c r="V273" s="70"/>
      <c r="Y273" s="67"/>
    </row>
    <row r="274" spans="1:25" ht="12.75" x14ac:dyDescent="0.2">
      <c r="A274" s="38"/>
      <c r="B274" s="38"/>
      <c r="C274" s="214"/>
      <c r="D274" s="214"/>
      <c r="E274" s="215"/>
      <c r="F274" s="218"/>
      <c r="G274" s="223"/>
      <c r="H274" s="223"/>
      <c r="I274" s="214"/>
      <c r="J274" s="223"/>
      <c r="K274" s="60"/>
      <c r="L274" s="223"/>
      <c r="M274" s="223"/>
      <c r="N274" s="214"/>
      <c r="O274" s="223"/>
      <c r="P274" s="60"/>
      <c r="Q274" s="61"/>
      <c r="R274" s="39"/>
      <c r="S274" s="40"/>
      <c r="T274" s="39"/>
      <c r="U274" s="40"/>
      <c r="V274" s="70"/>
      <c r="Y274" s="67"/>
    </row>
    <row r="275" spans="1:25" ht="12.75" x14ac:dyDescent="0.2">
      <c r="A275" s="38"/>
      <c r="B275" s="38"/>
      <c r="C275" s="214"/>
      <c r="D275" s="214"/>
      <c r="E275" s="215"/>
      <c r="F275" s="218"/>
      <c r="G275" s="223"/>
      <c r="H275" s="223"/>
      <c r="I275" s="214"/>
      <c r="J275" s="223"/>
      <c r="K275" s="60"/>
      <c r="L275" s="223"/>
      <c r="M275" s="223"/>
      <c r="N275" s="214"/>
      <c r="O275" s="223"/>
      <c r="P275" s="60"/>
      <c r="Q275" s="61"/>
      <c r="R275" s="39"/>
      <c r="S275" s="40"/>
      <c r="T275" s="39"/>
      <c r="U275" s="40"/>
      <c r="V275" s="70"/>
      <c r="Y275" s="67"/>
    </row>
    <row r="276" spans="1:25" ht="12.75" x14ac:dyDescent="0.2">
      <c r="A276" s="38"/>
      <c r="B276" s="38"/>
      <c r="C276" s="214"/>
      <c r="D276" s="214"/>
      <c r="E276" s="215"/>
      <c r="F276" s="218"/>
      <c r="G276" s="223"/>
      <c r="H276" s="223"/>
      <c r="I276" s="214"/>
      <c r="J276" s="223"/>
      <c r="K276" s="60"/>
      <c r="L276" s="223"/>
      <c r="M276" s="223"/>
      <c r="N276" s="214"/>
      <c r="O276" s="223"/>
      <c r="P276" s="60"/>
      <c r="Q276" s="61"/>
      <c r="R276" s="39"/>
      <c r="S276" s="40"/>
      <c r="T276" s="39"/>
      <c r="U276" s="40"/>
      <c r="V276" s="70"/>
      <c r="Y276" s="67"/>
    </row>
    <row r="277" spans="1:25" ht="12.75" x14ac:dyDescent="0.2">
      <c r="A277" s="38"/>
      <c r="B277" s="38"/>
      <c r="C277" s="214"/>
      <c r="D277" s="214"/>
      <c r="E277" s="215"/>
      <c r="F277" s="218"/>
      <c r="G277" s="223"/>
      <c r="H277" s="223"/>
      <c r="I277" s="214"/>
      <c r="J277" s="223"/>
      <c r="K277" s="60"/>
      <c r="L277" s="223"/>
      <c r="M277" s="223"/>
      <c r="N277" s="214"/>
      <c r="O277" s="223"/>
      <c r="P277" s="60"/>
      <c r="Q277" s="61"/>
      <c r="R277" s="39"/>
      <c r="S277" s="40"/>
      <c r="T277" s="39"/>
      <c r="U277" s="40"/>
      <c r="V277" s="70"/>
      <c r="Y277" s="67"/>
    </row>
    <row r="278" spans="1:25" ht="12.75" x14ac:dyDescent="0.2">
      <c r="A278" s="38"/>
      <c r="B278" s="38"/>
      <c r="C278" s="214"/>
      <c r="D278" s="214"/>
      <c r="E278" s="215"/>
      <c r="F278" s="218"/>
      <c r="G278" s="223"/>
      <c r="H278" s="223"/>
      <c r="I278" s="214"/>
      <c r="J278" s="223"/>
      <c r="K278" s="60"/>
      <c r="L278" s="223"/>
      <c r="M278" s="223"/>
      <c r="N278" s="214"/>
      <c r="O278" s="223"/>
      <c r="P278" s="60"/>
      <c r="Q278" s="61"/>
      <c r="R278" s="39"/>
      <c r="S278" s="40"/>
      <c r="T278" s="39"/>
      <c r="U278" s="40"/>
      <c r="V278" s="70"/>
      <c r="Y278" s="67"/>
    </row>
    <row r="279" spans="1:25" ht="12.75" x14ac:dyDescent="0.2">
      <c r="A279" s="38"/>
      <c r="B279" s="38"/>
      <c r="C279" s="214"/>
      <c r="D279" s="214"/>
      <c r="E279" s="215"/>
      <c r="F279" s="218"/>
      <c r="G279" s="223"/>
      <c r="H279" s="223"/>
      <c r="I279" s="214"/>
      <c r="J279" s="223"/>
      <c r="K279" s="60"/>
      <c r="L279" s="223"/>
      <c r="M279" s="223"/>
      <c r="N279" s="214"/>
      <c r="O279" s="223"/>
      <c r="P279" s="60"/>
      <c r="Q279" s="61"/>
      <c r="R279" s="39"/>
      <c r="S279" s="40"/>
      <c r="T279" s="39"/>
      <c r="U279" s="40"/>
      <c r="V279" s="70"/>
      <c r="Y279" s="67"/>
    </row>
    <row r="280" spans="1:25" ht="12.75" x14ac:dyDescent="0.2">
      <c r="A280" s="38"/>
      <c r="B280" s="38"/>
      <c r="C280" s="214"/>
      <c r="D280" s="214"/>
      <c r="E280" s="215"/>
      <c r="F280" s="218"/>
      <c r="G280" s="223"/>
      <c r="H280" s="223"/>
      <c r="I280" s="214"/>
      <c r="J280" s="223"/>
      <c r="K280" s="60"/>
      <c r="L280" s="223"/>
      <c r="M280" s="223"/>
      <c r="N280" s="214"/>
      <c r="O280" s="223"/>
      <c r="P280" s="60"/>
      <c r="Q280" s="61"/>
      <c r="R280" s="39"/>
      <c r="S280" s="40"/>
      <c r="T280" s="39"/>
      <c r="U280" s="40"/>
      <c r="V280" s="70"/>
      <c r="Y280" s="67"/>
    </row>
    <row r="281" spans="1:25" ht="12.75" x14ac:dyDescent="0.2">
      <c r="A281" s="38"/>
      <c r="B281" s="38"/>
      <c r="C281" s="214"/>
      <c r="D281" s="214"/>
      <c r="E281" s="215"/>
      <c r="F281" s="218"/>
      <c r="G281" s="223"/>
      <c r="H281" s="223"/>
      <c r="I281" s="214"/>
      <c r="J281" s="223"/>
      <c r="K281" s="60"/>
      <c r="L281" s="223"/>
      <c r="M281" s="223"/>
      <c r="N281" s="214"/>
      <c r="O281" s="223"/>
      <c r="P281" s="60"/>
      <c r="Q281" s="61"/>
      <c r="R281" s="39"/>
      <c r="S281" s="40"/>
      <c r="T281" s="39"/>
      <c r="U281" s="40"/>
      <c r="V281" s="70"/>
      <c r="Y281" s="67"/>
    </row>
    <row r="282" spans="1:25" ht="12.75" x14ac:dyDescent="0.2">
      <c r="A282" s="38"/>
      <c r="B282" s="38"/>
      <c r="C282" s="214"/>
      <c r="D282" s="214"/>
      <c r="E282" s="215"/>
      <c r="F282" s="218"/>
      <c r="G282" s="223"/>
      <c r="H282" s="223"/>
      <c r="I282" s="214"/>
      <c r="J282" s="223"/>
      <c r="K282" s="60"/>
      <c r="L282" s="223"/>
      <c r="M282" s="223"/>
      <c r="N282" s="214"/>
      <c r="O282" s="223"/>
      <c r="P282" s="60"/>
      <c r="Q282" s="61"/>
      <c r="R282" s="39"/>
      <c r="S282" s="40"/>
      <c r="T282" s="39"/>
      <c r="U282" s="40"/>
      <c r="V282" s="70"/>
      <c r="Y282" s="67"/>
    </row>
    <row r="283" spans="1:25" ht="12.75" x14ac:dyDescent="0.2">
      <c r="A283" s="38"/>
      <c r="B283" s="38"/>
      <c r="C283" s="214"/>
      <c r="D283" s="214"/>
      <c r="E283" s="215"/>
      <c r="F283" s="218"/>
      <c r="G283" s="223"/>
      <c r="H283" s="223"/>
      <c r="I283" s="214"/>
      <c r="J283" s="223"/>
      <c r="K283" s="60"/>
      <c r="L283" s="223"/>
      <c r="M283" s="223"/>
      <c r="N283" s="214"/>
      <c r="O283" s="223"/>
      <c r="P283" s="60"/>
      <c r="Q283" s="61"/>
      <c r="R283" s="39"/>
      <c r="S283" s="40"/>
      <c r="T283" s="39"/>
      <c r="U283" s="40"/>
      <c r="V283" s="70"/>
      <c r="Y283" s="67"/>
    </row>
    <row r="284" spans="1:25" ht="12.75" x14ac:dyDescent="0.2">
      <c r="A284" s="38"/>
      <c r="B284" s="38"/>
      <c r="C284" s="214"/>
      <c r="D284" s="214"/>
      <c r="E284" s="215"/>
      <c r="F284" s="218"/>
      <c r="G284" s="223"/>
      <c r="H284" s="223"/>
      <c r="I284" s="214"/>
      <c r="J284" s="223"/>
      <c r="K284" s="60"/>
      <c r="L284" s="223"/>
      <c r="M284" s="223"/>
      <c r="N284" s="214"/>
      <c r="O284" s="223"/>
      <c r="P284" s="60"/>
      <c r="Q284" s="61"/>
      <c r="R284" s="39"/>
      <c r="S284" s="40"/>
      <c r="T284" s="39"/>
      <c r="U284" s="40"/>
      <c r="V284" s="70"/>
      <c r="Y284" s="67"/>
    </row>
    <row r="285" spans="1:25" ht="12.75" x14ac:dyDescent="0.2">
      <c r="A285" s="38"/>
      <c r="B285" s="38"/>
      <c r="C285" s="214"/>
      <c r="D285" s="214"/>
      <c r="E285" s="215"/>
      <c r="F285" s="218"/>
      <c r="G285" s="223"/>
      <c r="H285" s="223"/>
      <c r="I285" s="214"/>
      <c r="J285" s="223"/>
      <c r="K285" s="60"/>
      <c r="L285" s="223"/>
      <c r="M285" s="223"/>
      <c r="N285" s="214"/>
      <c r="O285" s="223"/>
      <c r="P285" s="60"/>
      <c r="Q285" s="61"/>
      <c r="R285" s="39"/>
      <c r="S285" s="40"/>
      <c r="T285" s="39"/>
      <c r="U285" s="40"/>
      <c r="V285" s="70"/>
      <c r="Y285" s="67"/>
    </row>
    <row r="286" spans="1:25" ht="12.75" x14ac:dyDescent="0.2">
      <c r="A286" s="38"/>
      <c r="B286" s="38"/>
      <c r="C286" s="214"/>
      <c r="D286" s="214"/>
      <c r="E286" s="215"/>
      <c r="F286" s="218"/>
      <c r="G286" s="223"/>
      <c r="H286" s="223"/>
      <c r="I286" s="214"/>
      <c r="J286" s="223"/>
      <c r="K286" s="60"/>
      <c r="L286" s="223"/>
      <c r="M286" s="223"/>
      <c r="N286" s="214"/>
      <c r="O286" s="223"/>
      <c r="P286" s="60"/>
      <c r="Q286" s="61"/>
      <c r="R286" s="39"/>
      <c r="S286" s="40"/>
      <c r="T286" s="39"/>
      <c r="U286" s="40"/>
      <c r="V286" s="70"/>
      <c r="Y286" s="67"/>
    </row>
    <row r="287" spans="1:25" ht="12.75" x14ac:dyDescent="0.2">
      <c r="A287" s="38"/>
      <c r="B287" s="38"/>
      <c r="C287" s="214"/>
      <c r="D287" s="214"/>
      <c r="E287" s="215"/>
      <c r="F287" s="218"/>
      <c r="G287" s="223"/>
      <c r="H287" s="223"/>
      <c r="I287" s="214"/>
      <c r="J287" s="223"/>
      <c r="K287" s="60"/>
      <c r="L287" s="223"/>
      <c r="M287" s="223"/>
      <c r="N287" s="214"/>
      <c r="O287" s="223"/>
      <c r="P287" s="60"/>
      <c r="Q287" s="61"/>
      <c r="R287" s="39"/>
      <c r="S287" s="40"/>
      <c r="T287" s="39"/>
      <c r="U287" s="40"/>
      <c r="V287" s="70"/>
      <c r="Y287" s="67"/>
    </row>
    <row r="288" spans="1:25" ht="12.75" x14ac:dyDescent="0.2">
      <c r="A288" s="38"/>
      <c r="B288" s="38"/>
      <c r="C288" s="214"/>
      <c r="D288" s="214"/>
      <c r="E288" s="215"/>
      <c r="F288" s="218"/>
      <c r="G288" s="223"/>
      <c r="H288" s="223"/>
      <c r="I288" s="214"/>
      <c r="J288" s="223"/>
      <c r="K288" s="60"/>
      <c r="L288" s="223"/>
      <c r="M288" s="223"/>
      <c r="N288" s="214"/>
      <c r="O288" s="223"/>
      <c r="P288" s="60"/>
      <c r="Q288" s="61"/>
      <c r="R288" s="39"/>
      <c r="S288" s="40"/>
      <c r="T288" s="39"/>
      <c r="U288" s="40"/>
      <c r="V288" s="70"/>
      <c r="Y288" s="67"/>
    </row>
    <row r="289" spans="1:25" ht="12.75" x14ac:dyDescent="0.2">
      <c r="A289" s="38"/>
      <c r="B289" s="38"/>
      <c r="C289" s="214"/>
      <c r="D289" s="214"/>
      <c r="E289" s="215"/>
      <c r="F289" s="218"/>
      <c r="G289" s="223"/>
      <c r="H289" s="223"/>
      <c r="I289" s="214"/>
      <c r="J289" s="223"/>
      <c r="K289" s="60"/>
      <c r="L289" s="223"/>
      <c r="M289" s="223"/>
      <c r="N289" s="214"/>
      <c r="O289" s="223"/>
      <c r="P289" s="60"/>
      <c r="Q289" s="61"/>
      <c r="R289" s="39"/>
      <c r="S289" s="40"/>
      <c r="T289" s="39"/>
      <c r="U289" s="40"/>
      <c r="V289" s="70"/>
      <c r="Y289" s="67"/>
    </row>
    <row r="290" spans="1:25" ht="12.75" x14ac:dyDescent="0.2">
      <c r="A290" s="38"/>
      <c r="B290" s="38"/>
      <c r="C290" s="214"/>
      <c r="D290" s="214"/>
      <c r="E290" s="215"/>
      <c r="F290" s="218"/>
      <c r="G290" s="223"/>
      <c r="H290" s="223"/>
      <c r="I290" s="214"/>
      <c r="J290" s="223"/>
      <c r="K290" s="60"/>
      <c r="L290" s="223"/>
      <c r="M290" s="223"/>
      <c r="N290" s="214"/>
      <c r="O290" s="223"/>
      <c r="P290" s="60"/>
      <c r="Q290" s="61"/>
      <c r="R290" s="39"/>
      <c r="S290" s="40"/>
      <c r="T290" s="39"/>
      <c r="U290" s="40"/>
      <c r="V290" s="70"/>
      <c r="Y290" s="67"/>
    </row>
    <row r="291" spans="1:25" ht="12.75" x14ac:dyDescent="0.2">
      <c r="A291" s="38"/>
      <c r="B291" s="38"/>
      <c r="C291" s="214"/>
      <c r="D291" s="214"/>
      <c r="E291" s="215"/>
      <c r="F291" s="218"/>
      <c r="G291" s="223"/>
      <c r="H291" s="223"/>
      <c r="I291" s="214"/>
      <c r="J291" s="223"/>
      <c r="K291" s="60"/>
      <c r="L291" s="223"/>
      <c r="M291" s="223"/>
      <c r="N291" s="214"/>
      <c r="O291" s="223"/>
      <c r="P291" s="60"/>
      <c r="Q291" s="61"/>
      <c r="R291" s="39"/>
      <c r="S291" s="40"/>
      <c r="T291" s="39"/>
      <c r="U291" s="40"/>
      <c r="V291" s="70"/>
      <c r="Y291" s="67"/>
    </row>
    <row r="292" spans="1:25" ht="12.75" x14ac:dyDescent="0.2">
      <c r="A292" s="38"/>
      <c r="B292" s="38"/>
      <c r="C292" s="214"/>
      <c r="D292" s="214"/>
      <c r="E292" s="215"/>
      <c r="F292" s="218"/>
      <c r="G292" s="223"/>
      <c r="H292" s="223"/>
      <c r="I292" s="214"/>
      <c r="J292" s="223"/>
      <c r="K292" s="60"/>
      <c r="L292" s="223"/>
      <c r="M292" s="223"/>
      <c r="N292" s="214"/>
      <c r="O292" s="223"/>
      <c r="P292" s="60"/>
      <c r="Q292" s="61"/>
      <c r="R292" s="39"/>
      <c r="S292" s="40"/>
      <c r="T292" s="39"/>
      <c r="U292" s="40"/>
      <c r="V292" s="70"/>
      <c r="Y292" s="67"/>
    </row>
    <row r="293" spans="1:25" ht="12.75" x14ac:dyDescent="0.2">
      <c r="A293" s="38"/>
      <c r="B293" s="38"/>
      <c r="C293" s="214"/>
      <c r="D293" s="214"/>
      <c r="E293" s="215"/>
      <c r="F293" s="218"/>
      <c r="G293" s="223"/>
      <c r="H293" s="223"/>
      <c r="I293" s="214"/>
      <c r="J293" s="223"/>
      <c r="K293" s="60"/>
      <c r="L293" s="223"/>
      <c r="M293" s="223"/>
      <c r="N293" s="214"/>
      <c r="O293" s="223"/>
      <c r="P293" s="60"/>
      <c r="Q293" s="61"/>
      <c r="R293" s="39"/>
      <c r="S293" s="40"/>
      <c r="T293" s="39"/>
      <c r="U293" s="40"/>
      <c r="V293" s="70"/>
      <c r="Y293" s="67"/>
    </row>
    <row r="294" spans="1:25" ht="12.75" x14ac:dyDescent="0.2">
      <c r="A294" s="38"/>
      <c r="B294" s="38"/>
      <c r="C294" s="214"/>
      <c r="D294" s="214"/>
      <c r="E294" s="215"/>
      <c r="F294" s="218"/>
      <c r="G294" s="223"/>
      <c r="H294" s="223"/>
      <c r="I294" s="214"/>
      <c r="J294" s="223"/>
      <c r="K294" s="60"/>
      <c r="L294" s="223"/>
      <c r="M294" s="223"/>
      <c r="N294" s="214"/>
      <c r="O294" s="223"/>
      <c r="P294" s="60"/>
      <c r="Q294" s="61"/>
      <c r="R294" s="39"/>
      <c r="S294" s="40"/>
      <c r="T294" s="39"/>
      <c r="U294" s="40"/>
      <c r="V294" s="70"/>
      <c r="Y294" s="67"/>
    </row>
    <row r="295" spans="1:25" ht="12.75" x14ac:dyDescent="0.2">
      <c r="A295" s="38"/>
      <c r="B295" s="38"/>
      <c r="C295" s="214"/>
      <c r="D295" s="214"/>
      <c r="E295" s="215"/>
      <c r="F295" s="218"/>
      <c r="G295" s="223"/>
      <c r="H295" s="223"/>
      <c r="I295" s="214"/>
      <c r="J295" s="223"/>
      <c r="K295" s="60"/>
      <c r="L295" s="223"/>
      <c r="M295" s="223"/>
      <c r="N295" s="214"/>
      <c r="O295" s="223"/>
      <c r="P295" s="60"/>
      <c r="Q295" s="61"/>
      <c r="R295" s="39"/>
      <c r="S295" s="40"/>
      <c r="T295" s="39"/>
      <c r="U295" s="40"/>
      <c r="V295" s="70"/>
      <c r="Y295" s="67"/>
    </row>
    <row r="296" spans="1:25" ht="12.75" x14ac:dyDescent="0.2">
      <c r="A296" s="38"/>
      <c r="B296" s="38"/>
      <c r="C296" s="214"/>
      <c r="D296" s="214"/>
      <c r="E296" s="215"/>
      <c r="F296" s="218"/>
      <c r="G296" s="223"/>
      <c r="H296" s="223"/>
      <c r="I296" s="214"/>
      <c r="J296" s="223"/>
      <c r="K296" s="60"/>
      <c r="L296" s="223"/>
      <c r="M296" s="223"/>
      <c r="N296" s="214"/>
      <c r="O296" s="223"/>
      <c r="P296" s="60"/>
      <c r="Q296" s="61"/>
      <c r="R296" s="39"/>
      <c r="S296" s="40"/>
      <c r="T296" s="39"/>
      <c r="U296" s="40"/>
      <c r="V296" s="70"/>
      <c r="Y296" s="67"/>
    </row>
    <row r="297" spans="1:25" ht="12.75" x14ac:dyDescent="0.2">
      <c r="A297" s="38"/>
      <c r="B297" s="38"/>
      <c r="C297" s="214"/>
      <c r="D297" s="214"/>
      <c r="E297" s="215"/>
      <c r="F297" s="218"/>
      <c r="G297" s="223"/>
      <c r="H297" s="223"/>
      <c r="I297" s="214"/>
      <c r="J297" s="223"/>
      <c r="K297" s="60"/>
      <c r="L297" s="223"/>
      <c r="M297" s="223"/>
      <c r="N297" s="214"/>
      <c r="O297" s="223"/>
      <c r="P297" s="60"/>
      <c r="Q297" s="61"/>
      <c r="R297" s="39"/>
      <c r="S297" s="40"/>
      <c r="T297" s="39"/>
      <c r="U297" s="40"/>
      <c r="V297" s="70"/>
      <c r="Y297" s="67"/>
    </row>
    <row r="298" spans="1:25" ht="12.75" x14ac:dyDescent="0.2">
      <c r="A298" s="38"/>
      <c r="B298" s="38"/>
      <c r="C298" s="214"/>
      <c r="D298" s="214"/>
      <c r="E298" s="215"/>
      <c r="F298" s="218"/>
      <c r="G298" s="223"/>
      <c r="H298" s="223"/>
      <c r="I298" s="214"/>
      <c r="J298" s="223"/>
      <c r="K298" s="60"/>
      <c r="L298" s="223"/>
      <c r="M298" s="223"/>
      <c r="N298" s="214"/>
      <c r="O298" s="223"/>
      <c r="P298" s="60"/>
      <c r="Q298" s="61"/>
      <c r="R298" s="39"/>
      <c r="S298" s="40"/>
      <c r="T298" s="39"/>
      <c r="U298" s="40"/>
      <c r="V298" s="70"/>
      <c r="Y298" s="67"/>
    </row>
    <row r="299" spans="1:25" ht="12.75" x14ac:dyDescent="0.2">
      <c r="A299" s="38"/>
      <c r="B299" s="38"/>
      <c r="C299" s="214"/>
      <c r="D299" s="214"/>
      <c r="E299" s="215"/>
      <c r="F299" s="218"/>
      <c r="G299" s="223"/>
      <c r="H299" s="223"/>
      <c r="I299" s="214"/>
      <c r="J299" s="223"/>
      <c r="K299" s="60"/>
      <c r="L299" s="223"/>
      <c r="M299" s="223"/>
      <c r="N299" s="214"/>
      <c r="O299" s="223"/>
      <c r="P299" s="60"/>
      <c r="Q299" s="61"/>
      <c r="R299" s="39"/>
      <c r="S299" s="40"/>
      <c r="T299" s="39"/>
      <c r="U299" s="40"/>
      <c r="V299" s="70"/>
      <c r="Y299" s="67"/>
    </row>
    <row r="300" spans="1:25" ht="12.75" x14ac:dyDescent="0.2">
      <c r="A300" s="38"/>
      <c r="B300" s="38"/>
      <c r="C300" s="214"/>
      <c r="D300" s="214"/>
      <c r="E300" s="215"/>
      <c r="F300" s="218"/>
      <c r="G300" s="223"/>
      <c r="H300" s="223"/>
      <c r="I300" s="214"/>
      <c r="J300" s="223"/>
      <c r="K300" s="60"/>
      <c r="L300" s="223"/>
      <c r="M300" s="223"/>
      <c r="N300" s="214"/>
      <c r="O300" s="223"/>
      <c r="P300" s="60"/>
      <c r="Q300" s="61"/>
      <c r="R300" s="39"/>
      <c r="S300" s="40"/>
      <c r="T300" s="39"/>
      <c r="U300" s="40"/>
      <c r="V300" s="70"/>
      <c r="Y300" s="67"/>
    </row>
    <row r="301" spans="1:25" ht="12.75" x14ac:dyDescent="0.2">
      <c r="A301" s="38"/>
      <c r="B301" s="38"/>
      <c r="C301" s="214"/>
      <c r="D301" s="214"/>
      <c r="E301" s="214"/>
      <c r="F301" s="200"/>
      <c r="G301" s="214"/>
      <c r="H301" s="214"/>
      <c r="I301" s="214"/>
      <c r="J301" s="214"/>
      <c r="K301" s="59"/>
      <c r="L301" s="214"/>
      <c r="M301" s="214"/>
      <c r="N301" s="214"/>
      <c r="O301" s="214"/>
      <c r="P301" s="62"/>
      <c r="Q301" s="63"/>
      <c r="R301" s="40"/>
      <c r="S301" s="40"/>
      <c r="T301" s="40"/>
      <c r="U301" s="40"/>
      <c r="Y301" s="67"/>
    </row>
    <row r="302" spans="1:25" ht="12.75" x14ac:dyDescent="0.2">
      <c r="B302" s="41"/>
      <c r="C302" s="214"/>
      <c r="D302" s="214"/>
      <c r="E302" s="214"/>
      <c r="F302" s="200"/>
      <c r="G302" s="214"/>
      <c r="H302" s="214"/>
      <c r="I302" s="214"/>
      <c r="J302" s="214"/>
      <c r="K302" s="59"/>
      <c r="L302" s="214"/>
      <c r="M302" s="214"/>
      <c r="N302" s="214"/>
      <c r="O302" s="214"/>
      <c r="P302" s="62"/>
      <c r="Q302" s="63"/>
      <c r="R302" s="40"/>
      <c r="S302" s="40"/>
      <c r="T302" s="40"/>
      <c r="U302" s="40"/>
      <c r="Y302" s="67"/>
    </row>
    <row r="303" spans="1:25" ht="12.75" x14ac:dyDescent="0.2">
      <c r="B303" s="41"/>
      <c r="C303" s="214"/>
      <c r="D303" s="214"/>
      <c r="E303" s="214"/>
      <c r="F303" s="200"/>
      <c r="G303" s="214"/>
      <c r="H303" s="214"/>
      <c r="I303" s="214"/>
      <c r="J303" s="214"/>
      <c r="K303" s="59"/>
      <c r="L303" s="214"/>
      <c r="M303" s="214"/>
      <c r="N303" s="214"/>
      <c r="O303" s="214"/>
      <c r="P303" s="62"/>
      <c r="Q303" s="63"/>
      <c r="R303" s="40"/>
      <c r="S303" s="40"/>
      <c r="T303" s="40"/>
      <c r="U303" s="40"/>
      <c r="Y303" s="67"/>
    </row>
    <row r="304" spans="1:25" ht="12.75" x14ac:dyDescent="0.2">
      <c r="B304" s="41"/>
      <c r="C304" s="214"/>
      <c r="D304" s="214"/>
      <c r="E304" s="214"/>
      <c r="F304" s="200"/>
      <c r="G304" s="214"/>
      <c r="H304" s="214"/>
      <c r="I304" s="214"/>
      <c r="J304" s="214"/>
      <c r="K304" s="59"/>
      <c r="L304" s="214"/>
      <c r="M304" s="214"/>
      <c r="N304" s="214"/>
      <c r="O304" s="214"/>
      <c r="P304" s="62"/>
      <c r="Q304" s="63"/>
      <c r="R304" s="40"/>
      <c r="S304" s="40"/>
      <c r="T304" s="40"/>
      <c r="U304" s="40"/>
      <c r="Y304" s="67"/>
    </row>
    <row r="305" spans="2:25" ht="12.75" x14ac:dyDescent="0.2">
      <c r="B305" s="41"/>
      <c r="C305" s="214"/>
      <c r="D305" s="214"/>
      <c r="E305" s="214"/>
      <c r="F305" s="200"/>
      <c r="G305" s="214"/>
      <c r="H305" s="214"/>
      <c r="I305" s="214"/>
      <c r="J305" s="214"/>
      <c r="K305" s="59"/>
      <c r="L305" s="214"/>
      <c r="M305" s="214"/>
      <c r="N305" s="214"/>
      <c r="O305" s="214"/>
      <c r="P305" s="62"/>
      <c r="Q305" s="63"/>
      <c r="R305" s="40"/>
      <c r="S305" s="40"/>
      <c r="T305" s="40"/>
      <c r="U305" s="40"/>
      <c r="Y305" s="67"/>
    </row>
    <row r="306" spans="2:25" ht="12.75" x14ac:dyDescent="0.2">
      <c r="C306" s="214"/>
      <c r="D306" s="214"/>
      <c r="E306" s="214"/>
      <c r="F306" s="200"/>
      <c r="G306" s="214"/>
      <c r="H306" s="214"/>
      <c r="I306" s="214"/>
      <c r="J306" s="214"/>
      <c r="K306" s="59"/>
      <c r="L306" s="214"/>
      <c r="M306" s="214"/>
      <c r="N306" s="214"/>
      <c r="O306" s="214"/>
      <c r="P306" s="62"/>
      <c r="Q306" s="63"/>
      <c r="R306" s="40"/>
      <c r="S306" s="40"/>
      <c r="T306" s="40"/>
      <c r="U306" s="40"/>
      <c r="Y306" s="67"/>
    </row>
    <row r="307" spans="2:25" ht="12.75" x14ac:dyDescent="0.2">
      <c r="C307" s="214"/>
      <c r="D307" s="214"/>
      <c r="E307" s="214"/>
      <c r="F307" s="200"/>
      <c r="G307" s="214"/>
      <c r="H307" s="214"/>
      <c r="I307" s="214"/>
      <c r="J307" s="214"/>
      <c r="K307" s="59"/>
      <c r="L307" s="214"/>
      <c r="M307" s="214"/>
      <c r="N307" s="214"/>
      <c r="O307" s="214"/>
      <c r="P307" s="62"/>
      <c r="Q307" s="63"/>
      <c r="R307" s="40"/>
      <c r="S307" s="40"/>
      <c r="T307" s="40"/>
      <c r="U307" s="40"/>
      <c r="Y307" s="67"/>
    </row>
    <row r="308" spans="2:25" ht="12.75" x14ac:dyDescent="0.2">
      <c r="C308" s="214"/>
      <c r="D308" s="214"/>
      <c r="E308" s="214"/>
      <c r="F308" s="200"/>
      <c r="G308" s="214"/>
      <c r="H308" s="214"/>
      <c r="I308" s="214"/>
      <c r="J308" s="214"/>
      <c r="K308" s="59"/>
      <c r="L308" s="214"/>
      <c r="M308" s="214"/>
      <c r="N308" s="214"/>
      <c r="O308" s="214"/>
      <c r="P308" s="62"/>
      <c r="Q308" s="63"/>
      <c r="R308" s="40"/>
      <c r="S308" s="40"/>
      <c r="T308" s="40"/>
      <c r="U308" s="40"/>
      <c r="Y308" s="67"/>
    </row>
    <row r="309" spans="2:25" ht="12.75" x14ac:dyDescent="0.2">
      <c r="C309" s="214"/>
      <c r="D309" s="214"/>
      <c r="E309" s="214"/>
      <c r="F309" s="200"/>
      <c r="G309" s="214"/>
      <c r="H309" s="214"/>
      <c r="I309" s="214"/>
      <c r="J309" s="214"/>
      <c r="K309" s="59"/>
      <c r="L309" s="214"/>
      <c r="M309" s="214"/>
      <c r="N309" s="214"/>
      <c r="O309" s="214"/>
      <c r="P309" s="62"/>
      <c r="Q309" s="63"/>
      <c r="R309" s="40"/>
      <c r="S309" s="40"/>
      <c r="T309" s="40"/>
      <c r="U309" s="40"/>
      <c r="Y309" s="67"/>
    </row>
    <row r="310" spans="2:25" ht="12.75" x14ac:dyDescent="0.2">
      <c r="C310" s="214"/>
      <c r="D310" s="214"/>
      <c r="E310" s="214"/>
      <c r="F310" s="200"/>
      <c r="G310" s="214"/>
      <c r="H310" s="214"/>
      <c r="I310" s="214"/>
      <c r="J310" s="214"/>
      <c r="K310" s="59"/>
      <c r="L310" s="214"/>
      <c r="M310" s="214"/>
      <c r="N310" s="214"/>
      <c r="O310" s="214"/>
      <c r="P310" s="62"/>
      <c r="Q310" s="63"/>
      <c r="R310" s="40"/>
      <c r="S310" s="40"/>
      <c r="T310" s="40"/>
      <c r="U310" s="40"/>
      <c r="Y310" s="67"/>
    </row>
    <row r="311" spans="2:25" ht="12.75" x14ac:dyDescent="0.2">
      <c r="C311" s="214"/>
      <c r="D311" s="214"/>
      <c r="E311" s="214"/>
      <c r="F311" s="200"/>
      <c r="G311" s="214"/>
      <c r="H311" s="214"/>
      <c r="I311" s="214"/>
      <c r="J311" s="214"/>
      <c r="K311" s="59"/>
      <c r="L311" s="214"/>
      <c r="M311" s="214"/>
      <c r="N311" s="214"/>
      <c r="O311" s="214"/>
      <c r="P311" s="62"/>
      <c r="Q311" s="63"/>
      <c r="R311" s="40"/>
      <c r="S311" s="40"/>
      <c r="T311" s="40"/>
      <c r="U311" s="40"/>
      <c r="Y311" s="67"/>
    </row>
    <row r="312" spans="2:25" ht="12.75" x14ac:dyDescent="0.2">
      <c r="C312" s="214"/>
      <c r="D312" s="214"/>
      <c r="E312" s="214"/>
      <c r="F312" s="200"/>
      <c r="G312" s="214"/>
      <c r="H312" s="214"/>
      <c r="I312" s="214"/>
      <c r="J312" s="214"/>
      <c r="K312" s="59"/>
      <c r="L312" s="214"/>
      <c r="M312" s="214"/>
      <c r="N312" s="214"/>
      <c r="O312" s="214"/>
      <c r="P312" s="62"/>
      <c r="Q312" s="63"/>
      <c r="R312" s="40"/>
      <c r="S312" s="40"/>
      <c r="T312" s="40"/>
      <c r="U312" s="40"/>
      <c r="Y312" s="67"/>
    </row>
    <row r="313" spans="2:25" ht="12.75" x14ac:dyDescent="0.2">
      <c r="C313" s="214"/>
      <c r="D313" s="214"/>
      <c r="E313" s="214"/>
      <c r="F313" s="200"/>
      <c r="G313" s="214"/>
      <c r="H313" s="214"/>
      <c r="I313" s="214"/>
      <c r="J313" s="214"/>
      <c r="K313" s="59"/>
      <c r="L313" s="214"/>
      <c r="M313" s="214"/>
      <c r="N313" s="214"/>
      <c r="O313" s="214"/>
      <c r="P313" s="62"/>
      <c r="Q313" s="63"/>
      <c r="R313" s="40"/>
      <c r="S313" s="40"/>
      <c r="T313" s="40"/>
      <c r="U313" s="40"/>
      <c r="Y313" s="67"/>
    </row>
    <row r="314" spans="2:25" ht="12.75" x14ac:dyDescent="0.2">
      <c r="C314" s="214"/>
      <c r="D314" s="214"/>
      <c r="E314" s="214"/>
      <c r="F314" s="200"/>
      <c r="G314" s="214"/>
      <c r="H314" s="214"/>
      <c r="I314" s="214"/>
      <c r="J314" s="214"/>
      <c r="K314" s="59"/>
      <c r="L314" s="214"/>
      <c r="M314" s="214"/>
      <c r="N314" s="214"/>
      <c r="O314" s="214"/>
      <c r="P314" s="62"/>
      <c r="Q314" s="63"/>
      <c r="R314" s="40"/>
      <c r="S314" s="40"/>
      <c r="T314" s="40"/>
      <c r="U314" s="40"/>
      <c r="Y314" s="67"/>
    </row>
    <row r="315" spans="2:25" ht="12.75" x14ac:dyDescent="0.2">
      <c r="C315" s="214"/>
      <c r="D315" s="214"/>
      <c r="E315" s="214"/>
      <c r="F315" s="200"/>
      <c r="G315" s="214"/>
      <c r="H315" s="214"/>
      <c r="I315" s="214"/>
      <c r="J315" s="214"/>
      <c r="K315" s="59"/>
      <c r="L315" s="214"/>
      <c r="M315" s="214"/>
      <c r="N315" s="214"/>
      <c r="O315" s="214"/>
      <c r="P315" s="62"/>
      <c r="Q315" s="63"/>
      <c r="R315" s="40"/>
      <c r="S315" s="40"/>
      <c r="T315" s="40"/>
      <c r="U315" s="40"/>
      <c r="Y315" s="67"/>
    </row>
    <row r="316" spans="2:25" ht="12.75" x14ac:dyDescent="0.2">
      <c r="C316" s="214"/>
      <c r="D316" s="214"/>
      <c r="E316" s="214"/>
      <c r="F316" s="200"/>
      <c r="G316" s="214"/>
      <c r="H316" s="214"/>
      <c r="I316" s="214"/>
      <c r="J316" s="214"/>
      <c r="K316" s="59"/>
      <c r="L316" s="214"/>
      <c r="M316" s="214"/>
      <c r="N316" s="214"/>
      <c r="O316" s="214"/>
      <c r="P316" s="62"/>
      <c r="Q316" s="63"/>
      <c r="R316" s="40"/>
      <c r="S316" s="40"/>
      <c r="T316" s="40"/>
      <c r="U316" s="40"/>
      <c r="Y316" s="67"/>
    </row>
    <row r="317" spans="2:25" ht="12.75" x14ac:dyDescent="0.2">
      <c r="C317" s="214"/>
      <c r="D317" s="214"/>
      <c r="E317" s="214"/>
      <c r="F317" s="200"/>
      <c r="G317" s="214"/>
      <c r="H317" s="214"/>
      <c r="I317" s="214"/>
      <c r="J317" s="214"/>
      <c r="K317" s="59"/>
      <c r="L317" s="214"/>
      <c r="M317" s="214"/>
      <c r="N317" s="214"/>
      <c r="O317" s="214"/>
      <c r="P317" s="62"/>
      <c r="Q317" s="63"/>
      <c r="R317" s="40"/>
      <c r="S317" s="40"/>
      <c r="T317" s="40"/>
      <c r="U317" s="40"/>
      <c r="Y317" s="67"/>
    </row>
    <row r="318" spans="2:25" ht="12.75" x14ac:dyDescent="0.2">
      <c r="C318" s="214"/>
      <c r="D318" s="214"/>
      <c r="E318" s="214"/>
      <c r="F318" s="200"/>
      <c r="G318" s="214"/>
      <c r="H318" s="214"/>
      <c r="I318" s="214"/>
      <c r="J318" s="214"/>
      <c r="K318" s="59"/>
      <c r="L318" s="214"/>
      <c r="M318" s="214"/>
      <c r="N318" s="214"/>
      <c r="O318" s="214"/>
      <c r="P318" s="62"/>
      <c r="Q318" s="63"/>
      <c r="R318" s="40"/>
      <c r="S318" s="40"/>
      <c r="T318" s="40"/>
      <c r="U318" s="40"/>
      <c r="Y318" s="67"/>
    </row>
    <row r="319" spans="2:25" ht="12.75" x14ac:dyDescent="0.2">
      <c r="C319" s="214"/>
      <c r="D319" s="214"/>
      <c r="E319" s="214"/>
      <c r="F319" s="200"/>
      <c r="G319" s="214"/>
      <c r="H319" s="214"/>
      <c r="I319" s="214"/>
      <c r="J319" s="214"/>
      <c r="K319" s="59"/>
      <c r="L319" s="214"/>
      <c r="M319" s="214"/>
      <c r="N319" s="214"/>
      <c r="O319" s="214"/>
      <c r="P319" s="62"/>
      <c r="Q319" s="63"/>
      <c r="R319" s="40"/>
      <c r="S319" s="40"/>
      <c r="T319" s="40"/>
      <c r="U319" s="40"/>
      <c r="Y319" s="67"/>
    </row>
    <row r="320" spans="2:25" ht="12.75" x14ac:dyDescent="0.2">
      <c r="C320" s="214"/>
      <c r="D320" s="214"/>
      <c r="E320" s="214"/>
      <c r="F320" s="200"/>
      <c r="G320" s="214"/>
      <c r="H320" s="214"/>
      <c r="I320" s="214"/>
      <c r="J320" s="214"/>
      <c r="K320" s="59"/>
      <c r="L320" s="214"/>
      <c r="M320" s="214"/>
      <c r="N320" s="214"/>
      <c r="O320" s="214"/>
      <c r="P320" s="62"/>
      <c r="Q320" s="63"/>
      <c r="R320" s="40"/>
      <c r="S320" s="40"/>
      <c r="T320" s="40"/>
      <c r="U320" s="40"/>
      <c r="Y320" s="67"/>
    </row>
    <row r="321" spans="3:25" ht="12.75" x14ac:dyDescent="0.2">
      <c r="C321" s="214"/>
      <c r="D321" s="214"/>
      <c r="E321" s="214"/>
      <c r="F321" s="200"/>
      <c r="G321" s="214"/>
      <c r="H321" s="214"/>
      <c r="I321" s="214"/>
      <c r="J321" s="214"/>
      <c r="K321" s="59"/>
      <c r="L321" s="214"/>
      <c r="M321" s="214"/>
      <c r="N321" s="214"/>
      <c r="O321" s="214"/>
      <c r="P321" s="62"/>
      <c r="Q321" s="63"/>
      <c r="R321" s="40"/>
      <c r="S321" s="40"/>
      <c r="T321" s="40"/>
      <c r="U321" s="40"/>
      <c r="Y321" s="67"/>
    </row>
    <row r="322" spans="3:25" ht="12.75" x14ac:dyDescent="0.2">
      <c r="C322" s="214"/>
      <c r="D322" s="214"/>
      <c r="E322" s="214"/>
      <c r="F322" s="200"/>
      <c r="G322" s="214"/>
      <c r="H322" s="214"/>
      <c r="I322" s="214"/>
      <c r="J322" s="214"/>
      <c r="K322" s="59"/>
      <c r="L322" s="214"/>
      <c r="M322" s="214"/>
      <c r="N322" s="214"/>
      <c r="O322" s="214"/>
      <c r="P322" s="62"/>
      <c r="Q322" s="63"/>
      <c r="R322" s="40"/>
      <c r="S322" s="40"/>
      <c r="T322" s="40"/>
      <c r="U322" s="40"/>
      <c r="Y322" s="67"/>
    </row>
    <row r="323" spans="3:25" ht="12.75" x14ac:dyDescent="0.2">
      <c r="C323" s="214"/>
      <c r="D323" s="214"/>
      <c r="E323" s="214"/>
      <c r="F323" s="200"/>
      <c r="G323" s="214"/>
      <c r="H323" s="214"/>
      <c r="I323" s="214"/>
      <c r="J323" s="214"/>
      <c r="K323" s="59"/>
      <c r="L323" s="214"/>
      <c r="M323" s="214"/>
      <c r="N323" s="214"/>
      <c r="O323" s="214"/>
      <c r="P323" s="62"/>
      <c r="Q323" s="63"/>
      <c r="R323" s="40"/>
      <c r="S323" s="40"/>
      <c r="T323" s="40"/>
      <c r="U323" s="40"/>
      <c r="Y323" s="67"/>
    </row>
    <row r="324" spans="3:25" ht="12.75" x14ac:dyDescent="0.2">
      <c r="C324" s="214"/>
      <c r="D324" s="214"/>
      <c r="E324" s="214"/>
      <c r="F324" s="200"/>
      <c r="G324" s="214"/>
      <c r="H324" s="214"/>
      <c r="I324" s="214"/>
      <c r="J324" s="214"/>
      <c r="K324" s="59"/>
      <c r="L324" s="214"/>
      <c r="M324" s="214"/>
      <c r="N324" s="214"/>
      <c r="O324" s="214"/>
      <c r="P324" s="62"/>
      <c r="Q324" s="63"/>
      <c r="R324" s="40"/>
      <c r="S324" s="40"/>
      <c r="T324" s="40"/>
      <c r="U324" s="40"/>
      <c r="Y324" s="67"/>
    </row>
    <row r="325" spans="3:25" ht="12.75" x14ac:dyDescent="0.2">
      <c r="C325" s="214"/>
      <c r="D325" s="214"/>
      <c r="E325" s="214"/>
      <c r="F325" s="200"/>
      <c r="G325" s="214"/>
      <c r="H325" s="214"/>
      <c r="I325" s="214"/>
      <c r="J325" s="214"/>
      <c r="K325" s="59"/>
      <c r="L325" s="214"/>
      <c r="M325" s="214"/>
      <c r="N325" s="214"/>
      <c r="O325" s="214"/>
      <c r="P325" s="62"/>
      <c r="Q325" s="63"/>
      <c r="R325" s="40"/>
      <c r="S325" s="40"/>
      <c r="T325" s="40"/>
      <c r="U325" s="40"/>
      <c r="Y325" s="67"/>
    </row>
    <row r="326" spans="3:25" ht="12.75" x14ac:dyDescent="0.2">
      <c r="C326" s="214"/>
      <c r="D326" s="214"/>
      <c r="E326" s="214"/>
      <c r="F326" s="200"/>
      <c r="G326" s="214"/>
      <c r="H326" s="214"/>
      <c r="I326" s="214"/>
      <c r="J326" s="214"/>
      <c r="K326" s="59"/>
      <c r="L326" s="214"/>
      <c r="M326" s="214"/>
      <c r="N326" s="214"/>
      <c r="O326" s="214"/>
      <c r="P326" s="62"/>
      <c r="Q326" s="63"/>
      <c r="R326" s="40"/>
      <c r="S326" s="40"/>
      <c r="T326" s="40"/>
      <c r="U326" s="40"/>
      <c r="Y326" s="67"/>
    </row>
    <row r="327" spans="3:25" ht="12.75" x14ac:dyDescent="0.2">
      <c r="C327" s="214"/>
      <c r="D327" s="214"/>
      <c r="E327" s="214"/>
      <c r="F327" s="200"/>
      <c r="G327" s="214"/>
      <c r="H327" s="214"/>
      <c r="I327" s="214"/>
      <c r="J327" s="214"/>
      <c r="K327" s="59"/>
      <c r="L327" s="214"/>
      <c r="M327" s="214"/>
      <c r="N327" s="214"/>
      <c r="O327" s="214"/>
      <c r="P327" s="62"/>
      <c r="Q327" s="63"/>
      <c r="R327" s="40"/>
      <c r="S327" s="40"/>
      <c r="T327" s="40"/>
      <c r="U327" s="40"/>
      <c r="Y327" s="67"/>
    </row>
    <row r="328" spans="3:25" ht="12.75" x14ac:dyDescent="0.2">
      <c r="C328" s="214"/>
      <c r="D328" s="214"/>
      <c r="E328" s="214"/>
      <c r="F328" s="200"/>
      <c r="G328" s="214"/>
      <c r="H328" s="214"/>
      <c r="I328" s="214"/>
      <c r="J328" s="214"/>
      <c r="K328" s="59"/>
      <c r="L328" s="214"/>
      <c r="M328" s="214"/>
      <c r="N328" s="214"/>
      <c r="O328" s="214"/>
      <c r="P328" s="62"/>
      <c r="Q328" s="63"/>
      <c r="R328" s="40"/>
      <c r="S328" s="40"/>
      <c r="T328" s="40"/>
      <c r="U328" s="40"/>
      <c r="Y328" s="67"/>
    </row>
    <row r="329" spans="3:25" ht="12.75" x14ac:dyDescent="0.2">
      <c r="C329" s="214"/>
      <c r="D329" s="214"/>
      <c r="E329" s="214"/>
      <c r="F329" s="200"/>
      <c r="G329" s="214"/>
      <c r="H329" s="214"/>
      <c r="I329" s="214"/>
      <c r="J329" s="214"/>
      <c r="K329" s="59"/>
      <c r="L329" s="214"/>
      <c r="M329" s="214"/>
      <c r="N329" s="214"/>
      <c r="O329" s="214"/>
      <c r="P329" s="62"/>
      <c r="Q329" s="63"/>
      <c r="R329" s="40"/>
      <c r="S329" s="40"/>
      <c r="T329" s="40"/>
      <c r="U329" s="40"/>
      <c r="Y329" s="67"/>
    </row>
    <row r="330" spans="3:25" ht="12.75" x14ac:dyDescent="0.2">
      <c r="C330" s="214"/>
      <c r="D330" s="214"/>
      <c r="E330" s="214"/>
      <c r="F330" s="200"/>
      <c r="G330" s="214"/>
      <c r="H330" s="214"/>
      <c r="I330" s="214"/>
      <c r="J330" s="214"/>
      <c r="K330" s="59"/>
      <c r="L330" s="214"/>
      <c r="M330" s="214"/>
      <c r="N330" s="214"/>
      <c r="O330" s="214"/>
      <c r="P330" s="62"/>
      <c r="Q330" s="63"/>
      <c r="R330" s="40"/>
      <c r="S330" s="40"/>
      <c r="T330" s="40"/>
      <c r="U330" s="40"/>
      <c r="Y330" s="67"/>
    </row>
    <row r="331" spans="3:25" ht="12.75" x14ac:dyDescent="0.2">
      <c r="C331" s="214"/>
      <c r="D331" s="214"/>
      <c r="E331" s="214"/>
      <c r="F331" s="200"/>
      <c r="G331" s="214"/>
      <c r="H331" s="214"/>
      <c r="I331" s="214"/>
      <c r="J331" s="214"/>
      <c r="K331" s="59"/>
      <c r="L331" s="214"/>
      <c r="M331" s="214"/>
      <c r="N331" s="214"/>
      <c r="O331" s="214"/>
      <c r="P331" s="62"/>
      <c r="Q331" s="63"/>
      <c r="R331" s="40"/>
      <c r="S331" s="40"/>
      <c r="T331" s="40"/>
      <c r="U331" s="40"/>
      <c r="Y331" s="67"/>
    </row>
    <row r="332" spans="3:25" ht="12.75" x14ac:dyDescent="0.2">
      <c r="C332" s="214"/>
      <c r="D332" s="214"/>
      <c r="E332" s="214"/>
      <c r="F332" s="200"/>
      <c r="G332" s="214"/>
      <c r="H332" s="214"/>
      <c r="I332" s="214"/>
      <c r="J332" s="214"/>
      <c r="K332" s="59"/>
      <c r="L332" s="214"/>
      <c r="M332" s="214"/>
      <c r="N332" s="214"/>
      <c r="O332" s="214"/>
      <c r="P332" s="62"/>
      <c r="Q332" s="63"/>
      <c r="R332" s="40"/>
      <c r="S332" s="40"/>
      <c r="T332" s="40"/>
      <c r="U332" s="40"/>
      <c r="Y332" s="67"/>
    </row>
    <row r="333" spans="3:25" ht="12.75" x14ac:dyDescent="0.2">
      <c r="C333" s="214"/>
      <c r="D333" s="214"/>
      <c r="E333" s="214"/>
      <c r="F333" s="200"/>
      <c r="G333" s="214"/>
      <c r="H333" s="214"/>
      <c r="I333" s="214"/>
      <c r="J333" s="214"/>
      <c r="K333" s="59"/>
      <c r="L333" s="214"/>
      <c r="M333" s="214"/>
      <c r="N333" s="214"/>
      <c r="O333" s="214"/>
      <c r="P333" s="62"/>
      <c r="Q333" s="63"/>
      <c r="R333" s="40"/>
      <c r="S333" s="40"/>
      <c r="T333" s="40"/>
      <c r="U333" s="40"/>
      <c r="Y333" s="67"/>
    </row>
    <row r="334" spans="3:25" ht="12.75" x14ac:dyDescent="0.2">
      <c r="C334" s="214"/>
      <c r="D334" s="214"/>
      <c r="E334" s="214"/>
      <c r="F334" s="200"/>
      <c r="G334" s="214"/>
      <c r="H334" s="214"/>
      <c r="I334" s="214"/>
      <c r="J334" s="214"/>
      <c r="K334" s="59"/>
      <c r="L334" s="214"/>
      <c r="M334" s="214"/>
      <c r="N334" s="214"/>
      <c r="O334" s="214"/>
      <c r="P334" s="62"/>
      <c r="Q334" s="63"/>
      <c r="R334" s="40"/>
      <c r="S334" s="40"/>
      <c r="T334" s="40"/>
      <c r="U334" s="40"/>
      <c r="Y334" s="67"/>
    </row>
    <row r="335" spans="3:25" ht="12.75" x14ac:dyDescent="0.2">
      <c r="C335" s="214"/>
      <c r="D335" s="214"/>
      <c r="E335" s="214"/>
      <c r="F335" s="200"/>
      <c r="G335" s="214"/>
      <c r="H335" s="214"/>
      <c r="I335" s="214"/>
      <c r="J335" s="214"/>
      <c r="K335" s="59"/>
      <c r="L335" s="214"/>
      <c r="M335" s="214"/>
      <c r="N335" s="214"/>
      <c r="O335" s="214"/>
      <c r="P335" s="62"/>
      <c r="Q335" s="63"/>
      <c r="R335" s="40"/>
      <c r="S335" s="40"/>
      <c r="T335" s="40"/>
      <c r="U335" s="40"/>
      <c r="Y335" s="67"/>
    </row>
    <row r="336" spans="3:25" ht="12.75" x14ac:dyDescent="0.2">
      <c r="C336" s="214"/>
      <c r="D336" s="214"/>
      <c r="E336" s="214"/>
      <c r="F336" s="200"/>
      <c r="G336" s="214"/>
      <c r="H336" s="214"/>
      <c r="I336" s="214"/>
      <c r="J336" s="214"/>
      <c r="K336" s="59"/>
      <c r="L336" s="214"/>
      <c r="M336" s="214"/>
      <c r="N336" s="214"/>
      <c r="O336" s="214"/>
      <c r="P336" s="62"/>
      <c r="Q336" s="63"/>
      <c r="R336" s="40"/>
      <c r="S336" s="40"/>
      <c r="T336" s="40"/>
      <c r="U336" s="40"/>
      <c r="Y336" s="67"/>
    </row>
    <row r="337" spans="3:25" ht="12.75" x14ac:dyDescent="0.2">
      <c r="C337" s="214"/>
      <c r="D337" s="214"/>
      <c r="E337" s="214"/>
      <c r="F337" s="200"/>
      <c r="G337" s="214"/>
      <c r="H337" s="214"/>
      <c r="I337" s="214"/>
      <c r="J337" s="214"/>
      <c r="K337" s="59"/>
      <c r="L337" s="214"/>
      <c r="M337" s="214"/>
      <c r="N337" s="214"/>
      <c r="O337" s="214"/>
      <c r="P337" s="62"/>
      <c r="Q337" s="63"/>
      <c r="R337" s="40"/>
      <c r="S337" s="40"/>
      <c r="T337" s="40"/>
      <c r="U337" s="40"/>
      <c r="Y337" s="67"/>
    </row>
    <row r="338" spans="3:25" ht="12.75" x14ac:dyDescent="0.2">
      <c r="C338" s="214"/>
      <c r="D338" s="214"/>
      <c r="E338" s="214"/>
      <c r="F338" s="200"/>
      <c r="G338" s="214"/>
      <c r="H338" s="214"/>
      <c r="I338" s="214"/>
      <c r="J338" s="214"/>
      <c r="K338" s="59"/>
      <c r="L338" s="214"/>
      <c r="M338" s="214"/>
      <c r="N338" s="214"/>
      <c r="O338" s="214"/>
      <c r="P338" s="62"/>
      <c r="Q338" s="63"/>
      <c r="R338" s="40"/>
      <c r="S338" s="40"/>
      <c r="T338" s="40"/>
      <c r="U338" s="40"/>
      <c r="Y338" s="67"/>
    </row>
    <row r="339" spans="3:25" ht="12.75" x14ac:dyDescent="0.2">
      <c r="C339" s="214"/>
      <c r="D339" s="214"/>
      <c r="E339" s="214"/>
      <c r="F339" s="200"/>
      <c r="G339" s="214"/>
      <c r="H339" s="214"/>
      <c r="I339" s="214"/>
      <c r="J339" s="214"/>
      <c r="K339" s="59"/>
      <c r="L339" s="214"/>
      <c r="M339" s="214"/>
      <c r="N339" s="214"/>
      <c r="O339" s="214"/>
      <c r="P339" s="62"/>
      <c r="Q339" s="63"/>
      <c r="R339" s="40"/>
      <c r="S339" s="40"/>
      <c r="T339" s="40"/>
      <c r="U339" s="40"/>
      <c r="Y339" s="67"/>
    </row>
    <row r="340" spans="3:25" ht="12.75" x14ac:dyDescent="0.2">
      <c r="C340" s="214"/>
      <c r="D340" s="214"/>
      <c r="E340" s="214"/>
      <c r="F340" s="200"/>
      <c r="G340" s="214"/>
      <c r="H340" s="214"/>
      <c r="I340" s="214"/>
      <c r="J340" s="214"/>
      <c r="K340" s="59"/>
      <c r="L340" s="214"/>
      <c r="M340" s="214"/>
      <c r="N340" s="214"/>
      <c r="O340" s="214"/>
      <c r="P340" s="62"/>
      <c r="Q340" s="63"/>
      <c r="R340" s="40"/>
      <c r="S340" s="40"/>
      <c r="T340" s="40"/>
      <c r="U340" s="40"/>
      <c r="Y340" s="67"/>
    </row>
    <row r="341" spans="3:25" ht="12.75" x14ac:dyDescent="0.2">
      <c r="C341" s="214"/>
      <c r="D341" s="214"/>
      <c r="E341" s="214"/>
      <c r="F341" s="200"/>
      <c r="G341" s="214"/>
      <c r="H341" s="214"/>
      <c r="I341" s="214"/>
      <c r="J341" s="214"/>
      <c r="K341" s="59"/>
      <c r="L341" s="214"/>
      <c r="M341" s="214"/>
      <c r="N341" s="214"/>
      <c r="O341" s="214"/>
      <c r="P341" s="62"/>
      <c r="Q341" s="63"/>
      <c r="R341" s="40"/>
      <c r="S341" s="40"/>
      <c r="T341" s="40"/>
      <c r="U341" s="40"/>
      <c r="Y341" s="67"/>
    </row>
    <row r="342" spans="3:25" ht="12.75" x14ac:dyDescent="0.2">
      <c r="C342" s="214"/>
      <c r="D342" s="214"/>
      <c r="E342" s="214"/>
      <c r="F342" s="200"/>
      <c r="G342" s="214"/>
      <c r="H342" s="214"/>
      <c r="I342" s="214"/>
      <c r="J342" s="214"/>
      <c r="K342" s="59"/>
      <c r="L342" s="214"/>
      <c r="M342" s="214"/>
      <c r="N342" s="214"/>
      <c r="O342" s="214"/>
      <c r="P342" s="62"/>
      <c r="Q342" s="63"/>
      <c r="R342" s="40"/>
      <c r="S342" s="40"/>
      <c r="T342" s="40"/>
      <c r="U342" s="40"/>
      <c r="Y342" s="67"/>
    </row>
    <row r="343" spans="3:25" ht="12.75" x14ac:dyDescent="0.2">
      <c r="C343" s="214"/>
      <c r="D343" s="214"/>
      <c r="E343" s="214"/>
      <c r="F343" s="200"/>
      <c r="G343" s="214"/>
      <c r="H343" s="214"/>
      <c r="I343" s="214"/>
      <c r="J343" s="214"/>
      <c r="K343" s="59"/>
      <c r="L343" s="214"/>
      <c r="M343" s="214"/>
      <c r="N343" s="214"/>
      <c r="O343" s="214"/>
      <c r="P343" s="62"/>
      <c r="Q343" s="63"/>
      <c r="R343" s="40"/>
      <c r="S343" s="40"/>
      <c r="T343" s="40"/>
      <c r="U343" s="40"/>
      <c r="Y343" s="67"/>
    </row>
    <row r="344" spans="3:25" ht="12.75" x14ac:dyDescent="0.2">
      <c r="C344" s="214"/>
      <c r="D344" s="214"/>
      <c r="E344" s="214"/>
      <c r="F344" s="200"/>
      <c r="G344" s="214"/>
      <c r="H344" s="214"/>
      <c r="I344" s="214"/>
      <c r="J344" s="214"/>
      <c r="K344" s="59"/>
      <c r="L344" s="214"/>
      <c r="M344" s="214"/>
      <c r="N344" s="214"/>
      <c r="O344" s="214"/>
      <c r="P344" s="62"/>
      <c r="Q344" s="63"/>
      <c r="R344" s="40"/>
      <c r="S344" s="40"/>
      <c r="T344" s="40"/>
      <c r="U344" s="40"/>
      <c r="Y344" s="67"/>
    </row>
    <row r="345" spans="3:25" ht="12.75" x14ac:dyDescent="0.2">
      <c r="C345" s="214"/>
      <c r="D345" s="214"/>
      <c r="E345" s="214"/>
      <c r="F345" s="200"/>
      <c r="G345" s="214"/>
      <c r="H345" s="214"/>
      <c r="I345" s="214"/>
      <c r="J345" s="214"/>
      <c r="K345" s="59"/>
      <c r="L345" s="214"/>
      <c r="M345" s="214"/>
      <c r="N345" s="214"/>
      <c r="O345" s="214"/>
      <c r="P345" s="62"/>
      <c r="Q345" s="63"/>
      <c r="R345" s="40"/>
      <c r="S345" s="40"/>
      <c r="T345" s="40"/>
      <c r="U345" s="40"/>
      <c r="Y345" s="67"/>
    </row>
    <row r="346" spans="3:25" ht="12.75" x14ac:dyDescent="0.2">
      <c r="C346" s="214"/>
      <c r="D346" s="214"/>
      <c r="E346" s="214"/>
      <c r="F346" s="200"/>
      <c r="G346" s="214"/>
      <c r="H346" s="214"/>
      <c r="I346" s="214"/>
      <c r="J346" s="214"/>
      <c r="K346" s="59"/>
      <c r="L346" s="214"/>
      <c r="M346" s="214"/>
      <c r="N346" s="214"/>
      <c r="O346" s="214"/>
      <c r="P346" s="62"/>
      <c r="Q346" s="63"/>
      <c r="R346" s="40"/>
      <c r="S346" s="40"/>
      <c r="T346" s="40"/>
      <c r="U346" s="40"/>
      <c r="Y346" s="67"/>
    </row>
    <row r="347" spans="3:25" ht="12.75" x14ac:dyDescent="0.2">
      <c r="C347" s="214"/>
      <c r="D347" s="214"/>
      <c r="E347" s="214"/>
      <c r="F347" s="200"/>
      <c r="G347" s="214"/>
      <c r="H347" s="214"/>
      <c r="I347" s="214"/>
      <c r="J347" s="214"/>
      <c r="K347" s="59"/>
      <c r="L347" s="214"/>
      <c r="M347" s="214"/>
      <c r="N347" s="214"/>
      <c r="O347" s="214"/>
      <c r="P347" s="62"/>
      <c r="Q347" s="63"/>
      <c r="R347" s="40"/>
      <c r="S347" s="40"/>
      <c r="T347" s="40"/>
      <c r="U347" s="40"/>
      <c r="Y347" s="67"/>
    </row>
    <row r="348" spans="3:25" ht="12.75" x14ac:dyDescent="0.2">
      <c r="C348" s="214"/>
      <c r="D348" s="214"/>
      <c r="E348" s="214"/>
      <c r="F348" s="200"/>
      <c r="G348" s="214"/>
      <c r="H348" s="214"/>
      <c r="I348" s="214"/>
      <c r="J348" s="214"/>
      <c r="K348" s="59"/>
      <c r="L348" s="214"/>
      <c r="M348" s="214"/>
      <c r="N348" s="214"/>
      <c r="O348" s="214"/>
      <c r="P348" s="62"/>
      <c r="Q348" s="63"/>
      <c r="R348" s="40"/>
      <c r="S348" s="40"/>
      <c r="T348" s="40"/>
      <c r="U348" s="40"/>
      <c r="Y348" s="67"/>
    </row>
    <row r="349" spans="3:25" ht="12.75" x14ac:dyDescent="0.2">
      <c r="C349" s="214"/>
      <c r="D349" s="214"/>
      <c r="E349" s="214"/>
      <c r="F349" s="200"/>
      <c r="G349" s="214"/>
      <c r="H349" s="214"/>
      <c r="I349" s="214"/>
      <c r="J349" s="214"/>
      <c r="K349" s="59"/>
      <c r="L349" s="214"/>
      <c r="M349" s="214"/>
      <c r="N349" s="214"/>
      <c r="O349" s="214"/>
      <c r="P349" s="62"/>
      <c r="Q349" s="63"/>
      <c r="R349" s="40"/>
      <c r="S349" s="40"/>
      <c r="T349" s="40"/>
      <c r="U349" s="40"/>
      <c r="Y349" s="67"/>
    </row>
    <row r="350" spans="3:25" ht="12.75" x14ac:dyDescent="0.2">
      <c r="C350" s="214"/>
      <c r="D350" s="214"/>
      <c r="E350" s="214"/>
      <c r="F350" s="200"/>
      <c r="G350" s="214"/>
      <c r="H350" s="214"/>
      <c r="I350" s="214"/>
      <c r="J350" s="214"/>
      <c r="K350" s="59"/>
      <c r="L350" s="214"/>
      <c r="M350" s="214"/>
      <c r="N350" s="214"/>
      <c r="O350" s="214"/>
      <c r="P350" s="62"/>
      <c r="Q350" s="63"/>
      <c r="R350" s="40"/>
      <c r="S350" s="40"/>
      <c r="T350" s="40"/>
      <c r="U350" s="40"/>
      <c r="Y350" s="67"/>
    </row>
    <row r="351" spans="3:25" ht="12.75" x14ac:dyDescent="0.2">
      <c r="C351" s="214"/>
      <c r="D351" s="214"/>
      <c r="E351" s="214"/>
      <c r="F351" s="200"/>
      <c r="G351" s="214"/>
      <c r="H351" s="214"/>
      <c r="I351" s="214"/>
      <c r="J351" s="214"/>
      <c r="K351" s="59"/>
      <c r="L351" s="214"/>
      <c r="M351" s="214"/>
      <c r="N351" s="214"/>
      <c r="O351" s="214"/>
      <c r="P351" s="62"/>
      <c r="Q351" s="63"/>
      <c r="R351" s="40"/>
      <c r="S351" s="40"/>
      <c r="T351" s="40"/>
      <c r="U351" s="40"/>
      <c r="Y351" s="67"/>
    </row>
    <row r="352" spans="3:25" ht="12.75" x14ac:dyDescent="0.2">
      <c r="C352" s="214"/>
      <c r="D352" s="214"/>
      <c r="E352" s="214"/>
      <c r="F352" s="200"/>
      <c r="G352" s="214"/>
      <c r="H352" s="214"/>
      <c r="I352" s="214"/>
      <c r="J352" s="214"/>
      <c r="K352" s="59"/>
      <c r="L352" s="214"/>
      <c r="M352" s="214"/>
      <c r="N352" s="214"/>
      <c r="O352" s="214"/>
      <c r="P352" s="62"/>
      <c r="Q352" s="63"/>
      <c r="R352" s="40"/>
      <c r="S352" s="40"/>
      <c r="T352" s="40"/>
      <c r="U352" s="40"/>
      <c r="Y352" s="67"/>
    </row>
    <row r="353" spans="3:25" ht="12.75" x14ac:dyDescent="0.2">
      <c r="C353" s="214"/>
      <c r="D353" s="214"/>
      <c r="E353" s="214"/>
      <c r="F353" s="200"/>
      <c r="G353" s="214"/>
      <c r="H353" s="214"/>
      <c r="I353" s="214"/>
      <c r="J353" s="214"/>
      <c r="K353" s="59"/>
      <c r="L353" s="214"/>
      <c r="M353" s="214"/>
      <c r="N353" s="214"/>
      <c r="O353" s="214"/>
      <c r="P353" s="62"/>
      <c r="Q353" s="63"/>
      <c r="R353" s="40"/>
      <c r="S353" s="40"/>
      <c r="T353" s="40"/>
      <c r="U353" s="40"/>
      <c r="Y353" s="67"/>
    </row>
    <row r="354" spans="3:25" ht="12.75" x14ac:dyDescent="0.2">
      <c r="C354" s="214"/>
      <c r="D354" s="214"/>
      <c r="E354" s="214"/>
      <c r="F354" s="200"/>
      <c r="G354" s="214"/>
      <c r="H354" s="214"/>
      <c r="I354" s="214"/>
      <c r="J354" s="214"/>
      <c r="K354" s="59"/>
      <c r="L354" s="214"/>
      <c r="M354" s="214"/>
      <c r="N354" s="214"/>
      <c r="O354" s="214"/>
      <c r="P354" s="62"/>
      <c r="Q354" s="63"/>
      <c r="R354" s="40"/>
      <c r="S354" s="40"/>
      <c r="T354" s="40"/>
      <c r="U354" s="40"/>
      <c r="Y354" s="67"/>
    </row>
    <row r="355" spans="3:25" ht="12.75" x14ac:dyDescent="0.2">
      <c r="C355" s="214"/>
      <c r="D355" s="214"/>
      <c r="E355" s="214"/>
      <c r="F355" s="200"/>
      <c r="G355" s="214"/>
      <c r="H355" s="214"/>
      <c r="I355" s="214"/>
      <c r="J355" s="214"/>
      <c r="K355" s="59"/>
      <c r="L355" s="214"/>
      <c r="M355" s="214"/>
      <c r="N355" s="214"/>
      <c r="O355" s="214"/>
      <c r="P355" s="62"/>
      <c r="Q355" s="63"/>
      <c r="R355" s="40"/>
      <c r="S355" s="40"/>
      <c r="T355" s="40"/>
      <c r="U355" s="40"/>
      <c r="Y355" s="67"/>
    </row>
    <row r="356" spans="3:25" ht="12.75" x14ac:dyDescent="0.2">
      <c r="C356" s="214"/>
      <c r="D356" s="214"/>
      <c r="E356" s="214"/>
      <c r="F356" s="200"/>
      <c r="G356" s="214"/>
      <c r="H356" s="214"/>
      <c r="I356" s="214"/>
      <c r="J356" s="214"/>
      <c r="K356" s="59"/>
      <c r="L356" s="214"/>
      <c r="M356" s="214"/>
      <c r="N356" s="214"/>
      <c r="O356" s="214"/>
      <c r="P356" s="62"/>
      <c r="Q356" s="63"/>
      <c r="R356" s="40"/>
      <c r="S356" s="40"/>
      <c r="T356" s="40"/>
      <c r="U356" s="40"/>
      <c r="Y356" s="67"/>
    </row>
    <row r="357" spans="3:25" ht="12.75" x14ac:dyDescent="0.2">
      <c r="C357" s="214"/>
      <c r="D357" s="214"/>
      <c r="E357" s="214"/>
      <c r="F357" s="200"/>
      <c r="G357" s="214"/>
      <c r="H357" s="214"/>
      <c r="I357" s="214"/>
      <c r="J357" s="214"/>
      <c r="K357" s="59"/>
      <c r="L357" s="214"/>
      <c r="M357" s="214"/>
      <c r="N357" s="214"/>
      <c r="O357" s="214"/>
      <c r="P357" s="62"/>
      <c r="Q357" s="63"/>
      <c r="R357" s="40"/>
      <c r="S357" s="40"/>
      <c r="T357" s="40"/>
      <c r="U357" s="40"/>
      <c r="Y357" s="67"/>
    </row>
    <row r="358" spans="3:25" ht="12.75" x14ac:dyDescent="0.2">
      <c r="C358" s="214"/>
      <c r="D358" s="214"/>
      <c r="E358" s="214"/>
      <c r="F358" s="200"/>
      <c r="G358" s="214"/>
      <c r="H358" s="214"/>
      <c r="I358" s="214"/>
      <c r="J358" s="214"/>
      <c r="K358" s="59"/>
      <c r="L358" s="214"/>
      <c r="M358" s="214"/>
      <c r="N358" s="214"/>
      <c r="O358" s="214"/>
      <c r="P358" s="62"/>
      <c r="Q358" s="63"/>
      <c r="R358" s="40"/>
      <c r="S358" s="40"/>
      <c r="T358" s="40"/>
      <c r="U358" s="40"/>
      <c r="Y358" s="67"/>
    </row>
    <row r="359" spans="3:25" ht="12.75" x14ac:dyDescent="0.2">
      <c r="C359" s="214"/>
      <c r="D359" s="214"/>
      <c r="E359" s="214"/>
      <c r="F359" s="200"/>
      <c r="G359" s="214"/>
      <c r="H359" s="214"/>
      <c r="I359" s="214"/>
      <c r="J359" s="214"/>
      <c r="K359" s="59"/>
      <c r="L359" s="214"/>
      <c r="M359" s="214"/>
      <c r="N359" s="214"/>
      <c r="O359" s="214"/>
      <c r="P359" s="62"/>
      <c r="Q359" s="63"/>
      <c r="R359" s="40"/>
      <c r="S359" s="40"/>
      <c r="T359" s="40"/>
      <c r="U359" s="40"/>
      <c r="Y359" s="67"/>
    </row>
    <row r="360" spans="3:25" ht="12.75" x14ac:dyDescent="0.2">
      <c r="C360" s="214"/>
      <c r="D360" s="214"/>
      <c r="E360" s="214"/>
      <c r="F360" s="200"/>
      <c r="G360" s="214"/>
      <c r="H360" s="214"/>
      <c r="I360" s="214"/>
      <c r="J360" s="214"/>
      <c r="K360" s="59"/>
      <c r="L360" s="214"/>
      <c r="M360" s="214"/>
      <c r="N360" s="214"/>
      <c r="O360" s="214"/>
      <c r="P360" s="62"/>
      <c r="Q360" s="63"/>
      <c r="R360" s="40"/>
      <c r="S360" s="40"/>
      <c r="T360" s="40"/>
      <c r="U360" s="40"/>
      <c r="Y360" s="67"/>
    </row>
    <row r="361" spans="3:25" ht="12.75" x14ac:dyDescent="0.2">
      <c r="C361" s="214"/>
      <c r="D361" s="214"/>
      <c r="E361" s="214"/>
      <c r="F361" s="200"/>
      <c r="G361" s="214"/>
      <c r="H361" s="214"/>
      <c r="I361" s="214"/>
      <c r="J361" s="214"/>
      <c r="K361" s="59"/>
      <c r="L361" s="214"/>
      <c r="M361" s="214"/>
      <c r="N361" s="214"/>
      <c r="O361" s="214"/>
      <c r="P361" s="62"/>
      <c r="Q361" s="63"/>
      <c r="R361" s="40"/>
      <c r="S361" s="40"/>
      <c r="T361" s="40"/>
      <c r="U361" s="40"/>
      <c r="Y361" s="67"/>
    </row>
    <row r="362" spans="3:25" ht="12.75" x14ac:dyDescent="0.2">
      <c r="C362" s="214"/>
      <c r="D362" s="214"/>
      <c r="E362" s="214"/>
      <c r="F362" s="200"/>
      <c r="G362" s="214"/>
      <c r="H362" s="214"/>
      <c r="I362" s="214"/>
      <c r="J362" s="214"/>
      <c r="K362" s="59"/>
      <c r="L362" s="214"/>
      <c r="M362" s="214"/>
      <c r="N362" s="214"/>
      <c r="O362" s="214"/>
      <c r="P362" s="62"/>
      <c r="Q362" s="63"/>
      <c r="R362" s="40"/>
      <c r="S362" s="40"/>
      <c r="T362" s="40"/>
      <c r="U362" s="40"/>
      <c r="Y362" s="67"/>
    </row>
    <row r="363" spans="3:25" ht="12.75" x14ac:dyDescent="0.2">
      <c r="C363" s="214"/>
      <c r="D363" s="214"/>
      <c r="E363" s="214"/>
      <c r="F363" s="200"/>
      <c r="G363" s="214"/>
      <c r="H363" s="214"/>
      <c r="I363" s="214"/>
      <c r="J363" s="214"/>
      <c r="K363" s="59"/>
      <c r="L363" s="214"/>
      <c r="M363" s="214"/>
      <c r="N363" s="214"/>
      <c r="O363" s="214"/>
      <c r="P363" s="62"/>
      <c r="Q363" s="63"/>
      <c r="R363" s="40"/>
      <c r="S363" s="40"/>
      <c r="T363" s="40"/>
      <c r="U363" s="40"/>
      <c r="Y363" s="67"/>
    </row>
    <row r="364" spans="3:25" ht="12.75" x14ac:dyDescent="0.2">
      <c r="C364" s="214"/>
      <c r="D364" s="214"/>
      <c r="E364" s="214"/>
      <c r="F364" s="200"/>
      <c r="G364" s="214"/>
      <c r="H364" s="214"/>
      <c r="I364" s="214"/>
      <c r="J364" s="214"/>
      <c r="K364" s="59"/>
      <c r="L364" s="214"/>
      <c r="M364" s="214"/>
      <c r="N364" s="214"/>
      <c r="O364" s="214"/>
      <c r="P364" s="62"/>
      <c r="Q364" s="63"/>
      <c r="R364" s="40"/>
      <c r="S364" s="40"/>
      <c r="T364" s="40"/>
      <c r="U364" s="40"/>
      <c r="Y364" s="67"/>
    </row>
    <row r="365" spans="3:25" ht="12.75" x14ac:dyDescent="0.2">
      <c r="C365" s="214"/>
      <c r="D365" s="214"/>
      <c r="E365" s="214"/>
      <c r="F365" s="200"/>
      <c r="G365" s="214"/>
      <c r="H365" s="214"/>
      <c r="I365" s="214"/>
      <c r="J365" s="214"/>
      <c r="K365" s="59"/>
      <c r="L365" s="214"/>
      <c r="M365" s="214"/>
      <c r="N365" s="214"/>
      <c r="O365" s="214"/>
      <c r="P365" s="62"/>
      <c r="Q365" s="63"/>
      <c r="R365" s="40"/>
      <c r="S365" s="40"/>
      <c r="T365" s="40"/>
      <c r="U365" s="40"/>
      <c r="Y365" s="67"/>
    </row>
    <row r="366" spans="3:25" ht="12.75" x14ac:dyDescent="0.2">
      <c r="C366" s="214"/>
      <c r="D366" s="214"/>
      <c r="E366" s="214"/>
      <c r="F366" s="200"/>
      <c r="G366" s="214"/>
      <c r="H366" s="214"/>
      <c r="I366" s="214"/>
      <c r="J366" s="214"/>
      <c r="K366" s="59"/>
      <c r="L366" s="214"/>
      <c r="M366" s="214"/>
      <c r="N366" s="214"/>
      <c r="O366" s="214"/>
      <c r="P366" s="62"/>
      <c r="Q366" s="63"/>
      <c r="R366" s="40"/>
      <c r="S366" s="40"/>
      <c r="T366" s="40"/>
      <c r="U366" s="40"/>
      <c r="Y366" s="67"/>
    </row>
    <row r="367" spans="3:25" ht="12.75" x14ac:dyDescent="0.2">
      <c r="C367" s="214"/>
      <c r="D367" s="214"/>
      <c r="E367" s="214"/>
      <c r="F367" s="200"/>
      <c r="G367" s="214"/>
      <c r="H367" s="214"/>
      <c r="I367" s="214"/>
      <c r="J367" s="214"/>
      <c r="K367" s="59"/>
      <c r="L367" s="214"/>
      <c r="M367" s="214"/>
      <c r="N367" s="214"/>
      <c r="O367" s="214"/>
      <c r="P367" s="62"/>
      <c r="Q367" s="63"/>
      <c r="R367" s="40"/>
      <c r="S367" s="40"/>
      <c r="T367" s="40"/>
      <c r="U367" s="40"/>
      <c r="Y367" s="67"/>
    </row>
    <row r="368" spans="3:25" ht="12.75" x14ac:dyDescent="0.2">
      <c r="C368" s="214"/>
      <c r="D368" s="214"/>
      <c r="E368" s="214"/>
      <c r="F368" s="200"/>
      <c r="G368" s="214"/>
      <c r="H368" s="214"/>
      <c r="I368" s="214"/>
      <c r="J368" s="214"/>
      <c r="K368" s="59"/>
      <c r="L368" s="214"/>
      <c r="M368" s="214"/>
      <c r="N368" s="214"/>
      <c r="O368" s="214"/>
      <c r="P368" s="62"/>
      <c r="Q368" s="63"/>
      <c r="R368" s="40"/>
      <c r="S368" s="40"/>
      <c r="T368" s="40"/>
      <c r="U368" s="40"/>
      <c r="Y368" s="67"/>
    </row>
    <row r="369" spans="3:25" ht="12.75" x14ac:dyDescent="0.2">
      <c r="C369" s="214"/>
      <c r="D369" s="214"/>
      <c r="E369" s="214"/>
      <c r="F369" s="200"/>
      <c r="G369" s="214"/>
      <c r="H369" s="214"/>
      <c r="I369" s="214"/>
      <c r="J369" s="214"/>
      <c r="K369" s="59"/>
      <c r="L369" s="214"/>
      <c r="M369" s="214"/>
      <c r="N369" s="214"/>
      <c r="O369" s="214"/>
      <c r="P369" s="62"/>
      <c r="Q369" s="63"/>
      <c r="R369" s="40"/>
      <c r="S369" s="40"/>
      <c r="T369" s="40"/>
      <c r="U369" s="40"/>
      <c r="Y369" s="67"/>
    </row>
    <row r="370" spans="3:25" ht="12.75" x14ac:dyDescent="0.2">
      <c r="C370" s="214"/>
      <c r="D370" s="214"/>
      <c r="E370" s="214"/>
      <c r="F370" s="200"/>
      <c r="G370" s="214"/>
      <c r="H370" s="214"/>
      <c r="I370" s="214"/>
      <c r="J370" s="214"/>
      <c r="K370" s="59"/>
      <c r="L370" s="214"/>
      <c r="M370" s="214"/>
      <c r="N370" s="214"/>
      <c r="O370" s="214"/>
      <c r="P370" s="62"/>
      <c r="Q370" s="63"/>
      <c r="R370" s="40"/>
      <c r="S370" s="40"/>
      <c r="T370" s="40"/>
      <c r="U370" s="40"/>
      <c r="Y370" s="67"/>
    </row>
    <row r="371" spans="3:25" ht="12.75" x14ac:dyDescent="0.2">
      <c r="C371" s="214"/>
      <c r="D371" s="214"/>
      <c r="E371" s="214"/>
      <c r="F371" s="200"/>
      <c r="G371" s="214"/>
      <c r="H371" s="214"/>
      <c r="I371" s="214"/>
      <c r="J371" s="214"/>
      <c r="K371" s="59"/>
      <c r="L371" s="214"/>
      <c r="M371" s="214"/>
      <c r="N371" s="214"/>
      <c r="O371" s="214"/>
      <c r="P371" s="62"/>
      <c r="Q371" s="63"/>
      <c r="R371" s="40"/>
      <c r="S371" s="40"/>
      <c r="T371" s="40"/>
      <c r="U371" s="40"/>
      <c r="Y371" s="67"/>
    </row>
    <row r="372" spans="3:25" ht="12.75" x14ac:dyDescent="0.2">
      <c r="C372" s="214"/>
      <c r="D372" s="214"/>
      <c r="E372" s="214"/>
      <c r="F372" s="200"/>
      <c r="G372" s="214"/>
      <c r="H372" s="214"/>
      <c r="I372" s="214"/>
      <c r="J372" s="214"/>
      <c r="K372" s="59"/>
      <c r="L372" s="214"/>
      <c r="M372" s="214"/>
      <c r="N372" s="214"/>
      <c r="O372" s="214"/>
      <c r="P372" s="62"/>
      <c r="Q372" s="63"/>
      <c r="R372" s="40"/>
      <c r="S372" s="40"/>
      <c r="T372" s="40"/>
      <c r="U372" s="40"/>
      <c r="Y372" s="67"/>
    </row>
    <row r="373" spans="3:25" ht="12.75" x14ac:dyDescent="0.2">
      <c r="C373" s="214"/>
      <c r="D373" s="214"/>
      <c r="E373" s="214"/>
      <c r="F373" s="200"/>
      <c r="G373" s="214"/>
      <c r="H373" s="214"/>
      <c r="I373" s="214"/>
      <c r="J373" s="214"/>
      <c r="K373" s="59"/>
      <c r="L373" s="214"/>
      <c r="M373" s="214"/>
      <c r="N373" s="214"/>
      <c r="O373" s="214"/>
      <c r="P373" s="62"/>
      <c r="Q373" s="63"/>
      <c r="R373" s="40"/>
      <c r="S373" s="40"/>
      <c r="T373" s="40"/>
      <c r="U373" s="40"/>
      <c r="Y373" s="67"/>
    </row>
    <row r="374" spans="3:25" ht="12.75" x14ac:dyDescent="0.2">
      <c r="C374" s="214"/>
      <c r="D374" s="214"/>
      <c r="E374" s="214"/>
      <c r="F374" s="200"/>
      <c r="G374" s="214"/>
      <c r="H374" s="214"/>
      <c r="I374" s="214"/>
      <c r="J374" s="214"/>
      <c r="K374" s="59"/>
      <c r="L374" s="214"/>
      <c r="M374" s="214"/>
      <c r="N374" s="214"/>
      <c r="O374" s="214"/>
      <c r="P374" s="62"/>
      <c r="Q374" s="63"/>
      <c r="R374" s="40"/>
      <c r="S374" s="40"/>
      <c r="T374" s="40"/>
      <c r="U374" s="40"/>
      <c r="Y374" s="67"/>
    </row>
    <row r="375" spans="3:25" ht="12.75" x14ac:dyDescent="0.2">
      <c r="C375" s="214"/>
      <c r="D375" s="214"/>
      <c r="E375" s="214"/>
      <c r="F375" s="200"/>
      <c r="G375" s="214"/>
      <c r="H375" s="214"/>
      <c r="I375" s="214"/>
      <c r="J375" s="214"/>
      <c r="K375" s="59"/>
      <c r="L375" s="214"/>
      <c r="M375" s="214"/>
      <c r="N375" s="214"/>
      <c r="O375" s="214"/>
      <c r="P375" s="62"/>
      <c r="Q375" s="63"/>
      <c r="R375" s="40"/>
      <c r="S375" s="40"/>
      <c r="T375" s="40"/>
      <c r="U375" s="40"/>
      <c r="Y375" s="67"/>
    </row>
    <row r="376" spans="3:25" ht="12.75" x14ac:dyDescent="0.2">
      <c r="C376" s="214"/>
      <c r="D376" s="214"/>
      <c r="E376" s="214"/>
      <c r="F376" s="200"/>
      <c r="G376" s="214"/>
      <c r="H376" s="214"/>
      <c r="I376" s="214"/>
      <c r="J376" s="214"/>
      <c r="K376" s="59"/>
      <c r="L376" s="214"/>
      <c r="M376" s="214"/>
      <c r="N376" s="214"/>
      <c r="O376" s="214"/>
      <c r="P376" s="62"/>
      <c r="Q376" s="63"/>
      <c r="R376" s="40"/>
      <c r="S376" s="40"/>
      <c r="T376" s="40"/>
      <c r="U376" s="40"/>
      <c r="Y376" s="67"/>
    </row>
    <row r="377" spans="3:25" ht="12.75" x14ac:dyDescent="0.2">
      <c r="C377" s="214"/>
      <c r="D377" s="214"/>
      <c r="E377" s="214"/>
      <c r="F377" s="200"/>
      <c r="G377" s="214"/>
      <c r="H377" s="214"/>
      <c r="I377" s="214"/>
      <c r="J377" s="214"/>
      <c r="K377" s="59"/>
      <c r="L377" s="214"/>
      <c r="M377" s="214"/>
      <c r="N377" s="214"/>
      <c r="O377" s="214"/>
      <c r="P377" s="62"/>
      <c r="Q377" s="63"/>
      <c r="R377" s="40"/>
      <c r="S377" s="40"/>
      <c r="T377" s="40"/>
      <c r="U377" s="40"/>
      <c r="Y377" s="67"/>
    </row>
    <row r="378" spans="3:25" ht="12.75" x14ac:dyDescent="0.2">
      <c r="C378" s="214"/>
      <c r="D378" s="214"/>
      <c r="E378" s="214"/>
      <c r="F378" s="200"/>
      <c r="G378" s="214"/>
      <c r="H378" s="214"/>
      <c r="I378" s="214"/>
      <c r="J378" s="214"/>
      <c r="K378" s="59"/>
      <c r="L378" s="214"/>
      <c r="M378" s="214"/>
      <c r="N378" s="214"/>
      <c r="O378" s="214"/>
      <c r="P378" s="62"/>
      <c r="Q378" s="63"/>
      <c r="R378" s="40"/>
      <c r="S378" s="40"/>
      <c r="T378" s="40"/>
      <c r="U378" s="40"/>
      <c r="Y378" s="67"/>
    </row>
    <row r="379" spans="3:25" ht="12.75" x14ac:dyDescent="0.2">
      <c r="C379" s="214"/>
      <c r="D379" s="214"/>
      <c r="E379" s="214"/>
      <c r="F379" s="200"/>
      <c r="G379" s="214"/>
      <c r="H379" s="214"/>
      <c r="I379" s="214"/>
      <c r="J379" s="214"/>
      <c r="K379" s="59"/>
      <c r="L379" s="214"/>
      <c r="M379" s="214"/>
      <c r="N379" s="214"/>
      <c r="O379" s="214"/>
      <c r="P379" s="62"/>
      <c r="Q379" s="63"/>
      <c r="R379" s="40"/>
      <c r="S379" s="40"/>
      <c r="T379" s="40"/>
      <c r="U379" s="40"/>
      <c r="Y379" s="67"/>
    </row>
    <row r="380" spans="3:25" ht="12.75" x14ac:dyDescent="0.2">
      <c r="C380" s="214"/>
      <c r="D380" s="214"/>
      <c r="E380" s="214"/>
      <c r="F380" s="200"/>
      <c r="G380" s="214"/>
      <c r="H380" s="214"/>
      <c r="I380" s="214"/>
      <c r="J380" s="214"/>
      <c r="K380" s="59"/>
      <c r="L380" s="214"/>
      <c r="M380" s="214"/>
      <c r="N380" s="214"/>
      <c r="O380" s="214"/>
      <c r="P380" s="62"/>
      <c r="Q380" s="63"/>
      <c r="R380" s="40"/>
      <c r="S380" s="40"/>
      <c r="T380" s="40"/>
      <c r="U380" s="40"/>
      <c r="Y380" s="67"/>
    </row>
    <row r="381" spans="3:25" ht="12.75" x14ac:dyDescent="0.2">
      <c r="C381" s="214"/>
      <c r="D381" s="214"/>
      <c r="E381" s="214"/>
      <c r="F381" s="200"/>
      <c r="G381" s="214"/>
      <c r="H381" s="214"/>
      <c r="I381" s="214"/>
      <c r="J381" s="214"/>
      <c r="K381" s="59"/>
      <c r="L381" s="214"/>
      <c r="M381" s="214"/>
      <c r="N381" s="214"/>
      <c r="O381" s="214"/>
      <c r="P381" s="62"/>
      <c r="Q381" s="63"/>
      <c r="R381" s="40"/>
      <c r="S381" s="40"/>
      <c r="T381" s="40"/>
      <c r="U381" s="40"/>
      <c r="Y381" s="67"/>
    </row>
    <row r="382" spans="3:25" ht="12.75" x14ac:dyDescent="0.2">
      <c r="C382" s="214"/>
      <c r="D382" s="214"/>
      <c r="E382" s="214"/>
      <c r="F382" s="200"/>
      <c r="G382" s="214"/>
      <c r="H382" s="214"/>
      <c r="I382" s="214"/>
      <c r="J382" s="214"/>
      <c r="K382" s="59"/>
      <c r="L382" s="214"/>
      <c r="M382" s="214"/>
      <c r="N382" s="214"/>
      <c r="O382" s="214"/>
      <c r="P382" s="62"/>
      <c r="Q382" s="63"/>
      <c r="R382" s="40"/>
      <c r="S382" s="40"/>
      <c r="T382" s="40"/>
      <c r="U382" s="40"/>
      <c r="Y382" s="67"/>
    </row>
    <row r="383" spans="3:25" ht="12.75" x14ac:dyDescent="0.2">
      <c r="C383" s="214"/>
      <c r="D383" s="214"/>
      <c r="E383" s="214"/>
      <c r="F383" s="200"/>
      <c r="G383" s="214"/>
      <c r="H383" s="214"/>
      <c r="I383" s="214"/>
      <c r="J383" s="214"/>
      <c r="K383" s="59"/>
      <c r="L383" s="214"/>
      <c r="M383" s="214"/>
      <c r="N383" s="214"/>
      <c r="O383" s="214"/>
      <c r="P383" s="62"/>
      <c r="Q383" s="63"/>
      <c r="R383" s="40"/>
      <c r="S383" s="40"/>
      <c r="T383" s="40"/>
      <c r="U383" s="40"/>
      <c r="Y383" s="67"/>
    </row>
    <row r="384" spans="3:25" ht="12.75" x14ac:dyDescent="0.2">
      <c r="C384" s="214"/>
      <c r="D384" s="214"/>
      <c r="E384" s="214"/>
      <c r="F384" s="200"/>
      <c r="G384" s="214"/>
      <c r="H384" s="214"/>
      <c r="I384" s="214"/>
      <c r="J384" s="214"/>
      <c r="K384" s="59"/>
      <c r="L384" s="214"/>
      <c r="M384" s="214"/>
      <c r="N384" s="214"/>
      <c r="O384" s="214"/>
      <c r="P384" s="62"/>
      <c r="Q384" s="63"/>
      <c r="R384" s="40"/>
      <c r="S384" s="40"/>
      <c r="T384" s="40"/>
      <c r="U384" s="40"/>
      <c r="Y384" s="67"/>
    </row>
    <row r="385" spans="3:25" ht="12.75" x14ac:dyDescent="0.2">
      <c r="C385" s="214"/>
      <c r="D385" s="214"/>
      <c r="E385" s="214"/>
      <c r="F385" s="200"/>
      <c r="G385" s="214"/>
      <c r="H385" s="214"/>
      <c r="I385" s="214"/>
      <c r="J385" s="214"/>
      <c r="K385" s="59"/>
      <c r="L385" s="214"/>
      <c r="M385" s="214"/>
      <c r="N385" s="214"/>
      <c r="O385" s="214"/>
      <c r="P385" s="62"/>
      <c r="Q385" s="63"/>
      <c r="R385" s="40"/>
      <c r="S385" s="40"/>
      <c r="T385" s="40"/>
      <c r="U385" s="40"/>
      <c r="Y385" s="67"/>
    </row>
    <row r="386" spans="3:25" ht="12.75" x14ac:dyDescent="0.2">
      <c r="C386" s="214"/>
      <c r="D386" s="214"/>
      <c r="E386" s="214"/>
      <c r="F386" s="200"/>
      <c r="G386" s="214"/>
      <c r="H386" s="214"/>
      <c r="I386" s="214"/>
      <c r="J386" s="214"/>
      <c r="K386" s="59"/>
      <c r="L386" s="214"/>
      <c r="M386" s="214"/>
      <c r="N386" s="214"/>
      <c r="O386" s="214"/>
      <c r="P386" s="62"/>
      <c r="Q386" s="63"/>
      <c r="R386" s="40"/>
      <c r="S386" s="40"/>
      <c r="T386" s="40"/>
      <c r="U386" s="40"/>
      <c r="Y386" s="67"/>
    </row>
    <row r="387" spans="3:25" ht="12.75" x14ac:dyDescent="0.2">
      <c r="C387" s="214"/>
      <c r="D387" s="214"/>
      <c r="E387" s="214"/>
      <c r="F387" s="200"/>
      <c r="G387" s="214"/>
      <c r="H387" s="214"/>
      <c r="I387" s="214"/>
      <c r="J387" s="214"/>
      <c r="K387" s="59"/>
      <c r="L387" s="214"/>
      <c r="M387" s="214"/>
      <c r="N387" s="214"/>
      <c r="O387" s="214"/>
      <c r="P387" s="62"/>
      <c r="Q387" s="63"/>
      <c r="R387" s="40"/>
      <c r="S387" s="40"/>
      <c r="T387" s="40"/>
      <c r="U387" s="40"/>
      <c r="Y387" s="67"/>
    </row>
    <row r="388" spans="3:25" ht="12.75" x14ac:dyDescent="0.2">
      <c r="C388" s="214"/>
      <c r="D388" s="214"/>
      <c r="E388" s="214"/>
      <c r="F388" s="200"/>
      <c r="G388" s="214"/>
      <c r="H388" s="214"/>
      <c r="I388" s="214"/>
      <c r="J388" s="214"/>
      <c r="K388" s="59"/>
      <c r="L388" s="214"/>
      <c r="M388" s="214"/>
      <c r="N388" s="214"/>
      <c r="O388" s="214"/>
      <c r="P388" s="62"/>
      <c r="Q388" s="63"/>
      <c r="R388" s="40"/>
      <c r="S388" s="40"/>
      <c r="T388" s="40"/>
      <c r="U388" s="40"/>
      <c r="Y388" s="67"/>
    </row>
    <row r="389" spans="3:25" ht="12.75" x14ac:dyDescent="0.2">
      <c r="C389" s="214"/>
      <c r="D389" s="214"/>
      <c r="E389" s="214"/>
      <c r="F389" s="200"/>
      <c r="G389" s="214"/>
      <c r="H389" s="214"/>
      <c r="I389" s="214"/>
      <c r="J389" s="214"/>
      <c r="K389" s="59"/>
      <c r="L389" s="214"/>
      <c r="M389" s="214"/>
      <c r="N389" s="214"/>
      <c r="O389" s="214"/>
      <c r="P389" s="62"/>
      <c r="Q389" s="63"/>
      <c r="R389" s="40"/>
      <c r="S389" s="40"/>
      <c r="T389" s="40"/>
      <c r="U389" s="40"/>
      <c r="Y389" s="67"/>
    </row>
    <row r="390" spans="3:25" ht="12.75" x14ac:dyDescent="0.2">
      <c r="C390" s="214"/>
      <c r="D390" s="214"/>
      <c r="E390" s="214"/>
      <c r="F390" s="200"/>
      <c r="G390" s="214"/>
      <c r="H390" s="214"/>
      <c r="I390" s="214"/>
      <c r="J390" s="214"/>
      <c r="K390" s="59"/>
      <c r="L390" s="214"/>
      <c r="M390" s="214"/>
      <c r="N390" s="214"/>
      <c r="O390" s="214"/>
      <c r="P390" s="62"/>
      <c r="Q390" s="63"/>
      <c r="R390" s="40"/>
      <c r="S390" s="40"/>
      <c r="T390" s="40"/>
      <c r="U390" s="40"/>
      <c r="Y390" s="67"/>
    </row>
    <row r="391" spans="3:25" ht="12.75" x14ac:dyDescent="0.2">
      <c r="C391" s="214"/>
      <c r="D391" s="214"/>
      <c r="E391" s="214"/>
      <c r="F391" s="200"/>
      <c r="G391" s="214"/>
      <c r="H391" s="214"/>
      <c r="I391" s="214"/>
      <c r="J391" s="214"/>
      <c r="K391" s="59"/>
      <c r="L391" s="214"/>
      <c r="M391" s="214"/>
      <c r="N391" s="214"/>
      <c r="O391" s="214"/>
      <c r="P391" s="62"/>
      <c r="Q391" s="63"/>
      <c r="R391" s="40"/>
      <c r="S391" s="40"/>
      <c r="T391" s="40"/>
      <c r="U391" s="40"/>
      <c r="Y391" s="67"/>
    </row>
    <row r="392" spans="3:25" ht="12.75" x14ac:dyDescent="0.2">
      <c r="C392" s="214"/>
      <c r="D392" s="214"/>
      <c r="E392" s="214"/>
      <c r="F392" s="200"/>
      <c r="G392" s="214"/>
      <c r="H392" s="214"/>
      <c r="I392" s="214"/>
      <c r="J392" s="214"/>
      <c r="K392" s="59"/>
      <c r="L392" s="214"/>
      <c r="M392" s="214"/>
      <c r="N392" s="214"/>
      <c r="O392" s="214"/>
      <c r="P392" s="62"/>
      <c r="Q392" s="63"/>
      <c r="R392" s="40"/>
      <c r="S392" s="40"/>
      <c r="T392" s="40"/>
      <c r="U392" s="40"/>
      <c r="Y392" s="67"/>
    </row>
    <row r="393" spans="3:25" ht="12.75" x14ac:dyDescent="0.2">
      <c r="C393" s="214"/>
      <c r="D393" s="214"/>
      <c r="E393" s="214"/>
      <c r="F393" s="200"/>
      <c r="G393" s="214"/>
      <c r="H393" s="214"/>
      <c r="I393" s="214"/>
      <c r="J393" s="214"/>
      <c r="K393" s="59"/>
      <c r="L393" s="214"/>
      <c r="M393" s="214"/>
      <c r="N393" s="214"/>
      <c r="O393" s="214"/>
      <c r="P393" s="62"/>
      <c r="Q393" s="63"/>
      <c r="R393" s="40"/>
      <c r="S393" s="40"/>
      <c r="T393" s="40"/>
      <c r="U393" s="40"/>
      <c r="Y393" s="67"/>
    </row>
    <row r="394" spans="3:25" ht="12.75" x14ac:dyDescent="0.2">
      <c r="C394" s="214"/>
      <c r="D394" s="214"/>
      <c r="E394" s="214"/>
      <c r="F394" s="200"/>
      <c r="G394" s="214"/>
      <c r="H394" s="214"/>
      <c r="I394" s="214"/>
      <c r="J394" s="214"/>
      <c r="K394" s="59"/>
      <c r="L394" s="214"/>
      <c r="M394" s="214"/>
      <c r="N394" s="214"/>
      <c r="O394" s="214"/>
      <c r="P394" s="62"/>
      <c r="Q394" s="63"/>
      <c r="R394" s="40"/>
      <c r="S394" s="40"/>
      <c r="T394" s="40"/>
      <c r="U394" s="40"/>
      <c r="Y394" s="67"/>
    </row>
    <row r="395" spans="3:25" ht="12.75" x14ac:dyDescent="0.2">
      <c r="C395" s="214"/>
      <c r="D395" s="214"/>
      <c r="E395" s="214"/>
      <c r="F395" s="200"/>
      <c r="G395" s="214"/>
      <c r="H395" s="214"/>
      <c r="I395" s="214"/>
      <c r="J395" s="214"/>
      <c r="K395" s="59"/>
      <c r="L395" s="214"/>
      <c r="M395" s="214"/>
      <c r="N395" s="214"/>
      <c r="O395" s="214"/>
      <c r="P395" s="62"/>
      <c r="Q395" s="63"/>
      <c r="R395" s="40"/>
      <c r="S395" s="40"/>
      <c r="T395" s="40"/>
      <c r="U395" s="40"/>
      <c r="Y395" s="67"/>
    </row>
    <row r="396" spans="3:25" ht="12.75" x14ac:dyDescent="0.2">
      <c r="C396" s="214"/>
      <c r="D396" s="214"/>
      <c r="E396" s="214"/>
      <c r="F396" s="200"/>
      <c r="G396" s="214"/>
      <c r="H396" s="214"/>
      <c r="I396" s="214"/>
      <c r="J396" s="214"/>
      <c r="K396" s="59"/>
      <c r="L396" s="214"/>
      <c r="M396" s="214"/>
      <c r="N396" s="214"/>
      <c r="O396" s="214"/>
      <c r="P396" s="62"/>
      <c r="Q396" s="63"/>
      <c r="R396" s="40"/>
      <c r="S396" s="40"/>
      <c r="T396" s="40"/>
      <c r="U396" s="40"/>
      <c r="Y396" s="67"/>
    </row>
    <row r="397" spans="3:25" ht="12.75" x14ac:dyDescent="0.2">
      <c r="C397" s="214"/>
      <c r="D397" s="214"/>
      <c r="E397" s="214"/>
      <c r="F397" s="200"/>
      <c r="G397" s="214"/>
      <c r="H397" s="214"/>
      <c r="I397" s="214"/>
      <c r="J397" s="214"/>
      <c r="K397" s="59"/>
      <c r="L397" s="214"/>
      <c r="M397" s="214"/>
      <c r="N397" s="214"/>
      <c r="O397" s="214"/>
      <c r="P397" s="62"/>
      <c r="Q397" s="63"/>
      <c r="R397" s="40"/>
      <c r="S397" s="40"/>
      <c r="T397" s="40"/>
      <c r="U397" s="40"/>
      <c r="Y397" s="67"/>
    </row>
    <row r="398" spans="3:25" ht="12.75" x14ac:dyDescent="0.2">
      <c r="C398" s="214"/>
      <c r="D398" s="214"/>
      <c r="E398" s="214"/>
      <c r="F398" s="200"/>
      <c r="G398" s="214"/>
      <c r="H398" s="214"/>
      <c r="I398" s="214"/>
      <c r="J398" s="214"/>
      <c r="K398" s="59"/>
      <c r="L398" s="214"/>
      <c r="M398" s="214"/>
      <c r="N398" s="214"/>
      <c r="O398" s="214"/>
      <c r="P398" s="62"/>
      <c r="Q398" s="63"/>
      <c r="R398" s="40"/>
      <c r="S398" s="40"/>
      <c r="T398" s="40"/>
      <c r="U398" s="40"/>
      <c r="Y398" s="67"/>
    </row>
    <row r="399" spans="3:25" ht="12.75" x14ac:dyDescent="0.2">
      <c r="C399" s="214"/>
      <c r="D399" s="214"/>
      <c r="E399" s="214"/>
      <c r="F399" s="200"/>
      <c r="G399" s="214"/>
      <c r="H399" s="214"/>
      <c r="I399" s="214"/>
      <c r="J399" s="214"/>
      <c r="K399" s="59"/>
      <c r="L399" s="214"/>
      <c r="M399" s="214"/>
      <c r="N399" s="214"/>
      <c r="O399" s="214"/>
      <c r="P399" s="62"/>
      <c r="Q399" s="63"/>
      <c r="R399" s="40"/>
      <c r="S399" s="40"/>
      <c r="T399" s="40"/>
      <c r="U399" s="40"/>
      <c r="Y399" s="67"/>
    </row>
    <row r="400" spans="3:25" ht="12.75" x14ac:dyDescent="0.2">
      <c r="C400" s="214"/>
      <c r="D400" s="214"/>
      <c r="E400" s="214"/>
      <c r="F400" s="200"/>
      <c r="G400" s="214"/>
      <c r="H400" s="214"/>
      <c r="I400" s="214"/>
      <c r="J400" s="214"/>
      <c r="K400" s="59"/>
      <c r="L400" s="214"/>
      <c r="M400" s="214"/>
      <c r="N400" s="214"/>
      <c r="O400" s="214"/>
      <c r="P400" s="62"/>
      <c r="Q400" s="63"/>
      <c r="R400" s="40"/>
      <c r="S400" s="40"/>
      <c r="T400" s="40"/>
      <c r="U400" s="40"/>
      <c r="Y400" s="67"/>
    </row>
    <row r="401" spans="3:25" ht="12.75" x14ac:dyDescent="0.2">
      <c r="C401" s="214"/>
      <c r="D401" s="214"/>
      <c r="E401" s="214"/>
      <c r="F401" s="200"/>
      <c r="G401" s="214"/>
      <c r="H401" s="214"/>
      <c r="I401" s="214"/>
      <c r="J401" s="214"/>
      <c r="K401" s="59"/>
      <c r="L401" s="214"/>
      <c r="M401" s="214"/>
      <c r="N401" s="214"/>
      <c r="O401" s="214"/>
      <c r="P401" s="62"/>
      <c r="Q401" s="63"/>
      <c r="R401" s="40"/>
      <c r="S401" s="40"/>
      <c r="T401" s="40"/>
      <c r="U401" s="40"/>
      <c r="Y401" s="67"/>
    </row>
    <row r="402" spans="3:25" ht="12.75" x14ac:dyDescent="0.2">
      <c r="C402" s="214"/>
      <c r="D402" s="214"/>
      <c r="E402" s="214"/>
      <c r="F402" s="200"/>
      <c r="G402" s="214"/>
      <c r="H402" s="214"/>
      <c r="I402" s="214"/>
      <c r="J402" s="214"/>
      <c r="K402" s="59"/>
      <c r="L402" s="214"/>
      <c r="M402" s="214"/>
      <c r="N402" s="214"/>
      <c r="O402" s="214"/>
      <c r="P402" s="62"/>
      <c r="Q402" s="63"/>
      <c r="R402" s="40"/>
      <c r="S402" s="40"/>
      <c r="T402" s="40"/>
      <c r="U402" s="40"/>
      <c r="Y402" s="67"/>
    </row>
    <row r="403" spans="3:25" ht="12.75" x14ac:dyDescent="0.2">
      <c r="C403" s="214"/>
      <c r="D403" s="214"/>
      <c r="E403" s="214"/>
      <c r="F403" s="200"/>
      <c r="G403" s="214"/>
      <c r="H403" s="214"/>
      <c r="I403" s="214"/>
      <c r="J403" s="214"/>
      <c r="K403" s="59"/>
      <c r="L403" s="214"/>
      <c r="M403" s="214"/>
      <c r="N403" s="214"/>
      <c r="O403" s="214"/>
      <c r="P403" s="62"/>
      <c r="Q403" s="63"/>
      <c r="R403" s="40"/>
      <c r="S403" s="40"/>
      <c r="T403" s="40"/>
      <c r="U403" s="40"/>
      <c r="Y403" s="67"/>
    </row>
    <row r="404" spans="3:25" ht="12.75" x14ac:dyDescent="0.2">
      <c r="C404" s="214"/>
      <c r="D404" s="214"/>
      <c r="E404" s="214"/>
      <c r="F404" s="200"/>
      <c r="G404" s="214"/>
      <c r="H404" s="214"/>
      <c r="I404" s="214"/>
      <c r="J404" s="214"/>
      <c r="K404" s="59"/>
      <c r="L404" s="214"/>
      <c r="M404" s="214"/>
      <c r="N404" s="214"/>
      <c r="O404" s="214"/>
      <c r="P404" s="62"/>
      <c r="Q404" s="63"/>
      <c r="R404" s="40"/>
      <c r="S404" s="40"/>
      <c r="T404" s="40"/>
      <c r="U404" s="40"/>
      <c r="Y404" s="67"/>
    </row>
    <row r="405" spans="3:25" ht="12.75" x14ac:dyDescent="0.2">
      <c r="C405" s="214"/>
      <c r="D405" s="214"/>
      <c r="E405" s="214"/>
      <c r="F405" s="200"/>
      <c r="G405" s="214"/>
      <c r="H405" s="214"/>
      <c r="I405" s="214"/>
      <c r="J405" s="214"/>
      <c r="K405" s="59"/>
      <c r="L405" s="214"/>
      <c r="M405" s="214"/>
      <c r="N405" s="214"/>
      <c r="O405" s="214"/>
      <c r="P405" s="62"/>
      <c r="Q405" s="63"/>
      <c r="R405" s="40"/>
      <c r="S405" s="40"/>
      <c r="T405" s="40"/>
      <c r="U405" s="40"/>
      <c r="Y405" s="67"/>
    </row>
    <row r="406" spans="3:25" ht="12.75" x14ac:dyDescent="0.2">
      <c r="C406" s="214"/>
      <c r="D406" s="214"/>
      <c r="E406" s="214"/>
      <c r="F406" s="200"/>
      <c r="G406" s="214"/>
      <c r="H406" s="214"/>
      <c r="I406" s="214"/>
      <c r="J406" s="214"/>
      <c r="K406" s="59"/>
      <c r="L406" s="214"/>
      <c r="M406" s="214"/>
      <c r="N406" s="214"/>
      <c r="O406" s="214"/>
      <c r="P406" s="62"/>
      <c r="Q406" s="63"/>
      <c r="R406" s="40"/>
      <c r="S406" s="40"/>
      <c r="T406" s="40"/>
      <c r="U406" s="40"/>
      <c r="Y406" s="67"/>
    </row>
    <row r="407" spans="3:25" ht="12.75" x14ac:dyDescent="0.2">
      <c r="C407" s="214"/>
      <c r="D407" s="214"/>
      <c r="E407" s="214"/>
      <c r="F407" s="200"/>
      <c r="G407" s="214"/>
      <c r="H407" s="214"/>
      <c r="I407" s="214"/>
      <c r="J407" s="214"/>
      <c r="K407" s="59"/>
      <c r="L407" s="214"/>
      <c r="M407" s="214"/>
      <c r="N407" s="214"/>
      <c r="O407" s="214"/>
      <c r="P407" s="62"/>
      <c r="Q407" s="63"/>
      <c r="R407" s="40"/>
      <c r="S407" s="40"/>
      <c r="T407" s="40"/>
      <c r="U407" s="40"/>
      <c r="Y407" s="67"/>
    </row>
    <row r="408" spans="3:25" ht="12.75" x14ac:dyDescent="0.2">
      <c r="C408" s="214"/>
      <c r="D408" s="214"/>
      <c r="E408" s="214"/>
      <c r="F408" s="200"/>
      <c r="G408" s="214"/>
      <c r="H408" s="214"/>
      <c r="I408" s="214"/>
      <c r="J408" s="214"/>
      <c r="K408" s="59"/>
      <c r="L408" s="214"/>
      <c r="M408" s="214"/>
      <c r="N408" s="214"/>
      <c r="O408" s="214"/>
      <c r="P408" s="62"/>
      <c r="Q408" s="63"/>
      <c r="R408" s="40"/>
      <c r="S408" s="40"/>
      <c r="T408" s="40"/>
      <c r="U408" s="40"/>
      <c r="Y408" s="67"/>
    </row>
    <row r="409" spans="3:25" ht="12.75" x14ac:dyDescent="0.2">
      <c r="C409" s="214"/>
      <c r="D409" s="214"/>
      <c r="E409" s="214"/>
      <c r="F409" s="200"/>
      <c r="G409" s="214"/>
      <c r="H409" s="214"/>
      <c r="I409" s="214"/>
      <c r="J409" s="214"/>
      <c r="K409" s="59"/>
      <c r="L409" s="214"/>
      <c r="M409" s="214"/>
      <c r="N409" s="214"/>
      <c r="O409" s="214"/>
      <c r="P409" s="62"/>
      <c r="Q409" s="63"/>
      <c r="R409" s="40"/>
      <c r="S409" s="40"/>
      <c r="T409" s="40"/>
      <c r="U409" s="40"/>
      <c r="Y409" s="67"/>
    </row>
    <row r="410" spans="3:25" ht="12.75" x14ac:dyDescent="0.2">
      <c r="C410" s="214"/>
      <c r="D410" s="214"/>
      <c r="E410" s="214"/>
      <c r="F410" s="200"/>
      <c r="G410" s="214"/>
      <c r="H410" s="214"/>
      <c r="I410" s="214"/>
      <c r="J410" s="214"/>
      <c r="K410" s="59"/>
      <c r="L410" s="214"/>
      <c r="M410" s="214"/>
      <c r="N410" s="214"/>
      <c r="O410" s="214"/>
      <c r="P410" s="62"/>
      <c r="Q410" s="63"/>
      <c r="R410" s="40"/>
      <c r="S410" s="40"/>
      <c r="T410" s="40"/>
      <c r="U410" s="40"/>
      <c r="Y410" s="67"/>
    </row>
    <row r="411" spans="3:25" ht="12.75" x14ac:dyDescent="0.2">
      <c r="C411" s="214"/>
      <c r="D411" s="214"/>
      <c r="E411" s="214"/>
      <c r="F411" s="200"/>
      <c r="G411" s="214"/>
      <c r="H411" s="214"/>
      <c r="I411" s="214"/>
      <c r="J411" s="214"/>
      <c r="K411" s="59"/>
      <c r="L411" s="214"/>
      <c r="M411" s="214"/>
      <c r="N411" s="214"/>
      <c r="O411" s="214"/>
      <c r="P411" s="62"/>
      <c r="Q411" s="63"/>
      <c r="R411" s="40"/>
      <c r="S411" s="40"/>
      <c r="T411" s="40"/>
      <c r="U411" s="40"/>
      <c r="Y411" s="67"/>
    </row>
    <row r="412" spans="3:25" ht="12.75" x14ac:dyDescent="0.2">
      <c r="C412" s="214"/>
      <c r="D412" s="214"/>
      <c r="E412" s="214"/>
      <c r="F412" s="200"/>
      <c r="G412" s="214"/>
      <c r="H412" s="214"/>
      <c r="I412" s="214"/>
      <c r="J412" s="214"/>
      <c r="K412" s="59"/>
      <c r="L412" s="214"/>
      <c r="M412" s="214"/>
      <c r="N412" s="214"/>
      <c r="O412" s="214"/>
      <c r="P412" s="62"/>
      <c r="Q412" s="63"/>
      <c r="R412" s="40"/>
      <c r="S412" s="40"/>
      <c r="T412" s="40"/>
      <c r="U412" s="40"/>
      <c r="Y412" s="67"/>
    </row>
    <row r="413" spans="3:25" ht="12.75" x14ac:dyDescent="0.2">
      <c r="C413" s="214"/>
      <c r="D413" s="214"/>
      <c r="E413" s="214"/>
      <c r="F413" s="200"/>
      <c r="G413" s="214"/>
      <c r="H413" s="214"/>
      <c r="I413" s="214"/>
      <c r="J413" s="214"/>
      <c r="K413" s="59"/>
      <c r="L413" s="214"/>
      <c r="M413" s="214"/>
      <c r="N413" s="214"/>
      <c r="O413" s="214"/>
      <c r="P413" s="62"/>
      <c r="Q413" s="63"/>
      <c r="R413" s="40"/>
      <c r="S413" s="40"/>
      <c r="T413" s="40"/>
      <c r="U413" s="40"/>
      <c r="Y413" s="67"/>
    </row>
    <row r="414" spans="3:25" ht="12.75" x14ac:dyDescent="0.2">
      <c r="C414" s="214"/>
      <c r="D414" s="214"/>
      <c r="E414" s="214"/>
      <c r="F414" s="200"/>
      <c r="G414" s="214"/>
      <c r="H414" s="214"/>
      <c r="I414" s="214"/>
      <c r="J414" s="214"/>
      <c r="K414" s="59"/>
      <c r="L414" s="214"/>
      <c r="M414" s="214"/>
      <c r="N414" s="214"/>
      <c r="O414" s="214"/>
      <c r="P414" s="62"/>
      <c r="Q414" s="63"/>
      <c r="R414" s="40"/>
      <c r="S414" s="40"/>
      <c r="T414" s="40"/>
      <c r="U414" s="40"/>
      <c r="Y414" s="67"/>
    </row>
    <row r="415" spans="3:25" ht="12.75" x14ac:dyDescent="0.2">
      <c r="C415" s="214"/>
      <c r="D415" s="214"/>
      <c r="E415" s="214"/>
      <c r="F415" s="200"/>
      <c r="G415" s="214"/>
      <c r="H415" s="214"/>
      <c r="I415" s="214"/>
      <c r="J415" s="214"/>
      <c r="K415" s="59"/>
      <c r="L415" s="214"/>
      <c r="M415" s="214"/>
      <c r="N415" s="214"/>
      <c r="O415" s="214"/>
      <c r="P415" s="62"/>
      <c r="Q415" s="63"/>
      <c r="R415" s="40"/>
      <c r="S415" s="40"/>
      <c r="T415" s="40"/>
      <c r="U415" s="40"/>
      <c r="Y415" s="67"/>
    </row>
    <row r="416" spans="3:25" ht="12.75" x14ac:dyDescent="0.2">
      <c r="C416" s="214"/>
      <c r="D416" s="214"/>
      <c r="E416" s="214"/>
      <c r="F416" s="200"/>
      <c r="G416" s="214"/>
      <c r="H416" s="214"/>
      <c r="I416" s="214"/>
      <c r="J416" s="214"/>
      <c r="K416" s="59"/>
      <c r="L416" s="214"/>
      <c r="M416" s="214"/>
      <c r="N416" s="214"/>
      <c r="O416" s="214"/>
      <c r="P416" s="62"/>
      <c r="Q416" s="63"/>
      <c r="R416" s="40"/>
      <c r="S416" s="40"/>
      <c r="T416" s="40"/>
      <c r="U416" s="40"/>
      <c r="Y416" s="67"/>
    </row>
    <row r="417" spans="3:25" ht="12.75" x14ac:dyDescent="0.2">
      <c r="C417" s="214"/>
      <c r="D417" s="214"/>
      <c r="E417" s="214"/>
      <c r="F417" s="200"/>
      <c r="G417" s="214"/>
      <c r="H417" s="214"/>
      <c r="I417" s="214"/>
      <c r="J417" s="214"/>
      <c r="K417" s="59"/>
      <c r="L417" s="214"/>
      <c r="M417" s="214"/>
      <c r="N417" s="214"/>
      <c r="O417" s="214"/>
      <c r="P417" s="62"/>
      <c r="Q417" s="63"/>
      <c r="R417" s="40"/>
      <c r="S417" s="40"/>
      <c r="T417" s="40"/>
      <c r="U417" s="40"/>
      <c r="Y417" s="67"/>
    </row>
    <row r="418" spans="3:25" ht="12.75" x14ac:dyDescent="0.2">
      <c r="C418" s="214"/>
      <c r="D418" s="214"/>
      <c r="E418" s="214"/>
      <c r="F418" s="200"/>
      <c r="G418" s="214"/>
      <c r="H418" s="214"/>
      <c r="I418" s="214"/>
      <c r="J418" s="214"/>
      <c r="K418" s="59"/>
      <c r="L418" s="214"/>
      <c r="M418" s="214"/>
      <c r="N418" s="214"/>
      <c r="O418" s="214"/>
      <c r="P418" s="62"/>
      <c r="Q418" s="63"/>
      <c r="R418" s="40"/>
      <c r="S418" s="40"/>
      <c r="T418" s="40"/>
      <c r="U418" s="40"/>
      <c r="Y418" s="67"/>
    </row>
    <row r="419" spans="3:25" ht="12.75" x14ac:dyDescent="0.2">
      <c r="C419" s="214"/>
      <c r="D419" s="214"/>
      <c r="E419" s="214"/>
      <c r="F419" s="200"/>
      <c r="G419" s="214"/>
      <c r="H419" s="214"/>
      <c r="I419" s="214"/>
      <c r="J419" s="214"/>
      <c r="K419" s="59"/>
      <c r="L419" s="214"/>
      <c r="M419" s="214"/>
      <c r="N419" s="214"/>
      <c r="O419" s="214"/>
      <c r="P419" s="62"/>
      <c r="Q419" s="63"/>
      <c r="R419" s="40"/>
      <c r="S419" s="40"/>
      <c r="T419" s="40"/>
      <c r="U419" s="40"/>
      <c r="Y419" s="67"/>
    </row>
    <row r="420" spans="3:25" ht="12.75" x14ac:dyDescent="0.2">
      <c r="C420" s="214"/>
      <c r="D420" s="214"/>
      <c r="E420" s="214"/>
      <c r="F420" s="200"/>
      <c r="G420" s="214"/>
      <c r="H420" s="214"/>
      <c r="I420" s="214"/>
      <c r="J420" s="214"/>
      <c r="K420" s="59"/>
      <c r="L420" s="214"/>
      <c r="M420" s="214"/>
      <c r="N420" s="214"/>
      <c r="O420" s="214"/>
      <c r="P420" s="62"/>
      <c r="Q420" s="63"/>
      <c r="R420" s="40"/>
      <c r="S420" s="40"/>
      <c r="T420" s="40"/>
      <c r="U420" s="40"/>
      <c r="Y420" s="67"/>
    </row>
    <row r="421" spans="3:25" ht="12.75" x14ac:dyDescent="0.2">
      <c r="C421" s="214"/>
      <c r="D421" s="214"/>
      <c r="E421" s="214"/>
      <c r="F421" s="200"/>
      <c r="G421" s="214"/>
      <c r="H421" s="214"/>
      <c r="I421" s="214"/>
      <c r="J421" s="214"/>
      <c r="K421" s="59"/>
      <c r="L421" s="214"/>
      <c r="M421" s="214"/>
      <c r="N421" s="214"/>
      <c r="O421" s="214"/>
      <c r="P421" s="62"/>
      <c r="Q421" s="63"/>
      <c r="R421" s="40"/>
      <c r="S421" s="40"/>
      <c r="T421" s="40"/>
      <c r="U421" s="40"/>
      <c r="Y421" s="67"/>
    </row>
    <row r="422" spans="3:25" ht="12.75" x14ac:dyDescent="0.2">
      <c r="C422" s="214"/>
      <c r="D422" s="214"/>
      <c r="E422" s="214"/>
      <c r="F422" s="200"/>
      <c r="G422" s="214"/>
      <c r="H422" s="214"/>
      <c r="I422" s="214"/>
      <c r="J422" s="214"/>
      <c r="K422" s="59"/>
      <c r="L422" s="214"/>
      <c r="M422" s="214"/>
      <c r="N422" s="214"/>
      <c r="O422" s="214"/>
      <c r="P422" s="62"/>
      <c r="Q422" s="63"/>
      <c r="R422" s="40"/>
      <c r="S422" s="40"/>
      <c r="T422" s="40"/>
      <c r="U422" s="40"/>
      <c r="Y422" s="67"/>
    </row>
    <row r="423" spans="3:25" ht="12.75" x14ac:dyDescent="0.2">
      <c r="C423" s="214"/>
      <c r="D423" s="214"/>
      <c r="E423" s="214"/>
      <c r="F423" s="200"/>
      <c r="G423" s="214"/>
      <c r="H423" s="214"/>
      <c r="I423" s="214"/>
      <c r="J423" s="214"/>
      <c r="K423" s="59"/>
      <c r="L423" s="214"/>
      <c r="M423" s="214"/>
      <c r="N423" s="214"/>
      <c r="O423" s="214"/>
      <c r="P423" s="62"/>
      <c r="Q423" s="63"/>
      <c r="R423" s="40"/>
      <c r="S423" s="40"/>
      <c r="T423" s="40"/>
      <c r="U423" s="40"/>
      <c r="Y423" s="67"/>
    </row>
    <row r="424" spans="3:25" ht="12.75" x14ac:dyDescent="0.2">
      <c r="C424" s="214"/>
      <c r="D424" s="214"/>
      <c r="E424" s="214"/>
      <c r="F424" s="200"/>
      <c r="G424" s="214"/>
      <c r="H424" s="214"/>
      <c r="I424" s="214"/>
      <c r="J424" s="214"/>
      <c r="K424" s="59"/>
      <c r="L424" s="214"/>
      <c r="M424" s="214"/>
      <c r="N424" s="214"/>
      <c r="O424" s="214"/>
      <c r="P424" s="62"/>
      <c r="Q424" s="63"/>
      <c r="R424" s="40"/>
      <c r="S424" s="40"/>
      <c r="T424" s="40"/>
      <c r="U424" s="40"/>
      <c r="Y424" s="67"/>
    </row>
    <row r="425" spans="3:25" ht="12.75" x14ac:dyDescent="0.2">
      <c r="C425" s="214"/>
      <c r="D425" s="214"/>
      <c r="E425" s="214"/>
      <c r="F425" s="200"/>
      <c r="G425" s="214"/>
      <c r="H425" s="214"/>
      <c r="I425" s="214"/>
      <c r="J425" s="214"/>
      <c r="K425" s="59"/>
      <c r="L425" s="214"/>
      <c r="M425" s="214"/>
      <c r="N425" s="214"/>
      <c r="O425" s="214"/>
      <c r="P425" s="62"/>
      <c r="Q425" s="63"/>
      <c r="R425" s="40"/>
      <c r="S425" s="40"/>
      <c r="T425" s="40"/>
      <c r="U425" s="40"/>
      <c r="Y425" s="67"/>
    </row>
    <row r="426" spans="3:25" ht="12.75" x14ac:dyDescent="0.2">
      <c r="C426" s="214"/>
      <c r="D426" s="214"/>
      <c r="E426" s="214"/>
      <c r="F426" s="200"/>
      <c r="G426" s="214"/>
      <c r="H426" s="214"/>
      <c r="I426" s="214"/>
      <c r="J426" s="214"/>
      <c r="K426" s="59"/>
      <c r="L426" s="214"/>
      <c r="M426" s="214"/>
      <c r="N426" s="214"/>
      <c r="O426" s="214"/>
      <c r="P426" s="62"/>
      <c r="Q426" s="63"/>
      <c r="R426" s="40"/>
      <c r="S426" s="40"/>
      <c r="T426" s="40"/>
      <c r="U426" s="40"/>
      <c r="Y426" s="67"/>
    </row>
    <row r="427" spans="3:25" ht="12.75" x14ac:dyDescent="0.2">
      <c r="C427" s="214"/>
      <c r="D427" s="214"/>
      <c r="E427" s="214"/>
      <c r="F427" s="200"/>
      <c r="G427" s="214"/>
      <c r="H427" s="214"/>
      <c r="I427" s="214"/>
      <c r="J427" s="214"/>
      <c r="K427" s="59"/>
      <c r="L427" s="214"/>
      <c r="M427" s="214"/>
      <c r="N427" s="214"/>
      <c r="O427" s="214"/>
      <c r="P427" s="62"/>
      <c r="Q427" s="63"/>
      <c r="R427" s="40"/>
      <c r="S427" s="40"/>
      <c r="T427" s="40"/>
      <c r="U427" s="40"/>
      <c r="Y427" s="67"/>
    </row>
    <row r="428" spans="3:25" ht="12.75" x14ac:dyDescent="0.2">
      <c r="C428" s="214"/>
      <c r="D428" s="214"/>
      <c r="E428" s="214"/>
      <c r="F428" s="200"/>
      <c r="G428" s="214"/>
      <c r="H428" s="214"/>
      <c r="I428" s="214"/>
      <c r="J428" s="214"/>
      <c r="K428" s="59"/>
      <c r="L428" s="214"/>
      <c r="M428" s="214"/>
      <c r="N428" s="214"/>
      <c r="O428" s="214"/>
      <c r="P428" s="62"/>
      <c r="Q428" s="63"/>
      <c r="R428" s="40"/>
      <c r="S428" s="40"/>
      <c r="T428" s="40"/>
      <c r="U428" s="40"/>
      <c r="Y428" s="67"/>
    </row>
    <row r="429" spans="3:25" ht="12.75" x14ac:dyDescent="0.2">
      <c r="C429" s="214"/>
      <c r="D429" s="214"/>
      <c r="E429" s="214"/>
      <c r="F429" s="200"/>
      <c r="G429" s="214"/>
      <c r="H429" s="214"/>
      <c r="I429" s="214"/>
      <c r="J429" s="214"/>
      <c r="K429" s="59"/>
      <c r="L429" s="214"/>
      <c r="M429" s="214"/>
      <c r="N429" s="214"/>
      <c r="O429" s="214"/>
      <c r="P429" s="62"/>
      <c r="Q429" s="63"/>
      <c r="R429" s="40"/>
      <c r="S429" s="40"/>
      <c r="T429" s="40"/>
      <c r="U429" s="40"/>
      <c r="Y429" s="67"/>
    </row>
    <row r="430" spans="3:25" ht="12.75" x14ac:dyDescent="0.2">
      <c r="C430" s="214"/>
      <c r="D430" s="214"/>
      <c r="E430" s="214"/>
      <c r="F430" s="200"/>
      <c r="G430" s="214"/>
      <c r="H430" s="214"/>
      <c r="I430" s="214"/>
      <c r="J430" s="214"/>
      <c r="K430" s="59"/>
      <c r="L430" s="214"/>
      <c r="M430" s="214"/>
      <c r="N430" s="214"/>
      <c r="O430" s="214"/>
      <c r="P430" s="62"/>
      <c r="Q430" s="63"/>
      <c r="R430" s="40"/>
      <c r="S430" s="40"/>
      <c r="T430" s="40"/>
      <c r="U430" s="40"/>
      <c r="Y430" s="67"/>
    </row>
    <row r="431" spans="3:25" ht="12.75" x14ac:dyDescent="0.2">
      <c r="C431" s="214"/>
      <c r="D431" s="214"/>
      <c r="E431" s="214"/>
      <c r="F431" s="200"/>
      <c r="G431" s="214"/>
      <c r="H431" s="214"/>
      <c r="I431" s="214"/>
      <c r="J431" s="214"/>
      <c r="K431" s="59"/>
      <c r="L431" s="214"/>
      <c r="M431" s="214"/>
      <c r="N431" s="214"/>
      <c r="O431" s="214"/>
      <c r="P431" s="62"/>
      <c r="Q431" s="63"/>
      <c r="R431" s="40"/>
      <c r="S431" s="40"/>
      <c r="T431" s="40"/>
      <c r="U431" s="40"/>
      <c r="Y431" s="67"/>
    </row>
    <row r="432" spans="3:25" ht="12.75" x14ac:dyDescent="0.2">
      <c r="C432" s="214"/>
      <c r="D432" s="214"/>
      <c r="E432" s="214"/>
      <c r="F432" s="200"/>
      <c r="G432" s="214"/>
      <c r="H432" s="214"/>
      <c r="I432" s="214"/>
      <c r="J432" s="214"/>
      <c r="K432" s="59"/>
      <c r="L432" s="214"/>
      <c r="M432" s="214"/>
      <c r="N432" s="214"/>
      <c r="O432" s="214"/>
      <c r="P432" s="62"/>
      <c r="Q432" s="63"/>
      <c r="R432" s="40"/>
      <c r="S432" s="40"/>
      <c r="T432" s="40"/>
      <c r="U432" s="40"/>
      <c r="Y432" s="67"/>
    </row>
    <row r="433" spans="3:25" ht="12.75" x14ac:dyDescent="0.2">
      <c r="C433" s="214"/>
      <c r="D433" s="214"/>
      <c r="E433" s="214"/>
      <c r="F433" s="200"/>
      <c r="G433" s="214"/>
      <c r="H433" s="214"/>
      <c r="I433" s="214"/>
      <c r="J433" s="214"/>
      <c r="K433" s="59"/>
      <c r="L433" s="214"/>
      <c r="M433" s="214"/>
      <c r="N433" s="214"/>
      <c r="O433" s="214"/>
      <c r="P433" s="62"/>
      <c r="Q433" s="63"/>
      <c r="R433" s="40"/>
      <c r="S433" s="40"/>
      <c r="T433" s="40"/>
      <c r="U433" s="40"/>
      <c r="Y433" s="67"/>
    </row>
    <row r="434" spans="3:25" ht="12.75" x14ac:dyDescent="0.2">
      <c r="C434" s="214"/>
      <c r="D434" s="214"/>
      <c r="E434" s="214"/>
      <c r="F434" s="200"/>
      <c r="G434" s="214"/>
      <c r="H434" s="214"/>
      <c r="I434" s="214"/>
      <c r="J434" s="214"/>
      <c r="K434" s="59"/>
      <c r="L434" s="214"/>
      <c r="M434" s="214"/>
      <c r="N434" s="214"/>
      <c r="O434" s="214"/>
      <c r="P434" s="62"/>
      <c r="Q434" s="63"/>
      <c r="R434" s="40"/>
      <c r="S434" s="40"/>
      <c r="T434" s="40"/>
      <c r="U434" s="40"/>
      <c r="Y434" s="67"/>
    </row>
    <row r="435" spans="3:25" ht="12.75" x14ac:dyDescent="0.2">
      <c r="C435" s="214"/>
      <c r="D435" s="214"/>
      <c r="E435" s="214"/>
      <c r="F435" s="200"/>
      <c r="G435" s="214"/>
      <c r="H435" s="214"/>
      <c r="I435" s="214"/>
      <c r="J435" s="214"/>
      <c r="K435" s="59"/>
      <c r="L435" s="214"/>
      <c r="M435" s="214"/>
      <c r="N435" s="214"/>
      <c r="O435" s="214"/>
      <c r="P435" s="62"/>
      <c r="Q435" s="63"/>
      <c r="R435" s="40"/>
      <c r="S435" s="40"/>
      <c r="T435" s="40"/>
      <c r="U435" s="40"/>
      <c r="Y435" s="67"/>
    </row>
    <row r="436" spans="3:25" ht="12.75" x14ac:dyDescent="0.2">
      <c r="C436" s="214"/>
      <c r="D436" s="214"/>
      <c r="E436" s="214"/>
      <c r="F436" s="200"/>
      <c r="G436" s="214"/>
      <c r="H436" s="214"/>
      <c r="I436" s="214"/>
      <c r="J436" s="214"/>
      <c r="K436" s="59"/>
      <c r="L436" s="214"/>
      <c r="M436" s="214"/>
      <c r="N436" s="214"/>
      <c r="O436" s="214"/>
      <c r="P436" s="62"/>
      <c r="Q436" s="63"/>
      <c r="R436" s="40"/>
      <c r="S436" s="40"/>
      <c r="T436" s="40"/>
      <c r="U436" s="40"/>
      <c r="Y436" s="67"/>
    </row>
    <row r="437" spans="3:25" ht="12.75" x14ac:dyDescent="0.2">
      <c r="C437" s="214"/>
      <c r="D437" s="214"/>
      <c r="E437" s="214"/>
      <c r="F437" s="200"/>
      <c r="G437" s="214"/>
      <c r="H437" s="214"/>
      <c r="I437" s="214"/>
      <c r="J437" s="214"/>
      <c r="K437" s="59"/>
      <c r="L437" s="214"/>
      <c r="M437" s="214"/>
      <c r="N437" s="214"/>
      <c r="O437" s="214"/>
      <c r="P437" s="62"/>
      <c r="Q437" s="63"/>
      <c r="R437" s="40"/>
      <c r="S437" s="40"/>
      <c r="T437" s="40"/>
      <c r="U437" s="40"/>
      <c r="Y437" s="67"/>
    </row>
    <row r="438" spans="3:25" ht="12.75" x14ac:dyDescent="0.2">
      <c r="C438" s="214"/>
      <c r="D438" s="214"/>
      <c r="E438" s="214"/>
      <c r="F438" s="200"/>
      <c r="G438" s="214"/>
      <c r="H438" s="214"/>
      <c r="I438" s="214"/>
      <c r="J438" s="214"/>
      <c r="K438" s="59"/>
      <c r="L438" s="214"/>
      <c r="M438" s="214"/>
      <c r="N438" s="214"/>
      <c r="O438" s="214"/>
      <c r="P438" s="62"/>
      <c r="Q438" s="63"/>
      <c r="R438" s="40"/>
      <c r="S438" s="40"/>
      <c r="T438" s="40"/>
      <c r="U438" s="40"/>
      <c r="Y438" s="67"/>
    </row>
    <row r="439" spans="3:25" ht="12.75" x14ac:dyDescent="0.2">
      <c r="C439" s="214"/>
      <c r="D439" s="214"/>
      <c r="E439" s="214"/>
      <c r="F439" s="200"/>
      <c r="G439" s="214"/>
      <c r="H439" s="214"/>
      <c r="I439" s="214"/>
      <c r="J439" s="214"/>
      <c r="K439" s="59"/>
      <c r="L439" s="214"/>
      <c r="M439" s="214"/>
      <c r="N439" s="214"/>
      <c r="O439" s="214"/>
      <c r="P439" s="62"/>
      <c r="Q439" s="63"/>
      <c r="R439" s="40"/>
      <c r="S439" s="40"/>
      <c r="T439" s="40"/>
      <c r="U439" s="40"/>
      <c r="Y439" s="67"/>
    </row>
    <row r="440" spans="3:25" ht="12.75" x14ac:dyDescent="0.2">
      <c r="C440" s="214"/>
      <c r="D440" s="214"/>
      <c r="E440" s="214"/>
      <c r="F440" s="200"/>
      <c r="G440" s="214"/>
      <c r="H440" s="214"/>
      <c r="I440" s="214"/>
      <c r="J440" s="214"/>
      <c r="K440" s="59"/>
      <c r="L440" s="214"/>
      <c r="M440" s="214"/>
      <c r="N440" s="214"/>
      <c r="O440" s="214"/>
      <c r="P440" s="62"/>
      <c r="Q440" s="63"/>
      <c r="R440" s="40"/>
      <c r="S440" s="40"/>
      <c r="T440" s="40"/>
      <c r="U440" s="40"/>
      <c r="Y440" s="67"/>
    </row>
    <row r="441" spans="3:25" ht="12.75" x14ac:dyDescent="0.2">
      <c r="C441" s="214"/>
      <c r="D441" s="214"/>
      <c r="E441" s="214"/>
      <c r="F441" s="200"/>
      <c r="G441" s="214"/>
      <c r="H441" s="214"/>
      <c r="I441" s="214"/>
      <c r="J441" s="214"/>
      <c r="K441" s="59"/>
      <c r="L441" s="214"/>
      <c r="M441" s="214"/>
      <c r="N441" s="214"/>
      <c r="O441" s="214"/>
      <c r="P441" s="62"/>
      <c r="Q441" s="63"/>
      <c r="R441" s="40"/>
      <c r="S441" s="40"/>
      <c r="T441" s="40"/>
      <c r="U441" s="40"/>
      <c r="Y441" s="67"/>
    </row>
    <row r="442" spans="3:25" ht="12.75" x14ac:dyDescent="0.2">
      <c r="C442" s="214"/>
      <c r="D442" s="214"/>
      <c r="E442" s="214"/>
      <c r="F442" s="200"/>
      <c r="G442" s="214"/>
      <c r="H442" s="214"/>
      <c r="I442" s="214"/>
      <c r="J442" s="214"/>
      <c r="K442" s="59"/>
      <c r="L442" s="214"/>
      <c r="M442" s="214"/>
      <c r="N442" s="214"/>
      <c r="O442" s="214"/>
      <c r="P442" s="62"/>
      <c r="Q442" s="63"/>
      <c r="R442" s="40"/>
      <c r="S442" s="40"/>
      <c r="T442" s="40"/>
      <c r="U442" s="40"/>
      <c r="Y442" s="67"/>
    </row>
    <row r="443" spans="3:25" ht="12.75" x14ac:dyDescent="0.2">
      <c r="C443" s="214"/>
      <c r="D443" s="214"/>
      <c r="E443" s="214"/>
      <c r="F443" s="200"/>
      <c r="G443" s="214"/>
      <c r="H443" s="214"/>
      <c r="I443" s="214"/>
      <c r="J443" s="214"/>
      <c r="K443" s="59"/>
      <c r="L443" s="214"/>
      <c r="M443" s="214"/>
      <c r="N443" s="214"/>
      <c r="O443" s="214"/>
      <c r="P443" s="62"/>
      <c r="Q443" s="63"/>
      <c r="R443" s="40"/>
      <c r="S443" s="40"/>
      <c r="T443" s="40"/>
      <c r="U443" s="40"/>
      <c r="Y443" s="67"/>
    </row>
    <row r="444" spans="3:25" ht="12.75" x14ac:dyDescent="0.2">
      <c r="C444" s="214"/>
      <c r="D444" s="214"/>
      <c r="E444" s="214"/>
      <c r="F444" s="200"/>
      <c r="G444" s="214"/>
      <c r="H444" s="214"/>
      <c r="I444" s="214"/>
      <c r="J444" s="214"/>
      <c r="K444" s="59"/>
      <c r="L444" s="214"/>
      <c r="M444" s="214"/>
      <c r="N444" s="214"/>
      <c r="O444" s="214"/>
      <c r="P444" s="62"/>
      <c r="Q444" s="63"/>
      <c r="R444" s="40"/>
      <c r="S444" s="40"/>
      <c r="T444" s="40"/>
      <c r="U444" s="40"/>
      <c r="Y444" s="67"/>
    </row>
    <row r="445" spans="3:25" ht="12.75" x14ac:dyDescent="0.2">
      <c r="C445" s="214"/>
      <c r="D445" s="214"/>
      <c r="E445" s="214"/>
      <c r="F445" s="200"/>
      <c r="G445" s="214"/>
      <c r="H445" s="214"/>
      <c r="I445" s="214"/>
      <c r="J445" s="214"/>
      <c r="K445" s="59"/>
      <c r="L445" s="214"/>
      <c r="M445" s="214"/>
      <c r="N445" s="214"/>
      <c r="O445" s="214"/>
      <c r="P445" s="62"/>
      <c r="Q445" s="63"/>
      <c r="R445" s="40"/>
      <c r="S445" s="40"/>
      <c r="T445" s="40"/>
      <c r="U445" s="40"/>
      <c r="Y445" s="67"/>
    </row>
    <row r="446" spans="3:25" ht="12.75" x14ac:dyDescent="0.2">
      <c r="C446" s="214"/>
      <c r="D446" s="214"/>
      <c r="E446" s="214"/>
      <c r="F446" s="200"/>
      <c r="G446" s="214"/>
      <c r="H446" s="214"/>
      <c r="I446" s="214"/>
      <c r="J446" s="214"/>
      <c r="K446" s="59"/>
      <c r="L446" s="214"/>
      <c r="M446" s="214"/>
      <c r="N446" s="214"/>
      <c r="O446" s="214"/>
      <c r="P446" s="62"/>
      <c r="Q446" s="63"/>
      <c r="R446" s="40"/>
      <c r="S446" s="40"/>
      <c r="T446" s="40"/>
      <c r="U446" s="40"/>
      <c r="Y446" s="67"/>
    </row>
    <row r="447" spans="3:25" ht="12.75" x14ac:dyDescent="0.2">
      <c r="C447" s="214"/>
      <c r="D447" s="214"/>
      <c r="E447" s="214"/>
      <c r="F447" s="200"/>
      <c r="G447" s="214"/>
      <c r="H447" s="214"/>
      <c r="I447" s="214"/>
      <c r="J447" s="214"/>
      <c r="K447" s="59"/>
      <c r="L447" s="214"/>
      <c r="M447" s="214"/>
      <c r="N447" s="214"/>
      <c r="O447" s="214"/>
      <c r="P447" s="62"/>
      <c r="Q447" s="63"/>
      <c r="R447" s="40"/>
      <c r="S447" s="40"/>
      <c r="T447" s="40"/>
      <c r="U447" s="40"/>
      <c r="Y447" s="67"/>
    </row>
    <row r="448" spans="3:25" ht="12.75" x14ac:dyDescent="0.2">
      <c r="C448" s="214"/>
      <c r="D448" s="214"/>
      <c r="E448" s="214"/>
      <c r="F448" s="200"/>
      <c r="G448" s="214"/>
      <c r="H448" s="214"/>
      <c r="I448" s="214"/>
      <c r="J448" s="214"/>
      <c r="K448" s="59"/>
      <c r="L448" s="214"/>
      <c r="M448" s="214"/>
      <c r="N448" s="214"/>
      <c r="O448" s="214"/>
      <c r="P448" s="62"/>
      <c r="Q448" s="63"/>
      <c r="R448" s="40"/>
      <c r="S448" s="40"/>
      <c r="T448" s="40"/>
      <c r="U448" s="40"/>
      <c r="Y448" s="67"/>
    </row>
    <row r="449" spans="3:25" ht="12.75" x14ac:dyDescent="0.2">
      <c r="C449" s="214"/>
      <c r="D449" s="214"/>
      <c r="E449" s="214"/>
      <c r="F449" s="200"/>
      <c r="G449" s="214"/>
      <c r="H449" s="214"/>
      <c r="I449" s="214"/>
      <c r="J449" s="214"/>
      <c r="K449" s="59"/>
      <c r="L449" s="214"/>
      <c r="M449" s="214"/>
      <c r="N449" s="214"/>
      <c r="O449" s="214"/>
      <c r="P449" s="62"/>
      <c r="Q449" s="63"/>
      <c r="R449" s="40"/>
      <c r="S449" s="40"/>
      <c r="T449" s="40"/>
      <c r="U449" s="40"/>
      <c r="Y449" s="67"/>
    </row>
    <row r="450" spans="3:25" ht="12.75" x14ac:dyDescent="0.2">
      <c r="C450" s="214"/>
      <c r="D450" s="214"/>
      <c r="E450" s="214"/>
      <c r="F450" s="200"/>
      <c r="G450" s="214"/>
      <c r="H450" s="214"/>
      <c r="I450" s="214"/>
      <c r="J450" s="214"/>
      <c r="K450" s="59"/>
      <c r="L450" s="214"/>
      <c r="M450" s="214"/>
      <c r="N450" s="214"/>
      <c r="O450" s="214"/>
      <c r="P450" s="62"/>
      <c r="Q450" s="63"/>
      <c r="R450" s="40"/>
      <c r="S450" s="40"/>
      <c r="T450" s="40"/>
      <c r="U450" s="40"/>
      <c r="Y450" s="67"/>
    </row>
    <row r="451" spans="3:25" ht="12.75" x14ac:dyDescent="0.2">
      <c r="C451" s="214"/>
      <c r="D451" s="214"/>
      <c r="E451" s="214"/>
      <c r="F451" s="200"/>
      <c r="G451" s="214"/>
      <c r="H451" s="214"/>
      <c r="I451" s="214"/>
      <c r="J451" s="214"/>
      <c r="K451" s="59"/>
      <c r="L451" s="214"/>
      <c r="M451" s="214"/>
      <c r="N451" s="214"/>
      <c r="O451" s="214"/>
      <c r="P451" s="62"/>
      <c r="Q451" s="63"/>
      <c r="R451" s="40"/>
      <c r="S451" s="40"/>
      <c r="T451" s="40"/>
      <c r="U451" s="40"/>
      <c r="Y451" s="67"/>
    </row>
    <row r="452" spans="3:25" ht="12.75" x14ac:dyDescent="0.2">
      <c r="C452" s="214"/>
      <c r="D452" s="214"/>
      <c r="E452" s="214"/>
      <c r="F452" s="200"/>
      <c r="G452" s="214"/>
      <c r="H452" s="214"/>
      <c r="I452" s="214"/>
      <c r="J452" s="214"/>
      <c r="K452" s="59"/>
      <c r="L452" s="214"/>
      <c r="M452" s="214"/>
      <c r="N452" s="214"/>
      <c r="O452" s="214"/>
      <c r="P452" s="62"/>
      <c r="Q452" s="63"/>
      <c r="R452" s="40"/>
      <c r="S452" s="40"/>
      <c r="T452" s="40"/>
      <c r="U452" s="40"/>
      <c r="Y452" s="67"/>
    </row>
    <row r="453" spans="3:25" ht="12.75" x14ac:dyDescent="0.2">
      <c r="C453" s="214"/>
      <c r="D453" s="214"/>
      <c r="E453" s="214"/>
      <c r="F453" s="200"/>
      <c r="G453" s="214"/>
      <c r="H453" s="214"/>
      <c r="I453" s="214"/>
      <c r="J453" s="214"/>
      <c r="K453" s="59"/>
      <c r="L453" s="214"/>
      <c r="M453" s="214"/>
      <c r="N453" s="214"/>
      <c r="O453" s="214"/>
      <c r="P453" s="62"/>
      <c r="Q453" s="63"/>
      <c r="R453" s="40"/>
      <c r="S453" s="40"/>
      <c r="T453" s="40"/>
      <c r="U453" s="40"/>
      <c r="Y453" s="67"/>
    </row>
    <row r="454" spans="3:25" ht="12.75" x14ac:dyDescent="0.2">
      <c r="C454" s="214"/>
      <c r="D454" s="214"/>
      <c r="E454" s="214"/>
      <c r="F454" s="200"/>
      <c r="G454" s="214"/>
      <c r="H454" s="214"/>
      <c r="I454" s="214"/>
      <c r="J454" s="214"/>
      <c r="K454" s="59"/>
      <c r="L454" s="214"/>
      <c r="M454" s="214"/>
      <c r="N454" s="214"/>
      <c r="O454" s="214"/>
      <c r="P454" s="62"/>
      <c r="Q454" s="63"/>
      <c r="R454" s="40"/>
      <c r="S454" s="40"/>
      <c r="T454" s="40"/>
      <c r="U454" s="40"/>
      <c r="Y454" s="67"/>
    </row>
    <row r="455" spans="3:25" ht="12.75" x14ac:dyDescent="0.2">
      <c r="C455" s="214"/>
      <c r="D455" s="214"/>
      <c r="E455" s="214"/>
      <c r="F455" s="200"/>
      <c r="G455" s="214"/>
      <c r="H455" s="214"/>
      <c r="I455" s="214"/>
      <c r="J455" s="214"/>
      <c r="K455" s="59"/>
      <c r="L455" s="214"/>
      <c r="M455" s="214"/>
      <c r="N455" s="214"/>
      <c r="O455" s="214"/>
      <c r="P455" s="62"/>
      <c r="Q455" s="63"/>
      <c r="R455" s="40"/>
      <c r="S455" s="40"/>
      <c r="T455" s="40"/>
      <c r="U455" s="40"/>
      <c r="Y455" s="67"/>
    </row>
    <row r="456" spans="3:25" ht="12.75" x14ac:dyDescent="0.2">
      <c r="C456" s="214"/>
      <c r="D456" s="214"/>
      <c r="E456" s="214"/>
      <c r="F456" s="200"/>
      <c r="G456" s="214"/>
      <c r="H456" s="214"/>
      <c r="I456" s="214"/>
      <c r="J456" s="214"/>
      <c r="K456" s="59"/>
      <c r="L456" s="214"/>
      <c r="M456" s="214"/>
      <c r="N456" s="214"/>
      <c r="O456" s="214"/>
      <c r="P456" s="62"/>
      <c r="Q456" s="63"/>
      <c r="R456" s="40"/>
      <c r="S456" s="40"/>
      <c r="T456" s="40"/>
      <c r="U456" s="40"/>
      <c r="Y456" s="67"/>
    </row>
    <row r="457" spans="3:25" ht="12.75" x14ac:dyDescent="0.2">
      <c r="C457" s="214"/>
      <c r="D457" s="214"/>
      <c r="E457" s="214"/>
      <c r="F457" s="200"/>
      <c r="G457" s="214"/>
      <c r="H457" s="214"/>
      <c r="I457" s="214"/>
      <c r="J457" s="214"/>
      <c r="K457" s="59"/>
      <c r="L457" s="214"/>
      <c r="M457" s="214"/>
      <c r="N457" s="214"/>
      <c r="O457" s="214"/>
      <c r="P457" s="62"/>
      <c r="Q457" s="63"/>
      <c r="R457" s="40"/>
      <c r="S457" s="40"/>
      <c r="T457" s="40"/>
      <c r="U457" s="40"/>
      <c r="Y457" s="67"/>
    </row>
    <row r="458" spans="3:25" ht="12.75" x14ac:dyDescent="0.2">
      <c r="C458" s="214"/>
      <c r="D458" s="214"/>
      <c r="E458" s="214"/>
      <c r="F458" s="200"/>
      <c r="G458" s="214"/>
      <c r="H458" s="214"/>
      <c r="I458" s="214"/>
      <c r="J458" s="214"/>
      <c r="K458" s="59"/>
      <c r="L458" s="214"/>
      <c r="M458" s="214"/>
      <c r="N458" s="214"/>
      <c r="O458" s="214"/>
      <c r="P458" s="62"/>
      <c r="Q458" s="63"/>
      <c r="R458" s="40"/>
      <c r="S458" s="40"/>
      <c r="T458" s="40"/>
      <c r="U458" s="40"/>
      <c r="Y458" s="67"/>
    </row>
    <row r="459" spans="3:25" ht="12.75" x14ac:dyDescent="0.2">
      <c r="C459" s="214"/>
      <c r="D459" s="214"/>
      <c r="E459" s="214"/>
      <c r="F459" s="200"/>
      <c r="G459" s="214"/>
      <c r="H459" s="214"/>
      <c r="I459" s="214"/>
      <c r="J459" s="214"/>
      <c r="K459" s="59"/>
      <c r="L459" s="214"/>
      <c r="M459" s="214"/>
      <c r="N459" s="214"/>
      <c r="O459" s="214"/>
      <c r="P459" s="62"/>
      <c r="Q459" s="63"/>
      <c r="R459" s="40"/>
      <c r="S459" s="40"/>
      <c r="T459" s="40"/>
      <c r="U459" s="40"/>
      <c r="Y459" s="67"/>
    </row>
    <row r="460" spans="3:25" ht="12.75" x14ac:dyDescent="0.2">
      <c r="C460" s="214"/>
      <c r="D460" s="214"/>
      <c r="E460" s="214"/>
      <c r="F460" s="200"/>
      <c r="G460" s="214"/>
      <c r="H460" s="214"/>
      <c r="I460" s="214"/>
      <c r="J460" s="214"/>
      <c r="K460" s="59"/>
      <c r="L460" s="214"/>
      <c r="M460" s="214"/>
      <c r="N460" s="214"/>
      <c r="O460" s="214"/>
      <c r="P460" s="62"/>
      <c r="Q460" s="63"/>
      <c r="R460" s="40"/>
      <c r="S460" s="40"/>
      <c r="T460" s="40"/>
      <c r="U460" s="40"/>
      <c r="Y460" s="67"/>
    </row>
    <row r="461" spans="3:25" ht="12.75" x14ac:dyDescent="0.2">
      <c r="C461" s="214"/>
      <c r="D461" s="214"/>
      <c r="E461" s="214"/>
      <c r="F461" s="200"/>
      <c r="G461" s="214"/>
      <c r="H461" s="214"/>
      <c r="I461" s="214"/>
      <c r="J461" s="214"/>
      <c r="K461" s="59"/>
      <c r="L461" s="214"/>
      <c r="M461" s="214"/>
      <c r="N461" s="214"/>
      <c r="O461" s="214"/>
      <c r="P461" s="62"/>
      <c r="Q461" s="63"/>
      <c r="R461" s="40"/>
      <c r="S461" s="40"/>
      <c r="T461" s="40"/>
      <c r="U461" s="40"/>
      <c r="Y461" s="67"/>
    </row>
    <row r="462" spans="3:25" ht="12.75" x14ac:dyDescent="0.2">
      <c r="C462" s="214"/>
      <c r="D462" s="214"/>
      <c r="E462" s="214"/>
      <c r="F462" s="200"/>
      <c r="G462" s="214"/>
      <c r="H462" s="214"/>
      <c r="I462" s="214"/>
      <c r="J462" s="214"/>
      <c r="K462" s="59"/>
      <c r="L462" s="214"/>
      <c r="M462" s="214"/>
      <c r="N462" s="214"/>
      <c r="O462" s="214"/>
      <c r="P462" s="62"/>
      <c r="Q462" s="63"/>
      <c r="R462" s="40"/>
      <c r="S462" s="40"/>
      <c r="T462" s="40"/>
      <c r="U462" s="40"/>
      <c r="Y462" s="67"/>
    </row>
    <row r="463" spans="3:25" ht="12.75" x14ac:dyDescent="0.2">
      <c r="C463" s="214"/>
      <c r="D463" s="214"/>
      <c r="E463" s="214"/>
      <c r="F463" s="200"/>
      <c r="G463" s="214"/>
      <c r="H463" s="214"/>
      <c r="I463" s="214"/>
      <c r="J463" s="214"/>
      <c r="K463" s="59"/>
      <c r="L463" s="214"/>
      <c r="M463" s="214"/>
      <c r="N463" s="214"/>
      <c r="O463" s="214"/>
      <c r="P463" s="62"/>
      <c r="Q463" s="63"/>
      <c r="R463" s="40"/>
      <c r="S463" s="40"/>
      <c r="T463" s="40"/>
      <c r="U463" s="40"/>
      <c r="Y463" s="67"/>
    </row>
    <row r="464" spans="3:25" ht="12.75" x14ac:dyDescent="0.2">
      <c r="C464" s="214"/>
      <c r="D464" s="214"/>
      <c r="E464" s="214"/>
      <c r="F464" s="200"/>
      <c r="G464" s="214"/>
      <c r="H464" s="214"/>
      <c r="I464" s="214"/>
      <c r="J464" s="214"/>
      <c r="K464" s="59"/>
      <c r="L464" s="214"/>
      <c r="M464" s="214"/>
      <c r="N464" s="214"/>
      <c r="O464" s="214"/>
      <c r="P464" s="62"/>
      <c r="Q464" s="63"/>
      <c r="R464" s="40"/>
      <c r="S464" s="40"/>
      <c r="T464" s="40"/>
      <c r="U464" s="40"/>
      <c r="Y464" s="67"/>
    </row>
    <row r="465" spans="3:25" ht="12.75" x14ac:dyDescent="0.2">
      <c r="C465" s="214"/>
      <c r="D465" s="214"/>
      <c r="E465" s="214"/>
      <c r="F465" s="200"/>
      <c r="G465" s="214"/>
      <c r="H465" s="214"/>
      <c r="I465" s="214"/>
      <c r="J465" s="214"/>
      <c r="K465" s="59"/>
      <c r="L465" s="214"/>
      <c r="M465" s="214"/>
      <c r="N465" s="214"/>
      <c r="O465" s="214"/>
      <c r="P465" s="62"/>
      <c r="Q465" s="63"/>
      <c r="R465" s="40"/>
      <c r="S465" s="40"/>
      <c r="T465" s="40"/>
      <c r="U465" s="40"/>
      <c r="Y465" s="67"/>
    </row>
    <row r="466" spans="3:25" ht="12.75" x14ac:dyDescent="0.2">
      <c r="C466" s="214"/>
      <c r="D466" s="214"/>
      <c r="E466" s="214"/>
      <c r="F466" s="200"/>
      <c r="G466" s="214"/>
      <c r="H466" s="214"/>
      <c r="I466" s="214"/>
      <c r="J466" s="214"/>
      <c r="K466" s="59"/>
      <c r="L466" s="214"/>
      <c r="M466" s="214"/>
      <c r="N466" s="214"/>
      <c r="O466" s="214"/>
      <c r="P466" s="62"/>
      <c r="Q466" s="63"/>
      <c r="R466" s="40"/>
      <c r="S466" s="40"/>
      <c r="T466" s="40"/>
      <c r="U466" s="40"/>
      <c r="Y466" s="67"/>
    </row>
    <row r="467" spans="3:25" ht="12.75" x14ac:dyDescent="0.2">
      <c r="C467" s="214"/>
      <c r="D467" s="214"/>
      <c r="E467" s="214"/>
      <c r="F467" s="200"/>
      <c r="G467" s="214"/>
      <c r="H467" s="214"/>
      <c r="I467" s="214"/>
      <c r="J467" s="214"/>
      <c r="K467" s="59"/>
      <c r="L467" s="214"/>
      <c r="M467" s="214"/>
      <c r="N467" s="214"/>
      <c r="O467" s="214"/>
      <c r="P467" s="62"/>
      <c r="Q467" s="63"/>
      <c r="R467" s="40"/>
      <c r="S467" s="40"/>
      <c r="T467" s="40"/>
      <c r="U467" s="40"/>
      <c r="Y467" s="67"/>
    </row>
    <row r="468" spans="3:25" ht="12.75" x14ac:dyDescent="0.2">
      <c r="C468" s="214"/>
      <c r="D468" s="214"/>
      <c r="E468" s="214"/>
      <c r="F468" s="200"/>
      <c r="G468" s="214"/>
      <c r="H468" s="214"/>
      <c r="I468" s="214"/>
      <c r="J468" s="214"/>
      <c r="K468" s="59"/>
      <c r="L468" s="214"/>
      <c r="M468" s="214"/>
      <c r="N468" s="214"/>
      <c r="O468" s="214"/>
      <c r="P468" s="62"/>
      <c r="Q468" s="63"/>
      <c r="R468" s="40"/>
      <c r="S468" s="40"/>
      <c r="T468" s="40"/>
      <c r="U468" s="40"/>
      <c r="Y468" s="67"/>
    </row>
    <row r="469" spans="3:25" ht="12.75" x14ac:dyDescent="0.2">
      <c r="C469" s="214"/>
      <c r="D469" s="214"/>
      <c r="E469" s="214"/>
      <c r="F469" s="200"/>
      <c r="G469" s="214"/>
      <c r="H469" s="214"/>
      <c r="I469" s="214"/>
      <c r="J469" s="214"/>
      <c r="K469" s="59"/>
      <c r="L469" s="214"/>
      <c r="M469" s="214"/>
      <c r="N469" s="214"/>
      <c r="O469" s="214"/>
      <c r="P469" s="62"/>
      <c r="Q469" s="63"/>
      <c r="R469" s="40"/>
      <c r="S469" s="40"/>
      <c r="T469" s="40"/>
      <c r="U469" s="40"/>
      <c r="Y469" s="67"/>
    </row>
    <row r="470" spans="3:25" ht="12.75" x14ac:dyDescent="0.2">
      <c r="C470" s="214"/>
      <c r="D470" s="214"/>
      <c r="E470" s="214"/>
      <c r="F470" s="200"/>
      <c r="G470" s="214"/>
      <c r="H470" s="214"/>
      <c r="I470" s="214"/>
      <c r="J470" s="214"/>
      <c r="K470" s="59"/>
      <c r="L470" s="214"/>
      <c r="M470" s="214"/>
      <c r="N470" s="214"/>
      <c r="O470" s="214"/>
      <c r="P470" s="62"/>
      <c r="Q470" s="63"/>
      <c r="R470" s="40"/>
      <c r="S470" s="40"/>
      <c r="T470" s="40"/>
      <c r="U470" s="40"/>
      <c r="Y470" s="67"/>
    </row>
    <row r="471" spans="3:25" ht="12.75" x14ac:dyDescent="0.2">
      <c r="C471" s="214"/>
      <c r="D471" s="214"/>
      <c r="E471" s="214"/>
      <c r="F471" s="200"/>
      <c r="G471" s="214"/>
      <c r="H471" s="214"/>
      <c r="I471" s="214"/>
      <c r="J471" s="214"/>
      <c r="K471" s="59"/>
      <c r="L471" s="214"/>
      <c r="M471" s="214"/>
      <c r="N471" s="214"/>
      <c r="O471" s="214"/>
      <c r="P471" s="62"/>
      <c r="Q471" s="63"/>
      <c r="R471" s="40"/>
      <c r="S471" s="40"/>
      <c r="T471" s="40"/>
      <c r="U471" s="40"/>
      <c r="Y471" s="67"/>
    </row>
    <row r="472" spans="3:25" ht="12.75" x14ac:dyDescent="0.2">
      <c r="C472" s="214"/>
      <c r="D472" s="214"/>
      <c r="E472" s="214"/>
      <c r="F472" s="200"/>
      <c r="G472" s="214"/>
      <c r="H472" s="214"/>
      <c r="I472" s="214"/>
      <c r="J472" s="214"/>
      <c r="K472" s="59"/>
      <c r="L472" s="214"/>
      <c r="M472" s="214"/>
      <c r="N472" s="214"/>
      <c r="O472" s="214"/>
      <c r="P472" s="62"/>
      <c r="Q472" s="63"/>
      <c r="R472" s="40"/>
      <c r="S472" s="40"/>
      <c r="T472" s="40"/>
      <c r="U472" s="40"/>
      <c r="Y472" s="67"/>
    </row>
    <row r="473" spans="3:25" ht="12.75" x14ac:dyDescent="0.2">
      <c r="C473" s="214"/>
      <c r="D473" s="214"/>
      <c r="E473" s="214"/>
      <c r="F473" s="200"/>
      <c r="G473" s="214"/>
      <c r="H473" s="214"/>
      <c r="I473" s="214"/>
      <c r="J473" s="214"/>
      <c r="K473" s="59"/>
      <c r="L473" s="214"/>
      <c r="M473" s="214"/>
      <c r="N473" s="214"/>
      <c r="O473" s="214"/>
      <c r="P473" s="62"/>
      <c r="Q473" s="63"/>
      <c r="R473" s="40"/>
      <c r="S473" s="40"/>
      <c r="T473" s="40"/>
      <c r="U473" s="40"/>
      <c r="Y473" s="67"/>
    </row>
    <row r="474" spans="3:25" ht="12.75" x14ac:dyDescent="0.2">
      <c r="C474" s="214"/>
      <c r="D474" s="214"/>
      <c r="E474" s="214"/>
      <c r="F474" s="200"/>
      <c r="G474" s="214"/>
      <c r="H474" s="214"/>
      <c r="I474" s="214"/>
      <c r="J474" s="214"/>
      <c r="K474" s="59"/>
      <c r="L474" s="214"/>
      <c r="M474" s="214"/>
      <c r="N474" s="214"/>
      <c r="O474" s="214"/>
      <c r="P474" s="62"/>
      <c r="Q474" s="63"/>
      <c r="R474" s="40"/>
      <c r="S474" s="40"/>
      <c r="T474" s="40"/>
      <c r="U474" s="40"/>
      <c r="Y474" s="67"/>
    </row>
    <row r="475" spans="3:25" ht="12.75" x14ac:dyDescent="0.2">
      <c r="C475" s="214"/>
      <c r="D475" s="214"/>
      <c r="E475" s="214"/>
      <c r="F475" s="200"/>
      <c r="G475" s="214"/>
      <c r="H475" s="214"/>
      <c r="I475" s="214"/>
      <c r="J475" s="214"/>
      <c r="K475" s="59"/>
      <c r="L475" s="214"/>
      <c r="M475" s="214"/>
      <c r="N475" s="214"/>
      <c r="O475" s="214"/>
      <c r="P475" s="62"/>
      <c r="Q475" s="63"/>
      <c r="R475" s="40"/>
      <c r="S475" s="40"/>
      <c r="T475" s="40"/>
      <c r="U475" s="40"/>
      <c r="Y475" s="67"/>
    </row>
    <row r="476" spans="3:25" ht="12.75" x14ac:dyDescent="0.2">
      <c r="C476" s="214"/>
      <c r="D476" s="214"/>
      <c r="E476" s="214"/>
      <c r="F476" s="200"/>
      <c r="G476" s="214"/>
      <c r="H476" s="214"/>
      <c r="I476" s="214"/>
      <c r="J476" s="214"/>
      <c r="K476" s="59"/>
      <c r="L476" s="214"/>
      <c r="M476" s="214"/>
      <c r="N476" s="214"/>
      <c r="O476" s="214"/>
      <c r="P476" s="62"/>
      <c r="Q476" s="63"/>
      <c r="R476" s="40"/>
      <c r="S476" s="40"/>
      <c r="T476" s="40"/>
      <c r="U476" s="40"/>
      <c r="Y476" s="67"/>
    </row>
    <row r="477" spans="3:25" ht="12.75" x14ac:dyDescent="0.2">
      <c r="C477" s="214"/>
      <c r="D477" s="214"/>
      <c r="E477" s="214"/>
      <c r="F477" s="200"/>
      <c r="G477" s="214"/>
      <c r="H477" s="214"/>
      <c r="I477" s="214"/>
      <c r="J477" s="214"/>
      <c r="K477" s="59"/>
      <c r="L477" s="214"/>
      <c r="M477" s="214"/>
      <c r="N477" s="214"/>
      <c r="O477" s="214"/>
      <c r="P477" s="62"/>
      <c r="Q477" s="63"/>
      <c r="R477" s="40"/>
      <c r="S477" s="40"/>
      <c r="T477" s="40"/>
      <c r="U477" s="40"/>
      <c r="Y477" s="67"/>
    </row>
    <row r="478" spans="3:25" ht="12.75" x14ac:dyDescent="0.2">
      <c r="C478" s="214"/>
      <c r="D478" s="214"/>
      <c r="E478" s="214"/>
      <c r="F478" s="200"/>
      <c r="G478" s="214"/>
      <c r="H478" s="214"/>
      <c r="I478" s="214"/>
      <c r="J478" s="214"/>
      <c r="K478" s="59"/>
      <c r="L478" s="214"/>
      <c r="M478" s="214"/>
      <c r="N478" s="214"/>
      <c r="O478" s="214"/>
      <c r="P478" s="62"/>
      <c r="Q478" s="63"/>
      <c r="R478" s="40"/>
      <c r="S478" s="40"/>
      <c r="T478" s="40"/>
      <c r="U478" s="40"/>
      <c r="Y478" s="67"/>
    </row>
    <row r="479" spans="3:25" ht="12.75" x14ac:dyDescent="0.2">
      <c r="C479" s="214"/>
      <c r="D479" s="214"/>
      <c r="E479" s="214"/>
      <c r="F479" s="200"/>
      <c r="G479" s="214"/>
      <c r="H479" s="214"/>
      <c r="I479" s="214"/>
      <c r="J479" s="214"/>
      <c r="K479" s="59"/>
      <c r="L479" s="214"/>
      <c r="M479" s="214"/>
      <c r="N479" s="214"/>
      <c r="O479" s="214"/>
      <c r="P479" s="62"/>
      <c r="Q479" s="63"/>
      <c r="R479" s="40"/>
      <c r="S479" s="40"/>
      <c r="T479" s="40"/>
      <c r="U479" s="40"/>
      <c r="Y479" s="67"/>
    </row>
    <row r="480" spans="3:25" ht="12.75" x14ac:dyDescent="0.2">
      <c r="C480" s="214"/>
      <c r="D480" s="214"/>
      <c r="E480" s="214"/>
      <c r="F480" s="200"/>
      <c r="G480" s="214"/>
      <c r="H480" s="214"/>
      <c r="I480" s="214"/>
      <c r="J480" s="214"/>
      <c r="K480" s="59"/>
      <c r="L480" s="214"/>
      <c r="M480" s="214"/>
      <c r="N480" s="214"/>
      <c r="O480" s="214"/>
      <c r="P480" s="62"/>
      <c r="Q480" s="63"/>
      <c r="R480" s="40"/>
      <c r="S480" s="40"/>
      <c r="T480" s="40"/>
      <c r="U480" s="40"/>
      <c r="Y480" s="67"/>
    </row>
    <row r="481" spans="3:25" ht="12.75" x14ac:dyDescent="0.2">
      <c r="C481" s="214"/>
      <c r="D481" s="214"/>
      <c r="E481" s="214"/>
      <c r="F481" s="200"/>
      <c r="G481" s="214"/>
      <c r="H481" s="214"/>
      <c r="I481" s="214"/>
      <c r="J481" s="214"/>
      <c r="K481" s="59"/>
      <c r="L481" s="214"/>
      <c r="M481" s="214"/>
      <c r="N481" s="214"/>
      <c r="O481" s="214"/>
      <c r="P481" s="62"/>
      <c r="Q481" s="63"/>
      <c r="R481" s="40"/>
      <c r="S481" s="40"/>
      <c r="T481" s="40"/>
      <c r="U481" s="40"/>
      <c r="Y481" s="67"/>
    </row>
    <row r="482" spans="3:25" ht="12.75" x14ac:dyDescent="0.2">
      <c r="C482" s="214"/>
      <c r="D482" s="214"/>
      <c r="E482" s="214"/>
      <c r="F482" s="200"/>
      <c r="G482" s="214"/>
      <c r="H482" s="214"/>
      <c r="I482" s="214"/>
      <c r="J482" s="214"/>
      <c r="K482" s="59"/>
      <c r="L482" s="214"/>
      <c r="M482" s="214"/>
      <c r="N482" s="214"/>
      <c r="O482" s="214"/>
      <c r="P482" s="62"/>
      <c r="Q482" s="63"/>
      <c r="R482" s="40"/>
      <c r="S482" s="40"/>
      <c r="T482" s="40"/>
      <c r="U482" s="40"/>
      <c r="Y482" s="67"/>
    </row>
    <row r="483" spans="3:25" ht="12.75" x14ac:dyDescent="0.2">
      <c r="C483" s="214"/>
      <c r="D483" s="214"/>
      <c r="E483" s="214"/>
      <c r="F483" s="200"/>
      <c r="G483" s="214"/>
      <c r="H483" s="214"/>
      <c r="I483" s="214"/>
      <c r="J483" s="214"/>
      <c r="K483" s="59"/>
      <c r="L483" s="214"/>
      <c r="M483" s="214"/>
      <c r="N483" s="214"/>
      <c r="O483" s="214"/>
      <c r="P483" s="62"/>
      <c r="Q483" s="63"/>
      <c r="R483" s="40"/>
      <c r="S483" s="40"/>
      <c r="T483" s="40"/>
      <c r="U483" s="40"/>
      <c r="Y483" s="67"/>
    </row>
    <row r="484" spans="3:25" ht="12.75" x14ac:dyDescent="0.2">
      <c r="C484" s="214"/>
      <c r="D484" s="214"/>
      <c r="E484" s="214"/>
      <c r="F484" s="200"/>
      <c r="G484" s="214"/>
      <c r="H484" s="214"/>
      <c r="I484" s="214"/>
      <c r="J484" s="214"/>
      <c r="K484" s="59"/>
      <c r="L484" s="214"/>
      <c r="M484" s="214"/>
      <c r="N484" s="214"/>
      <c r="O484" s="214"/>
      <c r="P484" s="62"/>
      <c r="Q484" s="63"/>
      <c r="R484" s="40"/>
      <c r="S484" s="40"/>
      <c r="T484" s="40"/>
      <c r="U484" s="40"/>
      <c r="Y484" s="67"/>
    </row>
    <row r="485" spans="3:25" ht="12.75" x14ac:dyDescent="0.2">
      <c r="C485" s="214"/>
      <c r="D485" s="214"/>
      <c r="E485" s="214"/>
      <c r="F485" s="200"/>
      <c r="G485" s="214"/>
      <c r="H485" s="214"/>
      <c r="I485" s="214"/>
      <c r="J485" s="214"/>
      <c r="K485" s="59"/>
      <c r="L485" s="214"/>
      <c r="M485" s="214"/>
      <c r="N485" s="214"/>
      <c r="O485" s="214"/>
      <c r="P485" s="62"/>
      <c r="Q485" s="63"/>
      <c r="R485" s="40"/>
      <c r="S485" s="40"/>
      <c r="T485" s="40"/>
      <c r="U485" s="40"/>
      <c r="Y485" s="67"/>
    </row>
    <row r="486" spans="3:25" ht="12.75" x14ac:dyDescent="0.2">
      <c r="C486" s="214"/>
      <c r="D486" s="214"/>
      <c r="E486" s="214"/>
      <c r="F486" s="200"/>
      <c r="G486" s="214"/>
      <c r="H486" s="214"/>
      <c r="I486" s="214"/>
      <c r="J486" s="214"/>
      <c r="K486" s="59"/>
      <c r="L486" s="214"/>
      <c r="M486" s="214"/>
      <c r="N486" s="214"/>
      <c r="O486" s="214"/>
      <c r="P486" s="62"/>
      <c r="Q486" s="63"/>
      <c r="R486" s="40"/>
      <c r="S486" s="40"/>
      <c r="T486" s="40"/>
      <c r="U486" s="40"/>
      <c r="Y486" s="67"/>
    </row>
    <row r="487" spans="3:25" ht="12.75" x14ac:dyDescent="0.2">
      <c r="C487" s="214"/>
      <c r="D487" s="214"/>
      <c r="E487" s="214"/>
      <c r="F487" s="200"/>
      <c r="G487" s="214"/>
      <c r="H487" s="214"/>
      <c r="I487" s="214"/>
      <c r="J487" s="214"/>
      <c r="K487" s="59"/>
      <c r="L487" s="214"/>
      <c r="M487" s="214"/>
      <c r="N487" s="214"/>
      <c r="O487" s="214"/>
      <c r="P487" s="62"/>
      <c r="Q487" s="63"/>
      <c r="R487" s="40"/>
      <c r="S487" s="40"/>
      <c r="T487" s="40"/>
      <c r="U487" s="40"/>
      <c r="Y487" s="67"/>
    </row>
    <row r="488" spans="3:25" ht="12.75" x14ac:dyDescent="0.2">
      <c r="C488" s="214"/>
      <c r="D488" s="214"/>
      <c r="E488" s="214"/>
      <c r="F488" s="200"/>
      <c r="G488" s="214"/>
      <c r="H488" s="214"/>
      <c r="I488" s="214"/>
      <c r="J488" s="214"/>
      <c r="K488" s="59"/>
      <c r="L488" s="214"/>
      <c r="M488" s="214"/>
      <c r="N488" s="214"/>
      <c r="O488" s="214"/>
      <c r="P488" s="62"/>
      <c r="Q488" s="63"/>
      <c r="R488" s="40"/>
      <c r="S488" s="40"/>
      <c r="T488" s="40"/>
      <c r="U488" s="40"/>
      <c r="Y488" s="67"/>
    </row>
    <row r="489" spans="3:25" ht="12.75" x14ac:dyDescent="0.2">
      <c r="C489" s="214"/>
      <c r="D489" s="214"/>
      <c r="E489" s="214"/>
      <c r="F489" s="200"/>
      <c r="G489" s="214"/>
      <c r="H489" s="214"/>
      <c r="I489" s="214"/>
      <c r="J489" s="214"/>
      <c r="K489" s="59"/>
      <c r="L489" s="214"/>
      <c r="M489" s="214"/>
      <c r="N489" s="214"/>
      <c r="O489" s="214"/>
      <c r="P489" s="62"/>
      <c r="Q489" s="63"/>
      <c r="R489" s="40"/>
      <c r="S489" s="40"/>
      <c r="T489" s="40"/>
      <c r="U489" s="40"/>
      <c r="Y489" s="67"/>
    </row>
    <row r="490" spans="3:25" ht="12.75" x14ac:dyDescent="0.2">
      <c r="C490" s="214"/>
      <c r="D490" s="214"/>
      <c r="E490" s="214"/>
      <c r="F490" s="200"/>
      <c r="G490" s="214"/>
      <c r="H490" s="214"/>
      <c r="I490" s="214"/>
      <c r="J490" s="214"/>
      <c r="K490" s="59"/>
      <c r="L490" s="214"/>
      <c r="M490" s="214"/>
      <c r="N490" s="214"/>
      <c r="O490" s="214"/>
      <c r="P490" s="62"/>
      <c r="Q490" s="63"/>
      <c r="R490" s="40"/>
      <c r="S490" s="40"/>
      <c r="T490" s="40"/>
      <c r="U490" s="40"/>
      <c r="Y490" s="67"/>
    </row>
    <row r="491" spans="3:25" ht="12.75" x14ac:dyDescent="0.2">
      <c r="C491" s="214"/>
      <c r="D491" s="214"/>
      <c r="E491" s="214"/>
      <c r="F491" s="200"/>
      <c r="G491" s="214"/>
      <c r="H491" s="214"/>
      <c r="I491" s="214"/>
      <c r="J491" s="214"/>
      <c r="K491" s="59"/>
      <c r="L491" s="214"/>
      <c r="M491" s="214"/>
      <c r="N491" s="214"/>
      <c r="O491" s="214"/>
      <c r="P491" s="62"/>
      <c r="Q491" s="63"/>
      <c r="R491" s="40"/>
      <c r="S491" s="40"/>
      <c r="T491" s="40"/>
      <c r="U491" s="40"/>
      <c r="Y491" s="67"/>
    </row>
    <row r="492" spans="3:25" ht="12.75" x14ac:dyDescent="0.2">
      <c r="C492" s="214"/>
      <c r="D492" s="214"/>
      <c r="E492" s="214"/>
      <c r="F492" s="200"/>
      <c r="G492" s="214"/>
      <c r="H492" s="214"/>
      <c r="I492" s="214"/>
      <c r="J492" s="214"/>
      <c r="K492" s="59"/>
      <c r="L492" s="214"/>
      <c r="M492" s="214"/>
      <c r="N492" s="214"/>
      <c r="O492" s="214"/>
      <c r="P492" s="62"/>
      <c r="Q492" s="63"/>
      <c r="R492" s="40"/>
      <c r="S492" s="40"/>
      <c r="T492" s="40"/>
      <c r="U492" s="40"/>
      <c r="Y492" s="67"/>
    </row>
    <row r="493" spans="3:25" ht="12.75" x14ac:dyDescent="0.2">
      <c r="C493" s="214"/>
      <c r="D493" s="214"/>
      <c r="E493" s="214"/>
      <c r="F493" s="200"/>
      <c r="G493" s="214"/>
      <c r="H493" s="214"/>
      <c r="I493" s="214"/>
      <c r="J493" s="214"/>
      <c r="K493" s="59"/>
      <c r="L493" s="214"/>
      <c r="M493" s="214"/>
      <c r="N493" s="214"/>
      <c r="O493" s="214"/>
      <c r="P493" s="62"/>
      <c r="Q493" s="63"/>
      <c r="R493" s="40"/>
      <c r="S493" s="40"/>
      <c r="T493" s="40"/>
      <c r="U493" s="40"/>
      <c r="Y493" s="67"/>
    </row>
    <row r="494" spans="3:25" ht="12.75" x14ac:dyDescent="0.2">
      <c r="C494" s="214"/>
      <c r="D494" s="214"/>
      <c r="E494" s="214"/>
      <c r="F494" s="200"/>
      <c r="G494" s="214"/>
      <c r="H494" s="214"/>
      <c r="I494" s="214"/>
      <c r="J494" s="214"/>
      <c r="K494" s="59"/>
      <c r="L494" s="214"/>
      <c r="M494" s="214"/>
      <c r="N494" s="214"/>
      <c r="O494" s="214"/>
      <c r="P494" s="62"/>
      <c r="Q494" s="63"/>
      <c r="R494" s="40"/>
      <c r="S494" s="40"/>
      <c r="T494" s="40"/>
      <c r="U494" s="40"/>
      <c r="Y494" s="67"/>
    </row>
    <row r="495" spans="3:25" ht="12.75" x14ac:dyDescent="0.2">
      <c r="C495" s="214"/>
      <c r="D495" s="214"/>
      <c r="E495" s="214"/>
      <c r="F495" s="200"/>
      <c r="G495" s="214"/>
      <c r="H495" s="214"/>
      <c r="I495" s="214"/>
      <c r="J495" s="214"/>
      <c r="K495" s="59"/>
      <c r="L495" s="214"/>
      <c r="M495" s="214"/>
      <c r="N495" s="214"/>
      <c r="O495" s="214"/>
      <c r="P495" s="62"/>
      <c r="Q495" s="63"/>
      <c r="R495" s="40"/>
      <c r="S495" s="40"/>
      <c r="T495" s="40"/>
      <c r="U495" s="40"/>
      <c r="Y495" s="67"/>
    </row>
    <row r="496" spans="3:25" ht="12.75" x14ac:dyDescent="0.2">
      <c r="C496" s="214"/>
      <c r="D496" s="214"/>
      <c r="E496" s="214"/>
      <c r="F496" s="200"/>
      <c r="G496" s="214"/>
      <c r="H496" s="214"/>
      <c r="I496" s="214"/>
      <c r="J496" s="214"/>
      <c r="K496" s="59"/>
      <c r="L496" s="214"/>
      <c r="M496" s="214"/>
      <c r="N496" s="214"/>
      <c r="O496" s="214"/>
      <c r="P496" s="62"/>
      <c r="Q496" s="63"/>
      <c r="R496" s="40"/>
      <c r="S496" s="40"/>
      <c r="T496" s="40"/>
      <c r="U496" s="40"/>
      <c r="Y496" s="67"/>
    </row>
    <row r="497" spans="3:25" ht="12.75" x14ac:dyDescent="0.2">
      <c r="C497" s="214"/>
      <c r="D497" s="214"/>
      <c r="E497" s="214"/>
      <c r="F497" s="200"/>
      <c r="G497" s="214"/>
      <c r="H497" s="214"/>
      <c r="I497" s="214"/>
      <c r="J497" s="214"/>
      <c r="K497" s="59"/>
      <c r="L497" s="214"/>
      <c r="M497" s="214"/>
      <c r="N497" s="214"/>
      <c r="O497" s="214"/>
      <c r="P497" s="62"/>
      <c r="Q497" s="63"/>
      <c r="R497" s="40"/>
      <c r="S497" s="40"/>
      <c r="T497" s="40"/>
      <c r="U497" s="40"/>
      <c r="Y497" s="67"/>
    </row>
    <row r="498" spans="3:25" ht="12.75" x14ac:dyDescent="0.2">
      <c r="C498" s="214"/>
      <c r="D498" s="214"/>
      <c r="E498" s="214"/>
      <c r="F498" s="200"/>
      <c r="G498" s="214"/>
      <c r="H498" s="214"/>
      <c r="I498" s="214"/>
      <c r="J498" s="214"/>
      <c r="K498" s="59"/>
      <c r="L498" s="214"/>
      <c r="M498" s="214"/>
      <c r="N498" s="214"/>
      <c r="O498" s="214"/>
      <c r="P498" s="62"/>
      <c r="Q498" s="63"/>
      <c r="R498" s="40"/>
      <c r="S498" s="40"/>
      <c r="T498" s="40"/>
      <c r="U498" s="40"/>
      <c r="Y498" s="67"/>
    </row>
    <row r="499" spans="3:25" ht="12.75" x14ac:dyDescent="0.2">
      <c r="C499" s="214"/>
      <c r="D499" s="214"/>
      <c r="E499" s="214"/>
      <c r="F499" s="200"/>
      <c r="G499" s="214"/>
      <c r="H499" s="214"/>
      <c r="I499" s="214"/>
      <c r="J499" s="214"/>
      <c r="K499" s="59"/>
      <c r="L499" s="214"/>
      <c r="M499" s="214"/>
      <c r="N499" s="214"/>
      <c r="O499" s="214"/>
      <c r="P499" s="62"/>
      <c r="Q499" s="63"/>
      <c r="R499" s="40"/>
      <c r="S499" s="40"/>
      <c r="T499" s="40"/>
      <c r="U499" s="40"/>
      <c r="Y499" s="67"/>
    </row>
    <row r="500" spans="3:25" ht="12.75" x14ac:dyDescent="0.2">
      <c r="C500" s="214"/>
      <c r="D500" s="214"/>
      <c r="E500" s="214"/>
      <c r="F500" s="200"/>
      <c r="G500" s="214"/>
      <c r="H500" s="214"/>
      <c r="I500" s="214"/>
      <c r="J500" s="214"/>
      <c r="K500" s="59"/>
      <c r="L500" s="214"/>
      <c r="M500" s="214"/>
      <c r="N500" s="214"/>
      <c r="O500" s="214"/>
      <c r="P500" s="62"/>
      <c r="Q500" s="63"/>
      <c r="R500" s="40"/>
      <c r="S500" s="40"/>
      <c r="T500" s="40"/>
      <c r="U500" s="40"/>
      <c r="Y500" s="67"/>
    </row>
    <row r="501" spans="3:25" ht="12.75" x14ac:dyDescent="0.2">
      <c r="C501" s="214"/>
      <c r="D501" s="214"/>
      <c r="E501" s="214"/>
      <c r="F501" s="200"/>
      <c r="G501" s="214"/>
      <c r="H501" s="214"/>
      <c r="I501" s="214"/>
      <c r="J501" s="214"/>
      <c r="K501" s="59"/>
      <c r="L501" s="214"/>
      <c r="M501" s="214"/>
      <c r="N501" s="214"/>
      <c r="O501" s="214"/>
      <c r="P501" s="62"/>
      <c r="Q501" s="63"/>
      <c r="R501" s="40"/>
      <c r="S501" s="40"/>
      <c r="T501" s="40"/>
      <c r="U501" s="40"/>
      <c r="Y501" s="67"/>
    </row>
    <row r="502" spans="3:25" ht="12.75" x14ac:dyDescent="0.2">
      <c r="C502" s="214"/>
      <c r="D502" s="214"/>
      <c r="E502" s="214"/>
      <c r="F502" s="200"/>
      <c r="G502" s="214"/>
      <c r="H502" s="214"/>
      <c r="I502" s="214"/>
      <c r="J502" s="214"/>
      <c r="K502" s="59"/>
      <c r="L502" s="214"/>
      <c r="M502" s="214"/>
      <c r="N502" s="214"/>
      <c r="O502" s="214"/>
      <c r="P502" s="62"/>
      <c r="Q502" s="63"/>
      <c r="R502" s="40"/>
      <c r="S502" s="40"/>
      <c r="T502" s="40"/>
      <c r="U502" s="40"/>
      <c r="Y502" s="67"/>
    </row>
    <row r="503" spans="3:25" ht="12.75" x14ac:dyDescent="0.2">
      <c r="C503" s="214"/>
      <c r="D503" s="214"/>
      <c r="E503" s="214"/>
      <c r="F503" s="200"/>
      <c r="G503" s="214"/>
      <c r="H503" s="214"/>
      <c r="I503" s="214"/>
      <c r="J503" s="214"/>
      <c r="K503" s="59"/>
      <c r="L503" s="214"/>
      <c r="M503" s="214"/>
      <c r="N503" s="214"/>
      <c r="O503" s="214"/>
      <c r="P503" s="62"/>
      <c r="Q503" s="63"/>
      <c r="R503" s="40"/>
      <c r="S503" s="40"/>
      <c r="T503" s="40"/>
      <c r="U503" s="40"/>
      <c r="Y503" s="67"/>
    </row>
    <row r="504" spans="3:25" ht="12.75" x14ac:dyDescent="0.2">
      <c r="C504" s="214"/>
      <c r="D504" s="214"/>
      <c r="E504" s="214"/>
      <c r="F504" s="200"/>
      <c r="G504" s="214"/>
      <c r="H504" s="214"/>
      <c r="I504" s="214"/>
      <c r="J504" s="214"/>
      <c r="K504" s="59"/>
      <c r="L504" s="214"/>
      <c r="M504" s="214"/>
      <c r="N504" s="214"/>
      <c r="O504" s="214"/>
      <c r="P504" s="62"/>
      <c r="Q504" s="63"/>
      <c r="R504" s="40"/>
      <c r="S504" s="40"/>
      <c r="T504" s="40"/>
      <c r="U504" s="40"/>
      <c r="Y504" s="67"/>
    </row>
    <row r="505" spans="3:25" ht="12.75" x14ac:dyDescent="0.2">
      <c r="C505" s="214"/>
      <c r="D505" s="214"/>
      <c r="E505" s="214"/>
      <c r="F505" s="200"/>
      <c r="G505" s="214"/>
      <c r="H505" s="214"/>
      <c r="I505" s="214"/>
      <c r="J505" s="214"/>
      <c r="K505" s="59"/>
      <c r="L505" s="214"/>
      <c r="M505" s="214"/>
      <c r="N505" s="214"/>
      <c r="O505" s="214"/>
      <c r="P505" s="62"/>
      <c r="Q505" s="63"/>
      <c r="R505" s="40"/>
      <c r="S505" s="40"/>
      <c r="T505" s="40"/>
      <c r="U505" s="40"/>
      <c r="Y505" s="67"/>
    </row>
    <row r="506" spans="3:25" ht="12.75" x14ac:dyDescent="0.2">
      <c r="C506" s="214"/>
      <c r="D506" s="214"/>
      <c r="E506" s="214"/>
      <c r="F506" s="200"/>
      <c r="G506" s="214"/>
      <c r="H506" s="214"/>
      <c r="I506" s="214"/>
      <c r="J506" s="214"/>
      <c r="K506" s="59"/>
      <c r="L506" s="214"/>
      <c r="M506" s="214"/>
      <c r="N506" s="214"/>
      <c r="O506" s="214"/>
      <c r="P506" s="62"/>
      <c r="Q506" s="63"/>
      <c r="R506" s="40"/>
      <c r="S506" s="40"/>
      <c r="T506" s="40"/>
      <c r="U506" s="40"/>
      <c r="Y506" s="67"/>
    </row>
    <row r="507" spans="3:25" ht="12.75" x14ac:dyDescent="0.2">
      <c r="C507" s="214"/>
      <c r="D507" s="214"/>
      <c r="E507" s="214"/>
      <c r="F507" s="200"/>
      <c r="G507" s="214"/>
      <c r="H507" s="214"/>
      <c r="I507" s="214"/>
      <c r="J507" s="214"/>
      <c r="K507" s="59"/>
      <c r="L507" s="214"/>
      <c r="M507" s="214"/>
      <c r="N507" s="214"/>
      <c r="O507" s="214"/>
      <c r="P507" s="62"/>
      <c r="Q507" s="63"/>
      <c r="R507" s="40"/>
      <c r="S507" s="40"/>
      <c r="T507" s="40"/>
      <c r="U507" s="40"/>
      <c r="Y507" s="67"/>
    </row>
    <row r="508" spans="3:25" ht="12.75" x14ac:dyDescent="0.2">
      <c r="C508" s="214"/>
      <c r="D508" s="214"/>
      <c r="E508" s="214"/>
      <c r="F508" s="200"/>
      <c r="G508" s="214"/>
      <c r="H508" s="214"/>
      <c r="I508" s="214"/>
      <c r="J508" s="214"/>
      <c r="K508" s="59"/>
      <c r="L508" s="214"/>
      <c r="M508" s="214"/>
      <c r="N508" s="214"/>
      <c r="O508" s="214"/>
      <c r="P508" s="62"/>
      <c r="Q508" s="63"/>
      <c r="R508" s="40"/>
      <c r="S508" s="40"/>
      <c r="T508" s="40"/>
      <c r="U508" s="40"/>
      <c r="Y508" s="67"/>
    </row>
    <row r="509" spans="3:25" ht="12.75" x14ac:dyDescent="0.2">
      <c r="C509" s="214"/>
      <c r="D509" s="214"/>
      <c r="E509" s="214"/>
      <c r="F509" s="200"/>
      <c r="G509" s="214"/>
      <c r="H509" s="214"/>
      <c r="I509" s="214"/>
      <c r="J509" s="214"/>
      <c r="K509" s="59"/>
      <c r="L509" s="214"/>
      <c r="M509" s="214"/>
      <c r="N509" s="214"/>
      <c r="O509" s="214"/>
      <c r="P509" s="62"/>
      <c r="Q509" s="63"/>
      <c r="R509" s="40"/>
      <c r="S509" s="40"/>
      <c r="T509" s="40"/>
      <c r="U509" s="40"/>
      <c r="Y509" s="67"/>
    </row>
    <row r="510" spans="3:25" ht="12.75" x14ac:dyDescent="0.2">
      <c r="C510" s="214"/>
      <c r="D510" s="214"/>
      <c r="E510" s="214"/>
      <c r="F510" s="200"/>
      <c r="G510" s="214"/>
      <c r="H510" s="214"/>
      <c r="I510" s="214"/>
      <c r="J510" s="214"/>
      <c r="K510" s="59"/>
      <c r="L510" s="214"/>
      <c r="M510" s="214"/>
      <c r="N510" s="214"/>
      <c r="O510" s="214"/>
      <c r="P510" s="62"/>
      <c r="Q510" s="63"/>
      <c r="R510" s="40"/>
      <c r="S510" s="40"/>
      <c r="T510" s="40"/>
      <c r="U510" s="40"/>
      <c r="Y510" s="67"/>
    </row>
    <row r="511" spans="3:25" ht="12.75" x14ac:dyDescent="0.2">
      <c r="C511" s="214"/>
      <c r="D511" s="214"/>
      <c r="E511" s="214"/>
      <c r="F511" s="200"/>
      <c r="G511" s="214"/>
      <c r="H511" s="214"/>
      <c r="I511" s="214"/>
      <c r="J511" s="214"/>
      <c r="K511" s="59"/>
      <c r="L511" s="214"/>
      <c r="M511" s="214"/>
      <c r="N511" s="214"/>
      <c r="O511" s="214"/>
      <c r="P511" s="62"/>
      <c r="Q511" s="63"/>
      <c r="R511" s="40"/>
      <c r="S511" s="40"/>
      <c r="T511" s="40"/>
      <c r="U511" s="40"/>
      <c r="Y511" s="67"/>
    </row>
    <row r="512" spans="3:25" ht="12.75" x14ac:dyDescent="0.2">
      <c r="C512" s="214"/>
      <c r="D512" s="214"/>
      <c r="E512" s="214"/>
      <c r="F512" s="200"/>
      <c r="G512" s="214"/>
      <c r="H512" s="214"/>
      <c r="I512" s="214"/>
      <c r="J512" s="214"/>
      <c r="K512" s="59"/>
      <c r="L512" s="214"/>
      <c r="M512" s="214"/>
      <c r="N512" s="214"/>
      <c r="O512" s="214"/>
      <c r="P512" s="62"/>
      <c r="Q512" s="63"/>
      <c r="R512" s="40"/>
      <c r="S512" s="40"/>
      <c r="T512" s="40"/>
      <c r="U512" s="40"/>
      <c r="Y512" s="67"/>
    </row>
    <row r="513" spans="3:25" ht="12.75" x14ac:dyDescent="0.2">
      <c r="C513" s="214"/>
      <c r="D513" s="214"/>
      <c r="E513" s="214"/>
      <c r="F513" s="200"/>
      <c r="G513" s="214"/>
      <c r="H513" s="214"/>
      <c r="I513" s="214"/>
      <c r="J513" s="214"/>
      <c r="K513" s="59"/>
      <c r="L513" s="214"/>
      <c r="M513" s="214"/>
      <c r="N513" s="214"/>
      <c r="O513" s="214"/>
      <c r="P513" s="62"/>
      <c r="Q513" s="63"/>
      <c r="R513" s="40"/>
      <c r="S513" s="40"/>
      <c r="T513" s="40"/>
      <c r="U513" s="40"/>
      <c r="Y513" s="67"/>
    </row>
    <row r="514" spans="3:25" ht="12.75" x14ac:dyDescent="0.2">
      <c r="C514" s="214"/>
      <c r="D514" s="214"/>
      <c r="E514" s="214"/>
      <c r="F514" s="200"/>
      <c r="G514" s="214"/>
      <c r="H514" s="214"/>
      <c r="I514" s="214"/>
      <c r="J514" s="214"/>
      <c r="K514" s="59"/>
      <c r="L514" s="214"/>
      <c r="M514" s="214"/>
      <c r="N514" s="214"/>
      <c r="O514" s="214"/>
      <c r="P514" s="62"/>
      <c r="Q514" s="63"/>
      <c r="R514" s="40"/>
      <c r="S514" s="40"/>
      <c r="T514" s="40"/>
      <c r="U514" s="40"/>
      <c r="Y514" s="67"/>
    </row>
    <row r="515" spans="3:25" ht="12.75" x14ac:dyDescent="0.2">
      <c r="C515" s="214"/>
      <c r="D515" s="214"/>
      <c r="E515" s="214"/>
      <c r="F515" s="200"/>
      <c r="G515" s="214"/>
      <c r="H515" s="214"/>
      <c r="I515" s="214"/>
      <c r="J515" s="214"/>
      <c r="K515" s="59"/>
      <c r="L515" s="214"/>
      <c r="M515" s="214"/>
      <c r="N515" s="214"/>
      <c r="O515" s="214"/>
      <c r="P515" s="62"/>
      <c r="Q515" s="63"/>
      <c r="R515" s="40"/>
      <c r="S515" s="40"/>
      <c r="T515" s="40"/>
      <c r="U515" s="40"/>
      <c r="Y515" s="67"/>
    </row>
    <row r="516" spans="3:25" ht="12.75" x14ac:dyDescent="0.2">
      <c r="C516" s="214"/>
      <c r="D516" s="214"/>
      <c r="E516" s="214"/>
      <c r="F516" s="200"/>
      <c r="G516" s="214"/>
      <c r="H516" s="214"/>
      <c r="I516" s="214"/>
      <c r="J516" s="214"/>
      <c r="K516" s="59"/>
      <c r="L516" s="214"/>
      <c r="M516" s="214"/>
      <c r="N516" s="214"/>
      <c r="O516" s="214"/>
      <c r="P516" s="62"/>
      <c r="Q516" s="63"/>
      <c r="R516" s="40"/>
      <c r="S516" s="40"/>
      <c r="T516" s="40"/>
      <c r="U516" s="40"/>
      <c r="Y516" s="67"/>
    </row>
    <row r="517" spans="3:25" ht="12.75" x14ac:dyDescent="0.2">
      <c r="C517" s="214"/>
      <c r="D517" s="214"/>
      <c r="E517" s="214"/>
      <c r="F517" s="200"/>
      <c r="G517" s="214"/>
      <c r="H517" s="214"/>
      <c r="I517" s="214"/>
      <c r="J517" s="214"/>
      <c r="K517" s="59"/>
      <c r="L517" s="214"/>
      <c r="M517" s="214"/>
      <c r="N517" s="214"/>
      <c r="O517" s="214"/>
      <c r="P517" s="62"/>
      <c r="Q517" s="63"/>
      <c r="R517" s="40"/>
      <c r="S517" s="40"/>
      <c r="T517" s="40"/>
      <c r="U517" s="40"/>
      <c r="Y517" s="67"/>
    </row>
    <row r="518" spans="3:25" ht="12.75" x14ac:dyDescent="0.2">
      <c r="C518" s="214"/>
      <c r="D518" s="214"/>
      <c r="E518" s="214"/>
      <c r="F518" s="200"/>
      <c r="G518" s="214"/>
      <c r="H518" s="214"/>
      <c r="I518" s="214"/>
      <c r="J518" s="214"/>
      <c r="K518" s="59"/>
      <c r="L518" s="214"/>
      <c r="M518" s="214"/>
      <c r="N518" s="214"/>
      <c r="O518" s="214"/>
      <c r="P518" s="62"/>
      <c r="Q518" s="63"/>
      <c r="R518" s="40"/>
      <c r="S518" s="40"/>
      <c r="T518" s="40"/>
      <c r="U518" s="40"/>
      <c r="Y518" s="67"/>
    </row>
    <row r="519" spans="3:25" ht="12.75" x14ac:dyDescent="0.2">
      <c r="C519" s="214"/>
      <c r="D519" s="214"/>
      <c r="E519" s="214"/>
      <c r="F519" s="200"/>
      <c r="G519" s="214"/>
      <c r="H519" s="214"/>
      <c r="I519" s="214"/>
      <c r="J519" s="214"/>
      <c r="K519" s="59"/>
      <c r="L519" s="214"/>
      <c r="M519" s="214"/>
      <c r="N519" s="214"/>
      <c r="O519" s="214"/>
      <c r="P519" s="62"/>
      <c r="Q519" s="63"/>
      <c r="R519" s="40"/>
      <c r="S519" s="40"/>
      <c r="T519" s="40"/>
      <c r="U519" s="40"/>
      <c r="Y519" s="67"/>
    </row>
    <row r="520" spans="3:25" ht="12.75" x14ac:dyDescent="0.2">
      <c r="C520" s="214"/>
      <c r="D520" s="214"/>
      <c r="E520" s="214"/>
      <c r="F520" s="200"/>
      <c r="G520" s="214"/>
      <c r="H520" s="214"/>
      <c r="I520" s="214"/>
      <c r="J520" s="214"/>
      <c r="K520" s="59"/>
      <c r="L520" s="214"/>
      <c r="M520" s="214"/>
      <c r="N520" s="214"/>
      <c r="O520" s="214"/>
      <c r="P520" s="62"/>
      <c r="Q520" s="63"/>
      <c r="R520" s="40"/>
      <c r="S520" s="40"/>
      <c r="T520" s="40"/>
      <c r="U520" s="40"/>
      <c r="Y520" s="67"/>
    </row>
    <row r="521" spans="3:25" ht="12.75" x14ac:dyDescent="0.2">
      <c r="C521" s="214"/>
      <c r="D521" s="214"/>
      <c r="E521" s="214"/>
      <c r="F521" s="200"/>
      <c r="G521" s="214"/>
      <c r="H521" s="214"/>
      <c r="I521" s="214"/>
      <c r="J521" s="214"/>
      <c r="K521" s="59"/>
      <c r="L521" s="214"/>
      <c r="M521" s="214"/>
      <c r="N521" s="214"/>
      <c r="O521" s="214"/>
      <c r="P521" s="62"/>
      <c r="Q521" s="63"/>
      <c r="R521" s="40"/>
      <c r="S521" s="40"/>
      <c r="T521" s="40"/>
      <c r="U521" s="40"/>
      <c r="Y521" s="67"/>
    </row>
    <row r="522" spans="3:25" ht="12.75" x14ac:dyDescent="0.2">
      <c r="C522" s="214"/>
      <c r="D522" s="214"/>
      <c r="E522" s="214"/>
      <c r="F522" s="200"/>
      <c r="G522" s="214"/>
      <c r="H522" s="214"/>
      <c r="I522" s="214"/>
      <c r="J522" s="214"/>
      <c r="K522" s="59"/>
      <c r="L522" s="214"/>
      <c r="M522" s="214"/>
      <c r="N522" s="214"/>
      <c r="O522" s="214"/>
      <c r="P522" s="62"/>
      <c r="Q522" s="63"/>
      <c r="R522" s="40"/>
      <c r="S522" s="40"/>
      <c r="T522" s="40"/>
      <c r="U522" s="40"/>
      <c r="Y522" s="67"/>
    </row>
    <row r="523" spans="3:25" ht="12.75" x14ac:dyDescent="0.2">
      <c r="C523" s="214"/>
      <c r="D523" s="214"/>
      <c r="E523" s="214"/>
      <c r="F523" s="200"/>
      <c r="G523" s="214"/>
      <c r="H523" s="214"/>
      <c r="I523" s="214"/>
      <c r="J523" s="214"/>
      <c r="K523" s="59"/>
      <c r="L523" s="214"/>
      <c r="M523" s="214"/>
      <c r="N523" s="214"/>
      <c r="O523" s="214"/>
      <c r="P523" s="62"/>
      <c r="Q523" s="63"/>
      <c r="R523" s="40"/>
      <c r="S523" s="40"/>
      <c r="T523" s="40"/>
      <c r="U523" s="40"/>
      <c r="Y523" s="67"/>
    </row>
    <row r="524" spans="3:25" ht="12.75" x14ac:dyDescent="0.2">
      <c r="C524" s="214"/>
      <c r="D524" s="214"/>
      <c r="E524" s="214"/>
      <c r="F524" s="200"/>
      <c r="G524" s="214"/>
      <c r="H524" s="214"/>
      <c r="I524" s="214"/>
      <c r="J524" s="214"/>
      <c r="K524" s="59"/>
      <c r="L524" s="214"/>
      <c r="M524" s="214"/>
      <c r="N524" s="214"/>
      <c r="O524" s="214"/>
      <c r="P524" s="62"/>
      <c r="Q524" s="63"/>
      <c r="R524" s="40"/>
      <c r="S524" s="40"/>
      <c r="T524" s="40"/>
      <c r="U524" s="40"/>
      <c r="Y524" s="67"/>
    </row>
    <row r="525" spans="3:25" ht="12.75" x14ac:dyDescent="0.2">
      <c r="C525" s="214"/>
      <c r="D525" s="214"/>
      <c r="E525" s="214"/>
      <c r="F525" s="200"/>
      <c r="G525" s="214"/>
      <c r="H525" s="214"/>
      <c r="I525" s="214"/>
      <c r="J525" s="214"/>
      <c r="K525" s="59"/>
      <c r="L525" s="214"/>
      <c r="M525" s="214"/>
      <c r="N525" s="214"/>
      <c r="O525" s="214"/>
      <c r="P525" s="62"/>
      <c r="Q525" s="63"/>
      <c r="R525" s="40"/>
      <c r="S525" s="40"/>
      <c r="T525" s="40"/>
      <c r="U525" s="40"/>
      <c r="Y525" s="67"/>
    </row>
    <row r="526" spans="3:25" ht="12.75" x14ac:dyDescent="0.2">
      <c r="C526" s="214"/>
      <c r="D526" s="214"/>
      <c r="E526" s="214"/>
      <c r="F526" s="200"/>
      <c r="G526" s="214"/>
      <c r="H526" s="214"/>
      <c r="I526" s="214"/>
      <c r="J526" s="214"/>
      <c r="K526" s="59"/>
      <c r="L526" s="214"/>
      <c r="M526" s="214"/>
      <c r="N526" s="214"/>
      <c r="O526" s="214"/>
      <c r="P526" s="62"/>
      <c r="Q526" s="63"/>
      <c r="R526" s="40"/>
      <c r="S526" s="40"/>
      <c r="T526" s="40"/>
      <c r="U526" s="40"/>
      <c r="Y526" s="67"/>
    </row>
    <row r="527" spans="3:25" ht="12.75" x14ac:dyDescent="0.2">
      <c r="C527" s="214"/>
      <c r="D527" s="214"/>
      <c r="E527" s="214"/>
      <c r="F527" s="200"/>
      <c r="G527" s="214"/>
      <c r="H527" s="214"/>
      <c r="I527" s="214"/>
      <c r="J527" s="214"/>
      <c r="K527" s="59"/>
      <c r="L527" s="214"/>
      <c r="M527" s="214"/>
      <c r="N527" s="214"/>
      <c r="O527" s="214"/>
      <c r="P527" s="62"/>
      <c r="Q527" s="63"/>
      <c r="R527" s="40"/>
      <c r="S527" s="40"/>
      <c r="T527" s="40"/>
      <c r="U527" s="40"/>
      <c r="Y527" s="67"/>
    </row>
    <row r="528" spans="3:25" ht="12.75" x14ac:dyDescent="0.2">
      <c r="C528" s="214"/>
      <c r="D528" s="214"/>
      <c r="E528" s="214"/>
      <c r="F528" s="200"/>
      <c r="G528" s="214"/>
      <c r="H528" s="214"/>
      <c r="I528" s="214"/>
      <c r="J528" s="214"/>
      <c r="K528" s="59"/>
      <c r="L528" s="214"/>
      <c r="M528" s="214"/>
      <c r="N528" s="214"/>
      <c r="O528" s="214"/>
      <c r="P528" s="62"/>
      <c r="Q528" s="63"/>
      <c r="R528" s="40"/>
      <c r="S528" s="40"/>
      <c r="T528" s="40"/>
      <c r="U528" s="40"/>
      <c r="Y528" s="67"/>
    </row>
    <row r="529" spans="3:26" ht="12.75" x14ac:dyDescent="0.2">
      <c r="C529" s="214"/>
      <c r="D529" s="214"/>
      <c r="E529" s="214"/>
      <c r="F529" s="200"/>
      <c r="G529" s="214"/>
      <c r="H529" s="214"/>
      <c r="I529" s="214"/>
      <c r="J529" s="214"/>
      <c r="K529" s="59"/>
      <c r="L529" s="214"/>
      <c r="M529" s="214"/>
      <c r="N529" s="214"/>
      <c r="O529" s="214"/>
      <c r="P529" s="62"/>
      <c r="Q529" s="63"/>
      <c r="R529" s="40"/>
      <c r="S529" s="40"/>
      <c r="T529" s="40"/>
      <c r="U529" s="40"/>
      <c r="Y529" s="67"/>
    </row>
    <row r="530" spans="3:26" ht="12.75" x14ac:dyDescent="0.2">
      <c r="C530" s="214"/>
      <c r="D530" s="214"/>
      <c r="E530" s="214"/>
      <c r="F530" s="200"/>
      <c r="G530" s="214"/>
      <c r="H530" s="214"/>
      <c r="I530" s="214"/>
      <c r="J530" s="214"/>
      <c r="K530" s="59"/>
      <c r="L530" s="214"/>
      <c r="M530" s="214"/>
      <c r="N530" s="214"/>
      <c r="O530" s="214"/>
      <c r="P530" s="62"/>
      <c r="Q530" s="63"/>
      <c r="R530" s="40"/>
      <c r="S530" s="40"/>
      <c r="T530" s="40"/>
      <c r="U530" s="40"/>
      <c r="Y530" s="67"/>
    </row>
    <row r="531" spans="3:26" ht="12.75" x14ac:dyDescent="0.2">
      <c r="C531" s="214"/>
      <c r="D531" s="214"/>
      <c r="E531" s="214"/>
      <c r="F531" s="200"/>
      <c r="G531" s="214"/>
      <c r="H531" s="214"/>
      <c r="I531" s="214"/>
      <c r="J531" s="214"/>
      <c r="K531" s="59"/>
      <c r="L531" s="214"/>
      <c r="M531" s="214"/>
      <c r="N531" s="214"/>
      <c r="O531" s="214"/>
      <c r="P531" s="62"/>
      <c r="Q531" s="63"/>
      <c r="R531" s="40"/>
      <c r="S531" s="40"/>
      <c r="T531" s="40"/>
      <c r="U531" s="40"/>
      <c r="Y531" s="67"/>
    </row>
    <row r="532" spans="3:26" ht="12.75" x14ac:dyDescent="0.2">
      <c r="C532" s="214"/>
      <c r="D532" s="214"/>
      <c r="E532" s="214"/>
      <c r="F532" s="200"/>
      <c r="G532" s="214"/>
      <c r="H532" s="214"/>
      <c r="I532" s="214"/>
      <c r="J532" s="214"/>
      <c r="K532" s="59"/>
      <c r="L532" s="214"/>
      <c r="M532" s="214"/>
      <c r="N532" s="214"/>
      <c r="O532" s="214"/>
      <c r="P532" s="62"/>
      <c r="Q532" s="63"/>
      <c r="R532" s="40"/>
      <c r="S532" s="40"/>
      <c r="T532" s="40"/>
      <c r="U532" s="40"/>
      <c r="Y532" s="67"/>
    </row>
    <row r="533" spans="3:26" ht="12.75" x14ac:dyDescent="0.2">
      <c r="C533" s="214"/>
      <c r="D533" s="214"/>
      <c r="E533" s="214"/>
      <c r="F533" s="200"/>
      <c r="G533" s="214"/>
      <c r="H533" s="214"/>
      <c r="I533" s="214"/>
      <c r="J533" s="214"/>
      <c r="K533" s="59"/>
      <c r="L533" s="214"/>
      <c r="M533" s="214"/>
      <c r="N533" s="214"/>
      <c r="O533" s="214"/>
      <c r="P533" s="62"/>
      <c r="Q533" s="63"/>
      <c r="R533" s="40"/>
      <c r="S533" s="40"/>
      <c r="T533" s="40"/>
      <c r="U533" s="40"/>
      <c r="Y533" s="67"/>
    </row>
    <row r="534" spans="3:26" ht="12.75" x14ac:dyDescent="0.2">
      <c r="Y534" s="67"/>
      <c r="Z534" s="35"/>
    </row>
    <row r="535" spans="3:26" ht="12.75" x14ac:dyDescent="0.2">
      <c r="Y535" s="67"/>
      <c r="Z535" s="35"/>
    </row>
    <row r="536" spans="3:26" ht="12.75" x14ac:dyDescent="0.2">
      <c r="Y536" s="67"/>
      <c r="Z536" s="35"/>
    </row>
    <row r="537" spans="3:26" ht="12.75" x14ac:dyDescent="0.2">
      <c r="Y537" s="67"/>
      <c r="Z537" s="35"/>
    </row>
    <row r="538" spans="3:26" ht="12.75" x14ac:dyDescent="0.2">
      <c r="Y538" s="67"/>
      <c r="Z538" s="35"/>
    </row>
    <row r="539" spans="3:26" ht="12.75" x14ac:dyDescent="0.2">
      <c r="Y539" s="67"/>
      <c r="Z539" s="35"/>
    </row>
    <row r="540" spans="3:26" ht="12.75" x14ac:dyDescent="0.2">
      <c r="Y540" s="67"/>
      <c r="Z540" s="35"/>
    </row>
    <row r="541" spans="3:26" ht="12.75" x14ac:dyDescent="0.2">
      <c r="Y541" s="67"/>
      <c r="Z541" s="35"/>
    </row>
    <row r="542" spans="3:26" ht="12.75" x14ac:dyDescent="0.2">
      <c r="Y542" s="67"/>
      <c r="Z542" s="35"/>
    </row>
    <row r="543" spans="3:26" ht="12.75" x14ac:dyDescent="0.2">
      <c r="Y543" s="67"/>
      <c r="Z543" s="35"/>
    </row>
    <row r="544" spans="3:26" ht="12.75" x14ac:dyDescent="0.2">
      <c r="Y544" s="67"/>
      <c r="Z544" s="35"/>
    </row>
    <row r="545" spans="25:26" ht="12.75" x14ac:dyDescent="0.2">
      <c r="Y545" s="67"/>
      <c r="Z545" s="35"/>
    </row>
    <row r="546" spans="25:26" ht="12.75" x14ac:dyDescent="0.2">
      <c r="Y546" s="67"/>
      <c r="Z546" s="35"/>
    </row>
    <row r="547" spans="25:26" ht="12.75" x14ac:dyDescent="0.2">
      <c r="Y547" s="67"/>
      <c r="Z547" s="35"/>
    </row>
    <row r="548" spans="25:26" ht="12.75" x14ac:dyDescent="0.2">
      <c r="Y548" s="67"/>
      <c r="Z548" s="35"/>
    </row>
    <row r="549" spans="25:26" ht="12.75" x14ac:dyDescent="0.2">
      <c r="Y549" s="67"/>
      <c r="Z549" s="35"/>
    </row>
    <row r="550" spans="25:26" ht="12.75" x14ac:dyDescent="0.2">
      <c r="Y550" s="67"/>
      <c r="Z550" s="35"/>
    </row>
    <row r="551" spans="25:26" ht="12.75" x14ac:dyDescent="0.2">
      <c r="Y551" s="67"/>
      <c r="Z551" s="35"/>
    </row>
    <row r="552" spans="25:26" ht="12.75" x14ac:dyDescent="0.2">
      <c r="Y552" s="67"/>
      <c r="Z552" s="35"/>
    </row>
    <row r="553" spans="25:26" ht="12.75" x14ac:dyDescent="0.2">
      <c r="Y553" s="67"/>
      <c r="Z553" s="35"/>
    </row>
    <row r="554" spans="25:26" ht="12.75" x14ac:dyDescent="0.2">
      <c r="Y554" s="67"/>
      <c r="Z554" s="35"/>
    </row>
    <row r="555" spans="25:26" ht="12.75" x14ac:dyDescent="0.2">
      <c r="Y555" s="67"/>
      <c r="Z555" s="35"/>
    </row>
    <row r="556" spans="25:26" ht="12.75" x14ac:dyDescent="0.2">
      <c r="Y556" s="67"/>
      <c r="Z556" s="35"/>
    </row>
    <row r="557" spans="25:26" ht="12.75" x14ac:dyDescent="0.2">
      <c r="Y557" s="67"/>
      <c r="Z557" s="35"/>
    </row>
    <row r="558" spans="25:26" ht="12.75" x14ac:dyDescent="0.2">
      <c r="Y558" s="67"/>
      <c r="Z558" s="35"/>
    </row>
    <row r="559" spans="25:26" ht="12.75" x14ac:dyDescent="0.2">
      <c r="Y559" s="67"/>
      <c r="Z559" s="35"/>
    </row>
    <row r="560" spans="25:26" ht="12.75" x14ac:dyDescent="0.2">
      <c r="Y560" s="67"/>
      <c r="Z560" s="35"/>
    </row>
    <row r="561" spans="25:26" ht="12.75" x14ac:dyDescent="0.2">
      <c r="Y561" s="67"/>
      <c r="Z561" s="35"/>
    </row>
    <row r="562" spans="25:26" ht="12.75" x14ac:dyDescent="0.2">
      <c r="Y562" s="67"/>
      <c r="Z562" s="35"/>
    </row>
    <row r="563" spans="25:26" ht="12.75" x14ac:dyDescent="0.2">
      <c r="Y563" s="67"/>
      <c r="Z563" s="35"/>
    </row>
    <row r="564" spans="25:26" ht="12.75" x14ac:dyDescent="0.2">
      <c r="Y564" s="67"/>
      <c r="Z564" s="35"/>
    </row>
    <row r="565" spans="25:26" ht="12.75" x14ac:dyDescent="0.2">
      <c r="Y565" s="67"/>
      <c r="Z565" s="35"/>
    </row>
    <row r="566" spans="25:26" ht="12.75" x14ac:dyDescent="0.2">
      <c r="Y566" s="67"/>
      <c r="Z566" s="35"/>
    </row>
    <row r="567" spans="25:26" ht="12.75" x14ac:dyDescent="0.2">
      <c r="Y567" s="67"/>
      <c r="Z567" s="35"/>
    </row>
    <row r="568" spans="25:26" ht="12.75" x14ac:dyDescent="0.2">
      <c r="Y568" s="67"/>
      <c r="Z568" s="35"/>
    </row>
    <row r="569" spans="25:26" ht="12.75" x14ac:dyDescent="0.2">
      <c r="Y569" s="67"/>
      <c r="Z569" s="35"/>
    </row>
    <row r="570" spans="25:26" ht="12.75" x14ac:dyDescent="0.2">
      <c r="Y570" s="67"/>
      <c r="Z570" s="35"/>
    </row>
    <row r="571" spans="25:26" ht="12.75" x14ac:dyDescent="0.2">
      <c r="Y571" s="67"/>
      <c r="Z571" s="35"/>
    </row>
    <row r="572" spans="25:26" ht="12.75" x14ac:dyDescent="0.2">
      <c r="Y572" s="67"/>
      <c r="Z572" s="35"/>
    </row>
    <row r="573" spans="25:26" ht="12.75" x14ac:dyDescent="0.2">
      <c r="Y573" s="67"/>
      <c r="Z573" s="35"/>
    </row>
    <row r="574" spans="25:26" ht="12.75" x14ac:dyDescent="0.2">
      <c r="Y574" s="67"/>
      <c r="Z574" s="35"/>
    </row>
    <row r="575" spans="25:26" ht="12.75" x14ac:dyDescent="0.2">
      <c r="Y575" s="67"/>
      <c r="Z575" s="35"/>
    </row>
    <row r="576" spans="25:26" ht="12.75" x14ac:dyDescent="0.2">
      <c r="Y576" s="67"/>
      <c r="Z576" s="35"/>
    </row>
    <row r="577" spans="25:26" ht="12.75" x14ac:dyDescent="0.2">
      <c r="Y577" s="67"/>
      <c r="Z577" s="35"/>
    </row>
    <row r="578" spans="25:26" ht="12.75" x14ac:dyDescent="0.2">
      <c r="Y578" s="67"/>
      <c r="Z578" s="35"/>
    </row>
    <row r="579" spans="25:26" ht="12.75" x14ac:dyDescent="0.2">
      <c r="Y579" s="67"/>
      <c r="Z579" s="35"/>
    </row>
    <row r="580" spans="25:26" ht="12.75" x14ac:dyDescent="0.2">
      <c r="Y580" s="67"/>
      <c r="Z580" s="35"/>
    </row>
    <row r="581" spans="25:26" ht="12.75" x14ac:dyDescent="0.2">
      <c r="Y581" s="67"/>
      <c r="Z581" s="35"/>
    </row>
    <row r="582" spans="25:26" ht="12.75" x14ac:dyDescent="0.2">
      <c r="Y582" s="67"/>
      <c r="Z582" s="35"/>
    </row>
    <row r="583" spans="25:26" ht="12.75" x14ac:dyDescent="0.2">
      <c r="Y583" s="67"/>
      <c r="Z583" s="35"/>
    </row>
    <row r="584" spans="25:26" ht="12.75" x14ac:dyDescent="0.2">
      <c r="Y584" s="67"/>
      <c r="Z584" s="35"/>
    </row>
    <row r="585" spans="25:26" ht="12.75" x14ac:dyDescent="0.2">
      <c r="Y585" s="67"/>
      <c r="Z585" s="35"/>
    </row>
    <row r="586" spans="25:26" ht="12.75" x14ac:dyDescent="0.2">
      <c r="Y586" s="67"/>
      <c r="Z586" s="35"/>
    </row>
    <row r="587" spans="25:26" ht="12.75" x14ac:dyDescent="0.2">
      <c r="Y587" s="67"/>
      <c r="Z587" s="35"/>
    </row>
    <row r="588" spans="25:26" ht="12.75" x14ac:dyDescent="0.2">
      <c r="Y588" s="67"/>
      <c r="Z588" s="35"/>
    </row>
    <row r="589" spans="25:26" ht="12.75" x14ac:dyDescent="0.2">
      <c r="Y589" s="67"/>
      <c r="Z589" s="35"/>
    </row>
    <row r="590" spans="25:26" ht="12.75" x14ac:dyDescent="0.2">
      <c r="Y590" s="67"/>
      <c r="Z590" s="35"/>
    </row>
    <row r="591" spans="25:26" ht="12.75" x14ac:dyDescent="0.2">
      <c r="Y591" s="67"/>
      <c r="Z591" s="35"/>
    </row>
    <row r="592" spans="25:26" ht="12.75" x14ac:dyDescent="0.2">
      <c r="Y592" s="67"/>
      <c r="Z592" s="35"/>
    </row>
    <row r="593" spans="25:26" ht="12.75" x14ac:dyDescent="0.2">
      <c r="Y593" s="67"/>
      <c r="Z593" s="35"/>
    </row>
    <row r="594" spans="25:26" ht="12.75" x14ac:dyDescent="0.2">
      <c r="Y594" s="67"/>
      <c r="Z594" s="35"/>
    </row>
    <row r="595" spans="25:26" ht="12.75" x14ac:dyDescent="0.2">
      <c r="Y595" s="67"/>
      <c r="Z595" s="35"/>
    </row>
    <row r="596" spans="25:26" ht="12.75" x14ac:dyDescent="0.2">
      <c r="Y596" s="67"/>
      <c r="Z596" s="35"/>
    </row>
    <row r="597" spans="25:26" ht="12.75" x14ac:dyDescent="0.2">
      <c r="Y597" s="67"/>
      <c r="Z597" s="35"/>
    </row>
    <row r="598" spans="25:26" ht="12.75" x14ac:dyDescent="0.2">
      <c r="Y598" s="67"/>
      <c r="Z598" s="35"/>
    </row>
    <row r="599" spans="25:26" ht="12.75" x14ac:dyDescent="0.2">
      <c r="Y599" s="67"/>
      <c r="Z599" s="35"/>
    </row>
    <row r="600" spans="25:26" ht="12.75" x14ac:dyDescent="0.2">
      <c r="Y600" s="67"/>
      <c r="Z600" s="35"/>
    </row>
    <row r="601" spans="25:26" ht="12.75" x14ac:dyDescent="0.2">
      <c r="Y601" s="67"/>
      <c r="Z601" s="35"/>
    </row>
    <row r="602" spans="25:26" ht="12.75" x14ac:dyDescent="0.2">
      <c r="Y602" s="67"/>
      <c r="Z602" s="35"/>
    </row>
    <row r="603" spans="25:26" ht="12.75" x14ac:dyDescent="0.2">
      <c r="Y603" s="67"/>
      <c r="Z603" s="35"/>
    </row>
    <row r="604" spans="25:26" ht="12.75" x14ac:dyDescent="0.2">
      <c r="Y604" s="67"/>
      <c r="Z604" s="35"/>
    </row>
    <row r="605" spans="25:26" ht="12.75" x14ac:dyDescent="0.2">
      <c r="Y605" s="67"/>
      <c r="Z605" s="35"/>
    </row>
    <row r="606" spans="25:26" ht="12.75" x14ac:dyDescent="0.2">
      <c r="Y606" s="67"/>
      <c r="Z606" s="35"/>
    </row>
    <row r="607" spans="25:26" ht="12.75" x14ac:dyDescent="0.2">
      <c r="Y607" s="67"/>
      <c r="Z607" s="35"/>
    </row>
    <row r="608" spans="25:26" ht="12.75" x14ac:dyDescent="0.2">
      <c r="Y608" s="67"/>
      <c r="Z608" s="35"/>
    </row>
    <row r="609" spans="25:26" ht="12.75" x14ac:dyDescent="0.2">
      <c r="Y609" s="67"/>
      <c r="Z609" s="35"/>
    </row>
    <row r="610" spans="25:26" ht="12.75" x14ac:dyDescent="0.2">
      <c r="Y610" s="67"/>
      <c r="Z610" s="35"/>
    </row>
    <row r="611" spans="25:26" ht="12.75" x14ac:dyDescent="0.2">
      <c r="Y611" s="67"/>
      <c r="Z611" s="35"/>
    </row>
    <row r="612" spans="25:26" ht="12.75" x14ac:dyDescent="0.2">
      <c r="Y612" s="67"/>
      <c r="Z612" s="35"/>
    </row>
    <row r="613" spans="25:26" ht="12.75" x14ac:dyDescent="0.2">
      <c r="Y613" s="67"/>
      <c r="Z613" s="35"/>
    </row>
    <row r="614" spans="25:26" ht="12.75" x14ac:dyDescent="0.2">
      <c r="Y614" s="67"/>
      <c r="Z614" s="35"/>
    </row>
    <row r="615" spans="25:26" ht="12.75" x14ac:dyDescent="0.2">
      <c r="Y615" s="67"/>
      <c r="Z615" s="35"/>
    </row>
    <row r="616" spans="25:26" ht="12.75" x14ac:dyDescent="0.2">
      <c r="Y616" s="67"/>
      <c r="Z616" s="35"/>
    </row>
    <row r="617" spans="25:26" ht="12.75" x14ac:dyDescent="0.2">
      <c r="Y617" s="67"/>
      <c r="Z617" s="35"/>
    </row>
    <row r="618" spans="25:26" ht="12.75" x14ac:dyDescent="0.2">
      <c r="Y618" s="67"/>
      <c r="Z618" s="35"/>
    </row>
    <row r="619" spans="25:26" ht="12.75" x14ac:dyDescent="0.2">
      <c r="Y619" s="67"/>
      <c r="Z619" s="35"/>
    </row>
    <row r="620" spans="25:26" ht="12.75" x14ac:dyDescent="0.2">
      <c r="Y620" s="67"/>
      <c r="Z620" s="35"/>
    </row>
    <row r="621" spans="25:26" ht="12.75" x14ac:dyDescent="0.2">
      <c r="Y621" s="67"/>
      <c r="Z621" s="35"/>
    </row>
    <row r="622" spans="25:26" ht="12.75" x14ac:dyDescent="0.2">
      <c r="Y622" s="67"/>
      <c r="Z622" s="35"/>
    </row>
    <row r="623" spans="25:26" ht="12.75" x14ac:dyDescent="0.2">
      <c r="Y623" s="67"/>
      <c r="Z623" s="35"/>
    </row>
    <row r="624" spans="25:26" ht="12.75" x14ac:dyDescent="0.2">
      <c r="Y624" s="67"/>
      <c r="Z624" s="35"/>
    </row>
    <row r="625" spans="25:26" ht="12.75" x14ac:dyDescent="0.2">
      <c r="Y625" s="67"/>
      <c r="Z625" s="35"/>
    </row>
    <row r="626" spans="25:26" ht="12.75" x14ac:dyDescent="0.2">
      <c r="Y626" s="67"/>
      <c r="Z626" s="35"/>
    </row>
    <row r="627" spans="25:26" ht="12.75" x14ac:dyDescent="0.2">
      <c r="Y627" s="67"/>
      <c r="Z627" s="35"/>
    </row>
    <row r="628" spans="25:26" ht="12.75" x14ac:dyDescent="0.2">
      <c r="Y628" s="67"/>
      <c r="Z628" s="35"/>
    </row>
    <row r="629" spans="25:26" ht="12.75" x14ac:dyDescent="0.2">
      <c r="Y629" s="67"/>
      <c r="Z629" s="35"/>
    </row>
    <row r="630" spans="25:26" ht="12.75" x14ac:dyDescent="0.2">
      <c r="Y630" s="67"/>
      <c r="Z630" s="35"/>
    </row>
    <row r="631" spans="25:26" ht="12.75" x14ac:dyDescent="0.2">
      <c r="Y631" s="67"/>
      <c r="Z631" s="35"/>
    </row>
    <row r="632" spans="25:26" ht="12.75" x14ac:dyDescent="0.2">
      <c r="Y632" s="67"/>
      <c r="Z632" s="35"/>
    </row>
    <row r="633" spans="25:26" ht="12.75" x14ac:dyDescent="0.2">
      <c r="Y633" s="67"/>
      <c r="Z633" s="35"/>
    </row>
    <row r="634" spans="25:26" ht="12.75" x14ac:dyDescent="0.2">
      <c r="Y634" s="67"/>
      <c r="Z634" s="35"/>
    </row>
    <row r="635" spans="25:26" ht="12.75" x14ac:dyDescent="0.2">
      <c r="Y635" s="67"/>
      <c r="Z635" s="35"/>
    </row>
    <row r="636" spans="25:26" ht="12.75" x14ac:dyDescent="0.2">
      <c r="Y636" s="67"/>
      <c r="Z636" s="35"/>
    </row>
    <row r="637" spans="25:26" ht="12.75" x14ac:dyDescent="0.2">
      <c r="Y637" s="67"/>
      <c r="Z637" s="35"/>
    </row>
    <row r="638" spans="25:26" ht="12.75" x14ac:dyDescent="0.2">
      <c r="Y638" s="67"/>
      <c r="Z638" s="35"/>
    </row>
    <row r="639" spans="25:26" ht="12.75" x14ac:dyDescent="0.2">
      <c r="Y639" s="67"/>
      <c r="Z639" s="35"/>
    </row>
    <row r="640" spans="25:26" ht="12.75" x14ac:dyDescent="0.2">
      <c r="Y640" s="67"/>
      <c r="Z640" s="35"/>
    </row>
    <row r="641" spans="25:26" ht="12.75" x14ac:dyDescent="0.2">
      <c r="Y641" s="67"/>
      <c r="Z641" s="35"/>
    </row>
    <row r="642" spans="25:26" ht="12.75" x14ac:dyDescent="0.2">
      <c r="Y642" s="67"/>
      <c r="Z642" s="35"/>
    </row>
    <row r="643" spans="25:26" ht="12.75" x14ac:dyDescent="0.2">
      <c r="Y643" s="67"/>
      <c r="Z643" s="35"/>
    </row>
    <row r="644" spans="25:26" ht="12.75" x14ac:dyDescent="0.2">
      <c r="Y644" s="67"/>
      <c r="Z644" s="35"/>
    </row>
    <row r="645" spans="25:26" ht="12.75" x14ac:dyDescent="0.2">
      <c r="Y645" s="67"/>
      <c r="Z645" s="35"/>
    </row>
    <row r="646" spans="25:26" ht="12.75" x14ac:dyDescent="0.2">
      <c r="Y646" s="67"/>
      <c r="Z646" s="35"/>
    </row>
    <row r="647" spans="25:26" ht="12.75" x14ac:dyDescent="0.2">
      <c r="Y647" s="67"/>
      <c r="Z647" s="35"/>
    </row>
    <row r="648" spans="25:26" ht="12.75" x14ac:dyDescent="0.2">
      <c r="Y648" s="67"/>
      <c r="Z648" s="35"/>
    </row>
    <row r="649" spans="25:26" ht="12.75" x14ac:dyDescent="0.2">
      <c r="Y649" s="67"/>
      <c r="Z649" s="35"/>
    </row>
    <row r="650" spans="25:26" ht="12.75" x14ac:dyDescent="0.2">
      <c r="Y650" s="67"/>
      <c r="Z650" s="35"/>
    </row>
    <row r="651" spans="25:26" ht="12.75" x14ac:dyDescent="0.2">
      <c r="Y651" s="67"/>
      <c r="Z651" s="35"/>
    </row>
    <row r="652" spans="25:26" ht="12.75" x14ac:dyDescent="0.2">
      <c r="Y652" s="67"/>
      <c r="Z652" s="35"/>
    </row>
    <row r="653" spans="25:26" ht="12.75" x14ac:dyDescent="0.2">
      <c r="Y653" s="67"/>
      <c r="Z653" s="35"/>
    </row>
    <row r="654" spans="25:26" ht="12.75" x14ac:dyDescent="0.2">
      <c r="Y654" s="67"/>
      <c r="Z654" s="35"/>
    </row>
    <row r="655" spans="25:26" ht="12.75" x14ac:dyDescent="0.2">
      <c r="Y655" s="67"/>
      <c r="Z655" s="35"/>
    </row>
    <row r="656" spans="25:26" ht="12.75" x14ac:dyDescent="0.2">
      <c r="Y656" s="67"/>
      <c r="Z656" s="35"/>
    </row>
    <row r="657" spans="25:26" ht="12.75" x14ac:dyDescent="0.2">
      <c r="Y657" s="67"/>
      <c r="Z657" s="35"/>
    </row>
    <row r="658" spans="25:26" ht="12.75" x14ac:dyDescent="0.2">
      <c r="Y658" s="67"/>
      <c r="Z658" s="35"/>
    </row>
    <row r="659" spans="25:26" ht="12.75" x14ac:dyDescent="0.2">
      <c r="Y659" s="67"/>
      <c r="Z659" s="35"/>
    </row>
    <row r="660" spans="25:26" ht="12.75" x14ac:dyDescent="0.2">
      <c r="Y660" s="67"/>
      <c r="Z660" s="35"/>
    </row>
    <row r="661" spans="25:26" ht="12.75" x14ac:dyDescent="0.2">
      <c r="Y661" s="67"/>
      <c r="Z661" s="35"/>
    </row>
    <row r="662" spans="25:26" ht="12.75" x14ac:dyDescent="0.2">
      <c r="Y662" s="67"/>
      <c r="Z662" s="35"/>
    </row>
    <row r="663" spans="25:26" ht="12.75" x14ac:dyDescent="0.2">
      <c r="Y663" s="67"/>
      <c r="Z663" s="35"/>
    </row>
    <row r="664" spans="25:26" ht="12.75" x14ac:dyDescent="0.2">
      <c r="Y664" s="67"/>
      <c r="Z664" s="35"/>
    </row>
    <row r="665" spans="25:26" ht="12.75" x14ac:dyDescent="0.2">
      <c r="Y665" s="67"/>
      <c r="Z665" s="35"/>
    </row>
    <row r="666" spans="25:26" ht="12.75" x14ac:dyDescent="0.2">
      <c r="Y666" s="67"/>
      <c r="Z666" s="35"/>
    </row>
    <row r="667" spans="25:26" ht="12.75" x14ac:dyDescent="0.2">
      <c r="Y667" s="67"/>
      <c r="Z667" s="35"/>
    </row>
    <row r="668" spans="25:26" ht="12.75" x14ac:dyDescent="0.2">
      <c r="Y668" s="67"/>
      <c r="Z668" s="35"/>
    </row>
    <row r="669" spans="25:26" ht="12.75" x14ac:dyDescent="0.2">
      <c r="Y669" s="67"/>
      <c r="Z669" s="35"/>
    </row>
    <row r="670" spans="25:26" ht="12.75" x14ac:dyDescent="0.2">
      <c r="Y670" s="67"/>
      <c r="Z670" s="35"/>
    </row>
    <row r="671" spans="25:26" ht="12.75" x14ac:dyDescent="0.2">
      <c r="Y671" s="67"/>
      <c r="Z671" s="35"/>
    </row>
    <row r="672" spans="25:26" ht="12.75" x14ac:dyDescent="0.2">
      <c r="Y672" s="67"/>
      <c r="Z672" s="35"/>
    </row>
    <row r="673" spans="25:26" ht="12.75" x14ac:dyDescent="0.2">
      <c r="Y673" s="67"/>
      <c r="Z673" s="35"/>
    </row>
    <row r="674" spans="25:26" ht="12.75" x14ac:dyDescent="0.2">
      <c r="Y674" s="67"/>
      <c r="Z674" s="35"/>
    </row>
    <row r="675" spans="25:26" ht="12.75" x14ac:dyDescent="0.2">
      <c r="Y675" s="67"/>
      <c r="Z675" s="35"/>
    </row>
    <row r="676" spans="25:26" ht="12.75" x14ac:dyDescent="0.2">
      <c r="Y676" s="67"/>
      <c r="Z676" s="35"/>
    </row>
    <row r="677" spans="25:26" ht="12.75" x14ac:dyDescent="0.2">
      <c r="Y677" s="67"/>
      <c r="Z677" s="35"/>
    </row>
    <row r="678" spans="25:26" ht="12.75" x14ac:dyDescent="0.2">
      <c r="Y678" s="67"/>
      <c r="Z678" s="35"/>
    </row>
    <row r="679" spans="25:26" ht="12.75" x14ac:dyDescent="0.2">
      <c r="Y679" s="67"/>
      <c r="Z679" s="35"/>
    </row>
    <row r="680" spans="25:26" ht="12.75" x14ac:dyDescent="0.2">
      <c r="Y680" s="67"/>
      <c r="Z680" s="35"/>
    </row>
    <row r="681" spans="25:26" ht="12.75" x14ac:dyDescent="0.2">
      <c r="Y681" s="67"/>
      <c r="Z681" s="35"/>
    </row>
    <row r="682" spans="25:26" ht="12.75" x14ac:dyDescent="0.2">
      <c r="Y682" s="67"/>
      <c r="Z682" s="35"/>
    </row>
    <row r="683" spans="25:26" ht="12.75" x14ac:dyDescent="0.2">
      <c r="Y683" s="67"/>
      <c r="Z683" s="35"/>
    </row>
    <row r="684" spans="25:26" ht="12.75" x14ac:dyDescent="0.2">
      <c r="Y684" s="67"/>
      <c r="Z684" s="35"/>
    </row>
    <row r="685" spans="25:26" ht="12.75" x14ac:dyDescent="0.2">
      <c r="Y685" s="67"/>
      <c r="Z685" s="35"/>
    </row>
    <row r="686" spans="25:26" ht="12.75" x14ac:dyDescent="0.2">
      <c r="Y686" s="67"/>
      <c r="Z686" s="35"/>
    </row>
    <row r="687" spans="25:26" ht="12.75" x14ac:dyDescent="0.2">
      <c r="Y687" s="67"/>
      <c r="Z687" s="35"/>
    </row>
    <row r="688" spans="25:26" ht="12.75" x14ac:dyDescent="0.2">
      <c r="Y688" s="67"/>
      <c r="Z688" s="35"/>
    </row>
    <row r="689" spans="25:26" ht="12.75" x14ac:dyDescent="0.2">
      <c r="Y689" s="67"/>
      <c r="Z689" s="35"/>
    </row>
    <row r="690" spans="25:26" ht="12.75" x14ac:dyDescent="0.2">
      <c r="Y690" s="67"/>
      <c r="Z690" s="35"/>
    </row>
    <row r="691" spans="25:26" ht="12.75" x14ac:dyDescent="0.2">
      <c r="Y691" s="67"/>
      <c r="Z691" s="35"/>
    </row>
    <row r="692" spans="25:26" ht="12.75" x14ac:dyDescent="0.2">
      <c r="Y692" s="67"/>
      <c r="Z692" s="35"/>
    </row>
    <row r="693" spans="25:26" ht="12.75" x14ac:dyDescent="0.2">
      <c r="Y693" s="67"/>
      <c r="Z693" s="35"/>
    </row>
    <row r="694" spans="25:26" ht="12.75" x14ac:dyDescent="0.2">
      <c r="Y694" s="67"/>
      <c r="Z694" s="35"/>
    </row>
    <row r="695" spans="25:26" ht="12.75" x14ac:dyDescent="0.2">
      <c r="Y695" s="67"/>
      <c r="Z695" s="35"/>
    </row>
    <row r="696" spans="25:26" ht="12.75" x14ac:dyDescent="0.2">
      <c r="Y696" s="67"/>
      <c r="Z696" s="35"/>
    </row>
    <row r="697" spans="25:26" ht="12.75" x14ac:dyDescent="0.2">
      <c r="Y697" s="67"/>
      <c r="Z697" s="35"/>
    </row>
    <row r="698" spans="25:26" ht="12.75" x14ac:dyDescent="0.2">
      <c r="Y698" s="67"/>
      <c r="Z698" s="35"/>
    </row>
    <row r="699" spans="25:26" ht="12.75" x14ac:dyDescent="0.2">
      <c r="Y699" s="67"/>
      <c r="Z699" s="35"/>
    </row>
    <row r="700" spans="25:26" ht="12.75" x14ac:dyDescent="0.2">
      <c r="Y700" s="67"/>
      <c r="Z700" s="35"/>
    </row>
    <row r="701" spans="25:26" ht="12.75" x14ac:dyDescent="0.2">
      <c r="Y701" s="67"/>
      <c r="Z701" s="35"/>
    </row>
    <row r="702" spans="25:26" ht="12.75" x14ac:dyDescent="0.2">
      <c r="Y702" s="67"/>
      <c r="Z702" s="35"/>
    </row>
    <row r="703" spans="25:26" ht="12.75" x14ac:dyDescent="0.2">
      <c r="Y703" s="67"/>
      <c r="Z703" s="35"/>
    </row>
    <row r="704" spans="25:26" ht="12.75" x14ac:dyDescent="0.2">
      <c r="Y704" s="67"/>
      <c r="Z704" s="35"/>
    </row>
    <row r="705" spans="25:26" ht="12.75" x14ac:dyDescent="0.2">
      <c r="Y705" s="67"/>
      <c r="Z705" s="35"/>
    </row>
    <row r="706" spans="25:26" ht="12.75" x14ac:dyDescent="0.2">
      <c r="Y706" s="67"/>
      <c r="Z706" s="35"/>
    </row>
    <row r="707" spans="25:26" ht="12.75" x14ac:dyDescent="0.2">
      <c r="Y707" s="67"/>
      <c r="Z707" s="35"/>
    </row>
    <row r="708" spans="25:26" ht="12.75" x14ac:dyDescent="0.2">
      <c r="Y708" s="67"/>
      <c r="Z708" s="35"/>
    </row>
    <row r="709" spans="25:26" ht="12.75" x14ac:dyDescent="0.2">
      <c r="Y709" s="67"/>
      <c r="Z709" s="35"/>
    </row>
    <row r="710" spans="25:26" ht="12.75" x14ac:dyDescent="0.2">
      <c r="Y710" s="67"/>
      <c r="Z710" s="35"/>
    </row>
    <row r="711" spans="25:26" ht="12.75" x14ac:dyDescent="0.2">
      <c r="Y711" s="67"/>
      <c r="Z711" s="35"/>
    </row>
    <row r="712" spans="25:26" ht="12.75" x14ac:dyDescent="0.2">
      <c r="Y712" s="67"/>
      <c r="Z712" s="35"/>
    </row>
    <row r="713" spans="25:26" ht="12.75" x14ac:dyDescent="0.2">
      <c r="Y713" s="67"/>
      <c r="Z713" s="35"/>
    </row>
    <row r="714" spans="25:26" ht="12.75" x14ac:dyDescent="0.2">
      <c r="Y714" s="67"/>
      <c r="Z714" s="35"/>
    </row>
    <row r="715" spans="25:26" ht="12.75" x14ac:dyDescent="0.2">
      <c r="Y715" s="67"/>
      <c r="Z715" s="35"/>
    </row>
    <row r="716" spans="25:26" ht="12.75" x14ac:dyDescent="0.2">
      <c r="Y716" s="67"/>
      <c r="Z716" s="35"/>
    </row>
    <row r="717" spans="25:26" ht="12.75" x14ac:dyDescent="0.2">
      <c r="Y717" s="67"/>
      <c r="Z717" s="35"/>
    </row>
    <row r="718" spans="25:26" ht="12.75" x14ac:dyDescent="0.2">
      <c r="Y718" s="67"/>
      <c r="Z718" s="35"/>
    </row>
    <row r="719" spans="25:26" ht="12.75" x14ac:dyDescent="0.2">
      <c r="Y719" s="67"/>
      <c r="Z719" s="35"/>
    </row>
    <row r="720" spans="25:26" ht="12.75" x14ac:dyDescent="0.2">
      <c r="Y720" s="67"/>
      <c r="Z720" s="35"/>
    </row>
    <row r="721" spans="25:26" ht="12.75" x14ac:dyDescent="0.2">
      <c r="Y721" s="67"/>
      <c r="Z721" s="35"/>
    </row>
    <row r="722" spans="25:26" ht="12.75" x14ac:dyDescent="0.2">
      <c r="Y722" s="67"/>
      <c r="Z722" s="35"/>
    </row>
    <row r="723" spans="25:26" ht="12.75" x14ac:dyDescent="0.2">
      <c r="Y723" s="67"/>
      <c r="Z723" s="35"/>
    </row>
    <row r="724" spans="25:26" ht="12.75" x14ac:dyDescent="0.2">
      <c r="Y724" s="67"/>
      <c r="Z724" s="35"/>
    </row>
    <row r="725" spans="25:26" ht="12.75" x14ac:dyDescent="0.2">
      <c r="Y725" s="67"/>
      <c r="Z725" s="35"/>
    </row>
    <row r="726" spans="25:26" ht="12.75" x14ac:dyDescent="0.2">
      <c r="Y726" s="67"/>
      <c r="Z726" s="35"/>
    </row>
    <row r="727" spans="25:26" ht="12.75" x14ac:dyDescent="0.2">
      <c r="Y727" s="67"/>
      <c r="Z727" s="35"/>
    </row>
    <row r="728" spans="25:26" ht="12.75" x14ac:dyDescent="0.2">
      <c r="Y728" s="67"/>
      <c r="Z728" s="35"/>
    </row>
    <row r="729" spans="25:26" ht="12.75" x14ac:dyDescent="0.2">
      <c r="Y729" s="67"/>
      <c r="Z729" s="35"/>
    </row>
    <row r="730" spans="25:26" ht="12.75" x14ac:dyDescent="0.2">
      <c r="Y730" s="67"/>
      <c r="Z730" s="35"/>
    </row>
    <row r="731" spans="25:26" ht="12.75" x14ac:dyDescent="0.2">
      <c r="Y731" s="67"/>
      <c r="Z731" s="35"/>
    </row>
    <row r="732" spans="25:26" ht="12.75" x14ac:dyDescent="0.2">
      <c r="Y732" s="67"/>
      <c r="Z732" s="35"/>
    </row>
    <row r="733" spans="25:26" ht="12.75" x14ac:dyDescent="0.2">
      <c r="Y733" s="67"/>
      <c r="Z733" s="35"/>
    </row>
    <row r="734" spans="25:26" ht="12.75" x14ac:dyDescent="0.2">
      <c r="Y734" s="67"/>
      <c r="Z734" s="35"/>
    </row>
    <row r="735" spans="25:26" ht="12.75" x14ac:dyDescent="0.2">
      <c r="Y735" s="67"/>
      <c r="Z735" s="35"/>
    </row>
    <row r="736" spans="25:26" ht="12.75" x14ac:dyDescent="0.2">
      <c r="Y736" s="67"/>
      <c r="Z736" s="35"/>
    </row>
    <row r="737" spans="25:26" ht="12.75" x14ac:dyDescent="0.2">
      <c r="Y737" s="67"/>
      <c r="Z737" s="35"/>
    </row>
    <row r="738" spans="25:26" ht="12.75" x14ac:dyDescent="0.2">
      <c r="Y738" s="67"/>
      <c r="Z738" s="35"/>
    </row>
    <row r="739" spans="25:26" ht="12.75" x14ac:dyDescent="0.2">
      <c r="Y739" s="67"/>
      <c r="Z739" s="35"/>
    </row>
    <row r="740" spans="25:26" ht="12.75" x14ac:dyDescent="0.2">
      <c r="Y740" s="67"/>
      <c r="Z740" s="35"/>
    </row>
    <row r="741" spans="25:26" ht="12.75" x14ac:dyDescent="0.2">
      <c r="Y741" s="67"/>
      <c r="Z741" s="35"/>
    </row>
    <row r="742" spans="25:26" ht="12.75" x14ac:dyDescent="0.2">
      <c r="Y742" s="67"/>
      <c r="Z742" s="35"/>
    </row>
    <row r="743" spans="25:26" ht="12.75" x14ac:dyDescent="0.2">
      <c r="Y743" s="67"/>
      <c r="Z743" s="35"/>
    </row>
    <row r="744" spans="25:26" ht="12.75" x14ac:dyDescent="0.2">
      <c r="Y744" s="67"/>
      <c r="Z744" s="35"/>
    </row>
    <row r="745" spans="25:26" ht="12.75" x14ac:dyDescent="0.2">
      <c r="Y745" s="67"/>
      <c r="Z745" s="35"/>
    </row>
    <row r="746" spans="25:26" ht="12.75" x14ac:dyDescent="0.2">
      <c r="Y746" s="67"/>
      <c r="Z746" s="35"/>
    </row>
    <row r="747" spans="25:26" ht="12.75" x14ac:dyDescent="0.2">
      <c r="Y747" s="67"/>
      <c r="Z747" s="35"/>
    </row>
    <row r="748" spans="25:26" ht="12.75" x14ac:dyDescent="0.2">
      <c r="Y748" s="67"/>
      <c r="Z748" s="35"/>
    </row>
    <row r="749" spans="25:26" ht="12.75" x14ac:dyDescent="0.2">
      <c r="Y749" s="67"/>
      <c r="Z749" s="35"/>
    </row>
    <row r="750" spans="25:26" ht="12.75" x14ac:dyDescent="0.2">
      <c r="Y750" s="67"/>
      <c r="Z750" s="35"/>
    </row>
    <row r="751" spans="25:26" ht="12.75" x14ac:dyDescent="0.2">
      <c r="Y751" s="67"/>
      <c r="Z751" s="35"/>
    </row>
    <row r="752" spans="25:26" ht="12.75" x14ac:dyDescent="0.2">
      <c r="Y752" s="67"/>
      <c r="Z752" s="35"/>
    </row>
    <row r="753" spans="25:26" ht="12.75" x14ac:dyDescent="0.2">
      <c r="Y753" s="67"/>
      <c r="Z753" s="35"/>
    </row>
    <row r="754" spans="25:26" ht="12.75" x14ac:dyDescent="0.2">
      <c r="Y754" s="67"/>
      <c r="Z754" s="35"/>
    </row>
    <row r="755" spans="25:26" ht="12.75" x14ac:dyDescent="0.2">
      <c r="Y755" s="67"/>
      <c r="Z755" s="35"/>
    </row>
    <row r="756" spans="25:26" ht="12.75" x14ac:dyDescent="0.2">
      <c r="Y756" s="67"/>
      <c r="Z756" s="35"/>
    </row>
    <row r="757" spans="25:26" ht="12.75" x14ac:dyDescent="0.2">
      <c r="Y757" s="67"/>
      <c r="Z757" s="35"/>
    </row>
    <row r="758" spans="25:26" ht="12.75" x14ac:dyDescent="0.2">
      <c r="Y758" s="67"/>
      <c r="Z758" s="35"/>
    </row>
    <row r="759" spans="25:26" ht="12.75" x14ac:dyDescent="0.2">
      <c r="Y759" s="67"/>
      <c r="Z759" s="35"/>
    </row>
    <row r="760" spans="25:26" ht="12.75" x14ac:dyDescent="0.2">
      <c r="Y760" s="67"/>
      <c r="Z760" s="35"/>
    </row>
    <row r="761" spans="25:26" ht="12.75" x14ac:dyDescent="0.2">
      <c r="Y761" s="67"/>
      <c r="Z761" s="35"/>
    </row>
    <row r="762" spans="25:26" ht="12.75" x14ac:dyDescent="0.2">
      <c r="Y762" s="67"/>
      <c r="Z762" s="35"/>
    </row>
    <row r="763" spans="25:26" ht="12.75" x14ac:dyDescent="0.2">
      <c r="Y763" s="67"/>
      <c r="Z763" s="35"/>
    </row>
    <row r="764" spans="25:26" ht="12.75" x14ac:dyDescent="0.2">
      <c r="Y764" s="67"/>
      <c r="Z764" s="35"/>
    </row>
    <row r="765" spans="25:26" ht="12.75" x14ac:dyDescent="0.2">
      <c r="Y765" s="67"/>
      <c r="Z765" s="35"/>
    </row>
    <row r="766" spans="25:26" ht="12.75" x14ac:dyDescent="0.2">
      <c r="Y766" s="67"/>
      <c r="Z766" s="35"/>
    </row>
    <row r="767" spans="25:26" ht="12.75" x14ac:dyDescent="0.2">
      <c r="Y767" s="67"/>
      <c r="Z767" s="35"/>
    </row>
    <row r="768" spans="25:26" ht="12.75" x14ac:dyDescent="0.2">
      <c r="Y768" s="67"/>
      <c r="Z768" s="35"/>
    </row>
    <row r="769" spans="25:26" ht="12.75" x14ac:dyDescent="0.2">
      <c r="Y769" s="67"/>
      <c r="Z769" s="35"/>
    </row>
    <row r="770" spans="25:26" ht="12.75" x14ac:dyDescent="0.2">
      <c r="Y770" s="67"/>
      <c r="Z770" s="35"/>
    </row>
    <row r="771" spans="25:26" ht="12.75" x14ac:dyDescent="0.2">
      <c r="Y771" s="67"/>
      <c r="Z771" s="35"/>
    </row>
    <row r="772" spans="25:26" ht="12.75" x14ac:dyDescent="0.2">
      <c r="Y772" s="67"/>
      <c r="Z772" s="35"/>
    </row>
    <row r="773" spans="25:26" ht="12.75" x14ac:dyDescent="0.2">
      <c r="Y773" s="67"/>
      <c r="Z773" s="35"/>
    </row>
    <row r="774" spans="25:26" ht="12.75" x14ac:dyDescent="0.2">
      <c r="Y774" s="67"/>
      <c r="Z774" s="35"/>
    </row>
    <row r="775" spans="25:26" ht="12.75" x14ac:dyDescent="0.2">
      <c r="Y775" s="67"/>
      <c r="Z775" s="35"/>
    </row>
    <row r="776" spans="25:26" ht="12.75" x14ac:dyDescent="0.2">
      <c r="Y776" s="67"/>
      <c r="Z776" s="35"/>
    </row>
    <row r="777" spans="25:26" ht="12.75" x14ac:dyDescent="0.2">
      <c r="Y777" s="67"/>
      <c r="Z777" s="35"/>
    </row>
    <row r="778" spans="25:26" ht="12.75" x14ac:dyDescent="0.2">
      <c r="Y778" s="67"/>
      <c r="Z778" s="35"/>
    </row>
    <row r="779" spans="25:26" ht="12.75" x14ac:dyDescent="0.2">
      <c r="Y779" s="67"/>
      <c r="Z779" s="35"/>
    </row>
    <row r="780" spans="25:26" ht="12.75" x14ac:dyDescent="0.2">
      <c r="Y780" s="67"/>
      <c r="Z780" s="35"/>
    </row>
    <row r="781" spans="25:26" ht="12.75" x14ac:dyDescent="0.2">
      <c r="Y781" s="67"/>
      <c r="Z781" s="35"/>
    </row>
    <row r="782" spans="25:26" ht="12.75" x14ac:dyDescent="0.2">
      <c r="Y782" s="67"/>
      <c r="Z782" s="35"/>
    </row>
    <row r="783" spans="25:26" ht="12.75" x14ac:dyDescent="0.2">
      <c r="Y783" s="67"/>
      <c r="Z783" s="35"/>
    </row>
    <row r="784" spans="25:26" ht="12.75" x14ac:dyDescent="0.2">
      <c r="Y784" s="67"/>
      <c r="Z784" s="35"/>
    </row>
    <row r="785" spans="25:26" ht="12.75" x14ac:dyDescent="0.2">
      <c r="Y785" s="67"/>
      <c r="Z785" s="35"/>
    </row>
    <row r="786" spans="25:26" ht="12.75" x14ac:dyDescent="0.2">
      <c r="Y786" s="67"/>
      <c r="Z786" s="35"/>
    </row>
    <row r="787" spans="25:26" ht="12.75" x14ac:dyDescent="0.2">
      <c r="Y787" s="67"/>
      <c r="Z787" s="35"/>
    </row>
    <row r="788" spans="25:26" ht="12.75" x14ac:dyDescent="0.2">
      <c r="Y788" s="67"/>
      <c r="Z788" s="35"/>
    </row>
    <row r="789" spans="25:26" ht="12.75" x14ac:dyDescent="0.2">
      <c r="Y789" s="67"/>
      <c r="Z789" s="35"/>
    </row>
    <row r="790" spans="25:26" ht="12.75" x14ac:dyDescent="0.2">
      <c r="Y790" s="67"/>
      <c r="Z790" s="35"/>
    </row>
    <row r="791" spans="25:26" ht="12.75" x14ac:dyDescent="0.2">
      <c r="Y791" s="67"/>
      <c r="Z791" s="35"/>
    </row>
    <row r="792" spans="25:26" ht="12.75" x14ac:dyDescent="0.2">
      <c r="Y792" s="67"/>
      <c r="Z792" s="35"/>
    </row>
    <row r="793" spans="25:26" ht="12.75" x14ac:dyDescent="0.2">
      <c r="Y793" s="67"/>
      <c r="Z793" s="35"/>
    </row>
    <row r="794" spans="25:26" ht="12.75" x14ac:dyDescent="0.2">
      <c r="Y794" s="67"/>
      <c r="Z794" s="35"/>
    </row>
    <row r="795" spans="25:26" ht="12.75" x14ac:dyDescent="0.2">
      <c r="Y795" s="67"/>
      <c r="Z795" s="35"/>
    </row>
    <row r="796" spans="25:26" ht="12.75" x14ac:dyDescent="0.2">
      <c r="Y796" s="67"/>
      <c r="Z796" s="35"/>
    </row>
    <row r="797" spans="25:26" ht="12.75" x14ac:dyDescent="0.2">
      <c r="Y797" s="67"/>
      <c r="Z797" s="35"/>
    </row>
    <row r="798" spans="25:26" ht="12.75" x14ac:dyDescent="0.2">
      <c r="Y798" s="67"/>
      <c r="Z798" s="35"/>
    </row>
    <row r="799" spans="25:26" ht="12.75" x14ac:dyDescent="0.2">
      <c r="Y799" s="67"/>
      <c r="Z799" s="35"/>
    </row>
    <row r="800" spans="25:26" ht="12.75" x14ac:dyDescent="0.2">
      <c r="Y800" s="67"/>
      <c r="Z800" s="35"/>
    </row>
    <row r="801" spans="25:26" ht="12.75" x14ac:dyDescent="0.2">
      <c r="Y801" s="67"/>
      <c r="Z801" s="35"/>
    </row>
    <row r="802" spans="25:26" ht="12.75" x14ac:dyDescent="0.2">
      <c r="Y802" s="67"/>
      <c r="Z802" s="35"/>
    </row>
    <row r="803" spans="25:26" ht="12.75" x14ac:dyDescent="0.2">
      <c r="Y803" s="67"/>
      <c r="Z803" s="35"/>
    </row>
    <row r="804" spans="25:26" ht="12.75" x14ac:dyDescent="0.2">
      <c r="Y804" s="67"/>
      <c r="Z804" s="35"/>
    </row>
    <row r="805" spans="25:26" ht="12.75" x14ac:dyDescent="0.2">
      <c r="Y805" s="67"/>
      <c r="Z805" s="35"/>
    </row>
    <row r="806" spans="25:26" ht="12.75" x14ac:dyDescent="0.2">
      <c r="Y806" s="67"/>
      <c r="Z806" s="35"/>
    </row>
    <row r="807" spans="25:26" ht="12.75" x14ac:dyDescent="0.2">
      <c r="Y807" s="67"/>
      <c r="Z807" s="35"/>
    </row>
    <row r="808" spans="25:26" ht="12.75" x14ac:dyDescent="0.2">
      <c r="Y808" s="67"/>
      <c r="Z808" s="35"/>
    </row>
    <row r="809" spans="25:26" ht="12.75" x14ac:dyDescent="0.2">
      <c r="Y809" s="67"/>
      <c r="Z809" s="35"/>
    </row>
    <row r="810" spans="25:26" ht="12.75" x14ac:dyDescent="0.2">
      <c r="Y810" s="67"/>
      <c r="Z810" s="35"/>
    </row>
    <row r="811" spans="25:26" ht="12.75" x14ac:dyDescent="0.2">
      <c r="Y811" s="67"/>
      <c r="Z811" s="35"/>
    </row>
    <row r="812" spans="25:26" ht="12.75" x14ac:dyDescent="0.2">
      <c r="Y812" s="67"/>
      <c r="Z812" s="35"/>
    </row>
    <row r="813" spans="25:26" ht="12.75" x14ac:dyDescent="0.2">
      <c r="Y813" s="67"/>
      <c r="Z813" s="35"/>
    </row>
    <row r="814" spans="25:26" ht="12.75" x14ac:dyDescent="0.2">
      <c r="Y814" s="67"/>
      <c r="Z814" s="35"/>
    </row>
    <row r="815" spans="25:26" ht="12.75" x14ac:dyDescent="0.2">
      <c r="Y815" s="67"/>
      <c r="Z815" s="35"/>
    </row>
    <row r="816" spans="25:26" ht="12.75" x14ac:dyDescent="0.2">
      <c r="Y816" s="67"/>
      <c r="Z816" s="35"/>
    </row>
    <row r="817" spans="25:26" ht="12.75" x14ac:dyDescent="0.2">
      <c r="Y817" s="67"/>
      <c r="Z817" s="35"/>
    </row>
    <row r="818" spans="25:26" ht="12.75" x14ac:dyDescent="0.2">
      <c r="Y818" s="67"/>
      <c r="Z818" s="35"/>
    </row>
    <row r="819" spans="25:26" ht="12.75" x14ac:dyDescent="0.2">
      <c r="Y819" s="67"/>
      <c r="Z819" s="35"/>
    </row>
    <row r="820" spans="25:26" ht="12.75" x14ac:dyDescent="0.2">
      <c r="Y820" s="67"/>
      <c r="Z820" s="35"/>
    </row>
    <row r="821" spans="25:26" ht="12.75" x14ac:dyDescent="0.2">
      <c r="Y821" s="67"/>
      <c r="Z821" s="35"/>
    </row>
    <row r="822" spans="25:26" ht="12.75" x14ac:dyDescent="0.2">
      <c r="Y822" s="67"/>
      <c r="Z822" s="35"/>
    </row>
    <row r="823" spans="25:26" ht="12.75" x14ac:dyDescent="0.2">
      <c r="Y823" s="67"/>
      <c r="Z823" s="35"/>
    </row>
    <row r="824" spans="25:26" ht="12.75" x14ac:dyDescent="0.2">
      <c r="Y824" s="67"/>
      <c r="Z824" s="35"/>
    </row>
    <row r="825" spans="25:26" ht="12.75" x14ac:dyDescent="0.2">
      <c r="Y825" s="67"/>
      <c r="Z825" s="35"/>
    </row>
    <row r="826" spans="25:26" ht="12.75" x14ac:dyDescent="0.2">
      <c r="Y826" s="67"/>
      <c r="Z826" s="35"/>
    </row>
    <row r="827" spans="25:26" ht="12.75" x14ac:dyDescent="0.2">
      <c r="Y827" s="67"/>
      <c r="Z827" s="35"/>
    </row>
    <row r="828" spans="25:26" ht="12.75" x14ac:dyDescent="0.2">
      <c r="Y828" s="67"/>
      <c r="Z828" s="35"/>
    </row>
    <row r="829" spans="25:26" ht="12.75" x14ac:dyDescent="0.2">
      <c r="Y829" s="67"/>
      <c r="Z829" s="35"/>
    </row>
    <row r="830" spans="25:26" ht="12.75" x14ac:dyDescent="0.2">
      <c r="Y830" s="67"/>
      <c r="Z830" s="35"/>
    </row>
    <row r="831" spans="25:26" ht="12.75" x14ac:dyDescent="0.2">
      <c r="Y831" s="67"/>
      <c r="Z831" s="35"/>
    </row>
    <row r="832" spans="25:26" ht="12.75" x14ac:dyDescent="0.2">
      <c r="Y832" s="67"/>
      <c r="Z832" s="35"/>
    </row>
    <row r="833" spans="25:26" ht="12.75" x14ac:dyDescent="0.2">
      <c r="Y833" s="67"/>
      <c r="Z833" s="35"/>
    </row>
    <row r="834" spans="25:26" ht="12.75" x14ac:dyDescent="0.2">
      <c r="Y834" s="67"/>
      <c r="Z834" s="35"/>
    </row>
    <row r="835" spans="25:26" ht="12.75" x14ac:dyDescent="0.2">
      <c r="Y835" s="67"/>
      <c r="Z835" s="35"/>
    </row>
    <row r="836" spans="25:26" ht="12.75" x14ac:dyDescent="0.2">
      <c r="Y836" s="67"/>
      <c r="Z836" s="35"/>
    </row>
    <row r="837" spans="25:26" ht="12.75" x14ac:dyDescent="0.2">
      <c r="Y837" s="67"/>
      <c r="Z837" s="35"/>
    </row>
    <row r="838" spans="25:26" ht="12.75" x14ac:dyDescent="0.2">
      <c r="Y838" s="67"/>
      <c r="Z838" s="35"/>
    </row>
    <row r="839" spans="25:26" ht="12.75" x14ac:dyDescent="0.2">
      <c r="Y839" s="67"/>
      <c r="Z839" s="35"/>
    </row>
    <row r="840" spans="25:26" ht="12.75" x14ac:dyDescent="0.2">
      <c r="Y840" s="67"/>
      <c r="Z840" s="35"/>
    </row>
    <row r="841" spans="25:26" ht="12.75" x14ac:dyDescent="0.2">
      <c r="Y841" s="67"/>
      <c r="Z841" s="35"/>
    </row>
    <row r="842" spans="25:26" ht="12.75" x14ac:dyDescent="0.2">
      <c r="Y842" s="67"/>
      <c r="Z842" s="35"/>
    </row>
    <row r="843" spans="25:26" ht="12.75" x14ac:dyDescent="0.2">
      <c r="Y843" s="67"/>
      <c r="Z843" s="35"/>
    </row>
    <row r="844" spans="25:26" ht="12.75" x14ac:dyDescent="0.2">
      <c r="Y844" s="67"/>
      <c r="Z844" s="35"/>
    </row>
    <row r="845" spans="25:26" ht="12.75" x14ac:dyDescent="0.2">
      <c r="Y845" s="67"/>
      <c r="Z845" s="35"/>
    </row>
    <row r="846" spans="25:26" ht="12.75" x14ac:dyDescent="0.2">
      <c r="Y846" s="67"/>
      <c r="Z846" s="35"/>
    </row>
    <row r="847" spans="25:26" ht="12.75" x14ac:dyDescent="0.2">
      <c r="Y847" s="67"/>
      <c r="Z847" s="35"/>
    </row>
    <row r="848" spans="25:26" ht="12.75" x14ac:dyDescent="0.2">
      <c r="Y848" s="67"/>
      <c r="Z848" s="35"/>
    </row>
    <row r="849" spans="25:26" ht="12.75" x14ac:dyDescent="0.2">
      <c r="Y849" s="67"/>
      <c r="Z849" s="35"/>
    </row>
    <row r="850" spans="25:26" ht="12.75" x14ac:dyDescent="0.2">
      <c r="Y850" s="67"/>
      <c r="Z850" s="35"/>
    </row>
    <row r="851" spans="25:26" ht="12.75" x14ac:dyDescent="0.2">
      <c r="Y851" s="67"/>
      <c r="Z851" s="35"/>
    </row>
    <row r="852" spans="25:26" ht="12.75" x14ac:dyDescent="0.2">
      <c r="Y852" s="67"/>
      <c r="Z852" s="35"/>
    </row>
    <row r="853" spans="25:26" ht="12.75" x14ac:dyDescent="0.2">
      <c r="Y853" s="67"/>
      <c r="Z853" s="35"/>
    </row>
    <row r="854" spans="25:26" ht="12.75" x14ac:dyDescent="0.2">
      <c r="Y854" s="67"/>
      <c r="Z854" s="35"/>
    </row>
    <row r="855" spans="25:26" ht="12.75" x14ac:dyDescent="0.2">
      <c r="Y855" s="67"/>
      <c r="Z855" s="35"/>
    </row>
    <row r="856" spans="25:26" ht="12.75" x14ac:dyDescent="0.2">
      <c r="Y856" s="67"/>
      <c r="Z856" s="35"/>
    </row>
    <row r="857" spans="25:26" ht="12.75" x14ac:dyDescent="0.2">
      <c r="Y857" s="67"/>
      <c r="Z857" s="35"/>
    </row>
    <row r="858" spans="25:26" ht="12.75" x14ac:dyDescent="0.2">
      <c r="Y858" s="67"/>
      <c r="Z858" s="35"/>
    </row>
    <row r="859" spans="25:26" ht="12.75" x14ac:dyDescent="0.2">
      <c r="Y859" s="67"/>
      <c r="Z859" s="35"/>
    </row>
    <row r="860" spans="25:26" ht="12.75" x14ac:dyDescent="0.2">
      <c r="Y860" s="67"/>
      <c r="Z860" s="35"/>
    </row>
    <row r="861" spans="25:26" ht="12.75" x14ac:dyDescent="0.2">
      <c r="Y861" s="67"/>
      <c r="Z861" s="35"/>
    </row>
    <row r="862" spans="25:26" ht="12.75" x14ac:dyDescent="0.2">
      <c r="Y862" s="67"/>
      <c r="Z862" s="35"/>
    </row>
    <row r="863" spans="25:26" ht="12.75" x14ac:dyDescent="0.2">
      <c r="Y863" s="67"/>
      <c r="Z863" s="35"/>
    </row>
    <row r="864" spans="25:26" ht="12.75" x14ac:dyDescent="0.2">
      <c r="Y864" s="67"/>
      <c r="Z864" s="35"/>
    </row>
    <row r="865" spans="25:26" ht="12.75" x14ac:dyDescent="0.2">
      <c r="Y865" s="67"/>
      <c r="Z865" s="35"/>
    </row>
    <row r="866" spans="25:26" ht="12.75" x14ac:dyDescent="0.2">
      <c r="Y866" s="67"/>
      <c r="Z866" s="35"/>
    </row>
    <row r="867" spans="25:26" ht="12.75" x14ac:dyDescent="0.2">
      <c r="Y867" s="67"/>
      <c r="Z867" s="35"/>
    </row>
    <row r="868" spans="25:26" ht="12.75" x14ac:dyDescent="0.2">
      <c r="Y868" s="67"/>
      <c r="Z868" s="35"/>
    </row>
    <row r="869" spans="25:26" ht="12.75" x14ac:dyDescent="0.2">
      <c r="Y869" s="67"/>
      <c r="Z869" s="35"/>
    </row>
    <row r="870" spans="25:26" ht="12.75" x14ac:dyDescent="0.2">
      <c r="Y870" s="67"/>
      <c r="Z870" s="35"/>
    </row>
    <row r="871" spans="25:26" ht="12.75" x14ac:dyDescent="0.2">
      <c r="Y871" s="67"/>
      <c r="Z871" s="35"/>
    </row>
    <row r="872" spans="25:26" ht="12.75" x14ac:dyDescent="0.2">
      <c r="Y872" s="67"/>
      <c r="Z872" s="35"/>
    </row>
    <row r="873" spans="25:26" ht="12.75" x14ac:dyDescent="0.2">
      <c r="Y873" s="67"/>
      <c r="Z873" s="35"/>
    </row>
    <row r="874" spans="25:26" ht="12.75" x14ac:dyDescent="0.2">
      <c r="Y874" s="67"/>
      <c r="Z874" s="35"/>
    </row>
    <row r="875" spans="25:26" ht="12.75" x14ac:dyDescent="0.2">
      <c r="Y875" s="67"/>
      <c r="Z875" s="35"/>
    </row>
    <row r="876" spans="25:26" ht="12.75" x14ac:dyDescent="0.2">
      <c r="Y876" s="67"/>
      <c r="Z876" s="35"/>
    </row>
    <row r="877" spans="25:26" ht="12.75" x14ac:dyDescent="0.2">
      <c r="Y877" s="67"/>
      <c r="Z877" s="35"/>
    </row>
    <row r="878" spans="25:26" ht="12.75" x14ac:dyDescent="0.2">
      <c r="Y878" s="67"/>
      <c r="Z878" s="35"/>
    </row>
    <row r="879" spans="25:26" ht="12.75" x14ac:dyDescent="0.2">
      <c r="Y879" s="67"/>
      <c r="Z879" s="35"/>
    </row>
    <row r="880" spans="25:26" ht="12.75" x14ac:dyDescent="0.2">
      <c r="Y880" s="67"/>
      <c r="Z880" s="35"/>
    </row>
    <row r="881" spans="25:26" ht="12.75" x14ac:dyDescent="0.2">
      <c r="Y881" s="67"/>
      <c r="Z881" s="35"/>
    </row>
    <row r="882" spans="25:26" ht="12.75" x14ac:dyDescent="0.2">
      <c r="Y882" s="67"/>
      <c r="Z882" s="35"/>
    </row>
    <row r="883" spans="25:26" ht="12.75" x14ac:dyDescent="0.2">
      <c r="Y883" s="67"/>
      <c r="Z883" s="35"/>
    </row>
    <row r="884" spans="25:26" ht="12.75" x14ac:dyDescent="0.2">
      <c r="Y884" s="67"/>
      <c r="Z884" s="35"/>
    </row>
    <row r="885" spans="25:26" ht="12.75" x14ac:dyDescent="0.2">
      <c r="Y885" s="67"/>
      <c r="Z885" s="35"/>
    </row>
    <row r="886" spans="25:26" ht="12.75" x14ac:dyDescent="0.2">
      <c r="Y886" s="67"/>
      <c r="Z886" s="35"/>
    </row>
    <row r="887" spans="25:26" ht="12.75" x14ac:dyDescent="0.2">
      <c r="Y887" s="67"/>
      <c r="Z887" s="35"/>
    </row>
    <row r="888" spans="25:26" ht="12.75" x14ac:dyDescent="0.2">
      <c r="Y888" s="67"/>
      <c r="Z888" s="35"/>
    </row>
    <row r="889" spans="25:26" ht="12.75" x14ac:dyDescent="0.2">
      <c r="Y889" s="67"/>
      <c r="Z889" s="35"/>
    </row>
    <row r="890" spans="25:26" ht="12.75" x14ac:dyDescent="0.2">
      <c r="Y890" s="67"/>
      <c r="Z890" s="35"/>
    </row>
    <row r="891" spans="25:26" ht="12.75" x14ac:dyDescent="0.2">
      <c r="Y891" s="67"/>
      <c r="Z891" s="35"/>
    </row>
    <row r="892" spans="25:26" ht="12.75" x14ac:dyDescent="0.2">
      <c r="Y892" s="67"/>
      <c r="Z892" s="35"/>
    </row>
    <row r="893" spans="25:26" ht="12.75" x14ac:dyDescent="0.2">
      <c r="Y893" s="67"/>
      <c r="Z893" s="35"/>
    </row>
    <row r="894" spans="25:26" ht="12.75" x14ac:dyDescent="0.2">
      <c r="Y894" s="67"/>
      <c r="Z894" s="35"/>
    </row>
    <row r="895" spans="25:26" ht="12.75" x14ac:dyDescent="0.2">
      <c r="Y895" s="67"/>
      <c r="Z895" s="35"/>
    </row>
    <row r="896" spans="25:26" ht="12.75" x14ac:dyDescent="0.2">
      <c r="Y896" s="67"/>
      <c r="Z896" s="35"/>
    </row>
    <row r="897" spans="25:26" ht="12.75" x14ac:dyDescent="0.2">
      <c r="Y897" s="67"/>
      <c r="Z897" s="35"/>
    </row>
    <row r="898" spans="25:26" ht="12.75" x14ac:dyDescent="0.2">
      <c r="Y898" s="67"/>
      <c r="Z898" s="35"/>
    </row>
    <row r="899" spans="25:26" ht="12.75" x14ac:dyDescent="0.2">
      <c r="Y899" s="67"/>
      <c r="Z899" s="35"/>
    </row>
    <row r="900" spans="25:26" ht="12.75" x14ac:dyDescent="0.2">
      <c r="Y900" s="67"/>
      <c r="Z900" s="35"/>
    </row>
    <row r="901" spans="25:26" ht="12.75" x14ac:dyDescent="0.2">
      <c r="Y901" s="71"/>
    </row>
    <row r="902" spans="25:26" ht="12.75" x14ac:dyDescent="0.2">
      <c r="Y902" s="71"/>
    </row>
    <row r="903" spans="25:26" ht="12.75" x14ac:dyDescent="0.2">
      <c r="Y903" s="71"/>
    </row>
    <row r="904" spans="25:26" ht="12.75" x14ac:dyDescent="0.2">
      <c r="Y904" s="71"/>
    </row>
    <row r="905" spans="25:26" ht="12.75" x14ac:dyDescent="0.2">
      <c r="Y905" s="71"/>
    </row>
    <row r="906" spans="25:26" ht="12.75" x14ac:dyDescent="0.2">
      <c r="Y906" s="71"/>
    </row>
    <row r="907" spans="25:26" ht="12.75" x14ac:dyDescent="0.2">
      <c r="Y907" s="71"/>
    </row>
    <row r="908" spans="25:26" ht="12.75" x14ac:dyDescent="0.2">
      <c r="Y908" s="71"/>
    </row>
    <row r="909" spans="25:26" ht="12.75" x14ac:dyDescent="0.2">
      <c r="Y909" s="71"/>
    </row>
    <row r="910" spans="25:26" ht="12.75" x14ac:dyDescent="0.2">
      <c r="Y910" s="71"/>
    </row>
    <row r="911" spans="25:26" ht="12.75" x14ac:dyDescent="0.2">
      <c r="Y911" s="71"/>
    </row>
    <row r="912" spans="25:26" ht="12.75" x14ac:dyDescent="0.2">
      <c r="Y912" s="71"/>
    </row>
    <row r="913" spans="25:25" ht="12.75" x14ac:dyDescent="0.2">
      <c r="Y913" s="71"/>
    </row>
    <row r="914" spans="25:25" ht="12.75" x14ac:dyDescent="0.2">
      <c r="Y914" s="71"/>
    </row>
    <row r="915" spans="25:25" ht="12.75" x14ac:dyDescent="0.2">
      <c r="Y915" s="71"/>
    </row>
    <row r="916" spans="25:25" ht="12.75" x14ac:dyDescent="0.2">
      <c r="Y916" s="71"/>
    </row>
    <row r="917" spans="25:25" ht="12.75" x14ac:dyDescent="0.2">
      <c r="Y917" s="71"/>
    </row>
    <row r="918" spans="25:25" ht="12.75" x14ac:dyDescent="0.2">
      <c r="Y918" s="71"/>
    </row>
    <row r="919" spans="25:25" ht="12.75" x14ac:dyDescent="0.2">
      <c r="Y919" s="71"/>
    </row>
    <row r="920" spans="25:25" ht="12.75" x14ac:dyDescent="0.2">
      <c r="Y920" s="71"/>
    </row>
    <row r="921" spans="25:25" ht="12.75" x14ac:dyDescent="0.2">
      <c r="Y921" s="71"/>
    </row>
    <row r="922" spans="25:25" ht="12.75" x14ac:dyDescent="0.2">
      <c r="Y922" s="71"/>
    </row>
    <row r="923" spans="25:25" ht="12.75" x14ac:dyDescent="0.2">
      <c r="Y923" s="71"/>
    </row>
    <row r="924" spans="25:25" ht="12.75" x14ac:dyDescent="0.2">
      <c r="Y924" s="71"/>
    </row>
    <row r="925" spans="25:25" ht="12.75" x14ac:dyDescent="0.2">
      <c r="Y925" s="71"/>
    </row>
    <row r="926" spans="25:25" ht="12.75" x14ac:dyDescent="0.2">
      <c r="Y926" s="71"/>
    </row>
    <row r="927" spans="25:25" ht="12.75" x14ac:dyDescent="0.2">
      <c r="Y927" s="71"/>
    </row>
    <row r="928" spans="25:25" ht="12.75" x14ac:dyDescent="0.2">
      <c r="Y928" s="71"/>
    </row>
    <row r="929" spans="25:25" ht="12.75" x14ac:dyDescent="0.2">
      <c r="Y929" s="71"/>
    </row>
    <row r="930" spans="25:25" ht="12.75" x14ac:dyDescent="0.2">
      <c r="Y930" s="71"/>
    </row>
    <row r="931" spans="25:25" ht="12.75" x14ac:dyDescent="0.2">
      <c r="Y931" s="71"/>
    </row>
    <row r="932" spans="25:25" ht="12.75" x14ac:dyDescent="0.2">
      <c r="Y932" s="71"/>
    </row>
    <row r="933" spans="25:25" ht="12.75" x14ac:dyDescent="0.2">
      <c r="Y933" s="71"/>
    </row>
    <row r="934" spans="25:25" ht="12.75" x14ac:dyDescent="0.2">
      <c r="Y934" s="71"/>
    </row>
    <row r="935" spans="25:25" ht="12.75" x14ac:dyDescent="0.2">
      <c r="Y935" s="71"/>
    </row>
    <row r="936" spans="25:25" ht="12.75" x14ac:dyDescent="0.2">
      <c r="Y936" s="71"/>
    </row>
    <row r="937" spans="25:25" ht="12.75" x14ac:dyDescent="0.2">
      <c r="Y937" s="71"/>
    </row>
    <row r="938" spans="25:25" ht="12.75" x14ac:dyDescent="0.2">
      <c r="Y938" s="71"/>
    </row>
    <row r="939" spans="25:25" ht="12.75" x14ac:dyDescent="0.2">
      <c r="Y939" s="71"/>
    </row>
    <row r="940" spans="25:25" ht="12.75" x14ac:dyDescent="0.2">
      <c r="Y940" s="71"/>
    </row>
    <row r="941" spans="25:25" ht="12.75" x14ac:dyDescent="0.2">
      <c r="Y941" s="71"/>
    </row>
    <row r="942" spans="25:25" ht="12.75" x14ac:dyDescent="0.2">
      <c r="Y942" s="71"/>
    </row>
    <row r="943" spans="25:25" ht="12.75" x14ac:dyDescent="0.2">
      <c r="Y943" s="71"/>
    </row>
    <row r="944" spans="25:25" ht="12.75" x14ac:dyDescent="0.2">
      <c r="Y944" s="71"/>
    </row>
    <row r="945" spans="25:25" ht="12.75" x14ac:dyDescent="0.2">
      <c r="Y945" s="71"/>
    </row>
    <row r="946" spans="25:25" ht="12.75" x14ac:dyDescent="0.2">
      <c r="Y946" s="71"/>
    </row>
    <row r="947" spans="25:25" ht="12.75" x14ac:dyDescent="0.2">
      <c r="Y947" s="71"/>
    </row>
    <row r="948" spans="25:25" ht="12.75" x14ac:dyDescent="0.2">
      <c r="Y948" s="71"/>
    </row>
    <row r="949" spans="25:25" ht="12.75" x14ac:dyDescent="0.2">
      <c r="Y949" s="71"/>
    </row>
    <row r="950" spans="25:25" ht="12.75" x14ac:dyDescent="0.2">
      <c r="Y950" s="71"/>
    </row>
    <row r="951" spans="25:25" ht="12.75" x14ac:dyDescent="0.2">
      <c r="Y951" s="71"/>
    </row>
    <row r="952" spans="25:25" ht="12.75" x14ac:dyDescent="0.2">
      <c r="Y952" s="71"/>
    </row>
    <row r="953" spans="25:25" ht="12.75" x14ac:dyDescent="0.2">
      <c r="Y953" s="71"/>
    </row>
    <row r="954" spans="25:25" ht="12.75" x14ac:dyDescent="0.2">
      <c r="Y954" s="71"/>
    </row>
    <row r="955" spans="25:25" ht="12.75" x14ac:dyDescent="0.2">
      <c r="Y955" s="71"/>
    </row>
    <row r="956" spans="25:25" ht="12.75" x14ac:dyDescent="0.2">
      <c r="Y956" s="71"/>
    </row>
    <row r="957" spans="25:25" ht="12.75" x14ac:dyDescent="0.2">
      <c r="Y957" s="71"/>
    </row>
    <row r="958" spans="25:25" ht="12.75" x14ac:dyDescent="0.2">
      <c r="Y958" s="71"/>
    </row>
    <row r="959" spans="25:25" ht="12.75" x14ac:dyDescent="0.2">
      <c r="Y959" s="71"/>
    </row>
    <row r="960" spans="25:25" ht="12.75" x14ac:dyDescent="0.2">
      <c r="Y960" s="71"/>
    </row>
    <row r="961" spans="25:25" ht="12.75" x14ac:dyDescent="0.2">
      <c r="Y961" s="71"/>
    </row>
    <row r="962" spans="25:25" ht="12.75" x14ac:dyDescent="0.2">
      <c r="Y962" s="71"/>
    </row>
    <row r="963" spans="25:25" ht="12.75" x14ac:dyDescent="0.2">
      <c r="Y963" s="71"/>
    </row>
    <row r="964" spans="25:25" ht="12.75" x14ac:dyDescent="0.2">
      <c r="Y964" s="71"/>
    </row>
    <row r="965" spans="25:25" ht="12.75" x14ac:dyDescent="0.2">
      <c r="Y965" s="71"/>
    </row>
    <row r="966" spans="25:25" ht="12.75" x14ac:dyDescent="0.2">
      <c r="Y966" s="71"/>
    </row>
    <row r="967" spans="25:25" ht="12.75" x14ac:dyDescent="0.2">
      <c r="Y967" s="71"/>
    </row>
    <row r="968" spans="25:25" ht="12.75" x14ac:dyDescent="0.2">
      <c r="Y968" s="71"/>
    </row>
    <row r="969" spans="25:25" ht="12.75" x14ac:dyDescent="0.2">
      <c r="Y969" s="71"/>
    </row>
    <row r="970" spans="25:25" ht="12.75" x14ac:dyDescent="0.2">
      <c r="Y970" s="71"/>
    </row>
    <row r="971" spans="25:25" ht="12.75" x14ac:dyDescent="0.2">
      <c r="Y971" s="71"/>
    </row>
    <row r="972" spans="25:25" ht="12.75" x14ac:dyDescent="0.2">
      <c r="Y972" s="71"/>
    </row>
    <row r="973" spans="25:25" ht="12.75" x14ac:dyDescent="0.2">
      <c r="Y973" s="71"/>
    </row>
    <row r="974" spans="25:25" ht="12.75" x14ac:dyDescent="0.2">
      <c r="Y974" s="71"/>
    </row>
    <row r="975" spans="25:25" ht="12.75" x14ac:dyDescent="0.2">
      <c r="Y975" s="71"/>
    </row>
    <row r="976" spans="25:25" ht="12.75" x14ac:dyDescent="0.2">
      <c r="Y976" s="71"/>
    </row>
    <row r="977" spans="25:25" ht="12.75" x14ac:dyDescent="0.2">
      <c r="Y977" s="71"/>
    </row>
    <row r="978" spans="25:25" ht="12.75" x14ac:dyDescent="0.2">
      <c r="Y978" s="71"/>
    </row>
    <row r="979" spans="25:25" ht="12.75" x14ac:dyDescent="0.2">
      <c r="Y979" s="71"/>
    </row>
    <row r="980" spans="25:25" ht="12.75" x14ac:dyDescent="0.2">
      <c r="Y980" s="71"/>
    </row>
    <row r="981" spans="25:25" ht="12.75" x14ac:dyDescent="0.2">
      <c r="Y981" s="71"/>
    </row>
    <row r="982" spans="25:25" ht="12.75" x14ac:dyDescent="0.2">
      <c r="Y982" s="71"/>
    </row>
    <row r="983" spans="25:25" ht="12.75" x14ac:dyDescent="0.2">
      <c r="Y983" s="71"/>
    </row>
    <row r="984" spans="25:25" ht="12.75" x14ac:dyDescent="0.2">
      <c r="Y984" s="71"/>
    </row>
    <row r="985" spans="25:25" ht="12.75" x14ac:dyDescent="0.2">
      <c r="Y985" s="71"/>
    </row>
    <row r="986" spans="25:25" ht="12.75" x14ac:dyDescent="0.2">
      <c r="Y986" s="71"/>
    </row>
    <row r="987" spans="25:25" ht="12.75" x14ac:dyDescent="0.2">
      <c r="Y987" s="71"/>
    </row>
    <row r="988" spans="25:25" ht="12.75" x14ac:dyDescent="0.2">
      <c r="Y988" s="71"/>
    </row>
    <row r="989" spans="25:25" ht="12.75" x14ac:dyDescent="0.2">
      <c r="Y989" s="71"/>
    </row>
    <row r="990" spans="25:25" ht="12.75" x14ac:dyDescent="0.2">
      <c r="Y990" s="71"/>
    </row>
    <row r="991" spans="25:25" ht="12.75" x14ac:dyDescent="0.2">
      <c r="Y991" s="71"/>
    </row>
    <row r="992" spans="25:25" ht="12.75" x14ac:dyDescent="0.2">
      <c r="Y992" s="71"/>
    </row>
    <row r="993" spans="25:25" ht="12.75" x14ac:dyDescent="0.2">
      <c r="Y993" s="71"/>
    </row>
    <row r="994" spans="25:25" ht="12.75" x14ac:dyDescent="0.2">
      <c r="Y994" s="71"/>
    </row>
    <row r="995" spans="25:25" ht="12.75" x14ac:dyDescent="0.2">
      <c r="Y995" s="71"/>
    </row>
    <row r="996" spans="25:25" ht="12.75" x14ac:dyDescent="0.2">
      <c r="Y996" s="71"/>
    </row>
    <row r="997" spans="25:25" ht="12.75" x14ac:dyDescent="0.2">
      <c r="Y997" s="71"/>
    </row>
    <row r="998" spans="25:25" ht="12.75" x14ac:dyDescent="0.2">
      <c r="Y998" s="71"/>
    </row>
    <row r="999" spans="25:25" ht="12.75" x14ac:dyDescent="0.2">
      <c r="Y999" s="71"/>
    </row>
    <row r="1000" spans="25:25" ht="12.75" x14ac:dyDescent="0.2">
      <c r="Y1000" s="71"/>
    </row>
    <row r="1001" spans="25:25" ht="12.75" x14ac:dyDescent="0.2">
      <c r="Y1001" s="71"/>
    </row>
    <row r="1002" spans="25:25" ht="12.75" x14ac:dyDescent="0.2">
      <c r="Y1002" s="71"/>
    </row>
    <row r="1003" spans="25:25" ht="12.75" x14ac:dyDescent="0.2">
      <c r="Y1003" s="71"/>
    </row>
    <row r="1004" spans="25:25" ht="12.75" x14ac:dyDescent="0.2">
      <c r="Y1004" s="71"/>
    </row>
    <row r="1005" spans="25:25" ht="12.75" x14ac:dyDescent="0.2">
      <c r="Y1005" s="71"/>
    </row>
    <row r="1006" spans="25:25" ht="12.75" x14ac:dyDescent="0.2">
      <c r="Y1006" s="71"/>
    </row>
    <row r="1007" spans="25:25" ht="12.75" x14ac:dyDescent="0.2">
      <c r="Y1007" s="71"/>
    </row>
    <row r="1008" spans="25:25" ht="12.75" x14ac:dyDescent="0.2">
      <c r="Y1008" s="71"/>
    </row>
    <row r="1009" spans="25:25" ht="12.75" x14ac:dyDescent="0.2">
      <c r="Y1009" s="71"/>
    </row>
    <row r="1010" spans="25:25" ht="12.75" x14ac:dyDescent="0.2">
      <c r="Y1010" s="71"/>
    </row>
    <row r="1011" spans="25:25" ht="12.75" x14ac:dyDescent="0.2">
      <c r="Y1011" s="71"/>
    </row>
    <row r="1012" spans="25:25" ht="12.75" x14ac:dyDescent="0.2">
      <c r="Y1012" s="71"/>
    </row>
    <row r="1013" spans="25:25" ht="12.75" x14ac:dyDescent="0.2">
      <c r="Y1013" s="71"/>
    </row>
    <row r="1014" spans="25:25" ht="12.75" x14ac:dyDescent="0.2">
      <c r="Y1014" s="71"/>
    </row>
    <row r="1015" spans="25:25" ht="12.75" x14ac:dyDescent="0.2">
      <c r="Y1015" s="71"/>
    </row>
    <row r="1016" spans="25:25" ht="12.75" x14ac:dyDescent="0.2">
      <c r="Y1016" s="71"/>
    </row>
    <row r="1017" spans="25:25" ht="12.75" x14ac:dyDescent="0.2">
      <c r="Y1017" s="71"/>
    </row>
    <row r="1018" spans="25:25" ht="12.75" x14ac:dyDescent="0.2">
      <c r="Y1018" s="71"/>
    </row>
    <row r="1019" spans="25:25" ht="12.75" x14ac:dyDescent="0.2">
      <c r="Y1019" s="71"/>
    </row>
    <row r="1020" spans="25:25" ht="12.75" x14ac:dyDescent="0.2">
      <c r="Y1020" s="71"/>
    </row>
    <row r="1021" spans="25:25" ht="12.75" x14ac:dyDescent="0.2">
      <c r="Y1021" s="71"/>
    </row>
    <row r="1022" spans="25:25" ht="12.75" x14ac:dyDescent="0.2">
      <c r="Y1022" s="71"/>
    </row>
    <row r="1023" spans="25:25" ht="12.75" x14ac:dyDescent="0.2">
      <c r="Y1023" s="71"/>
    </row>
    <row r="1024" spans="25:25" ht="12.75" x14ac:dyDescent="0.2">
      <c r="Y1024" s="71"/>
    </row>
    <row r="1025" spans="25:25" ht="12.75" x14ac:dyDescent="0.2">
      <c r="Y1025" s="71"/>
    </row>
    <row r="1026" spans="25:25" ht="12.75" x14ac:dyDescent="0.2">
      <c r="Y1026" s="71"/>
    </row>
    <row r="1027" spans="25:25" ht="12.75" x14ac:dyDescent="0.2">
      <c r="Y1027" s="71"/>
    </row>
    <row r="1028" spans="25:25" ht="12.75" x14ac:dyDescent="0.2">
      <c r="Y1028" s="71"/>
    </row>
    <row r="1029" spans="25:25" ht="12.75" x14ac:dyDescent="0.2">
      <c r="Y1029" s="71"/>
    </row>
    <row r="1030" spans="25:25" ht="12.75" x14ac:dyDescent="0.2">
      <c r="Y1030" s="71"/>
    </row>
    <row r="1031" spans="25:25" ht="12.75" x14ac:dyDescent="0.2">
      <c r="Y1031" s="71"/>
    </row>
    <row r="1032" spans="25:25" ht="12.75" x14ac:dyDescent="0.2">
      <c r="Y1032" s="71"/>
    </row>
    <row r="1033" spans="25:25" ht="12.75" x14ac:dyDescent="0.2">
      <c r="Y1033" s="71"/>
    </row>
    <row r="1034" spans="25:25" ht="12.75" x14ac:dyDescent="0.2">
      <c r="Y1034" s="71"/>
    </row>
    <row r="1035" spans="25:25" ht="12.75" x14ac:dyDescent="0.2">
      <c r="Y1035" s="71"/>
    </row>
    <row r="1036" spans="25:25" ht="12.75" x14ac:dyDescent="0.2">
      <c r="Y1036" s="71"/>
    </row>
    <row r="1037" spans="25:25" ht="12.75" x14ac:dyDescent="0.2">
      <c r="Y1037" s="71"/>
    </row>
    <row r="1038" spans="25:25" ht="12.75" x14ac:dyDescent="0.2">
      <c r="Y1038" s="71"/>
    </row>
    <row r="1039" spans="25:25" ht="12.75" x14ac:dyDescent="0.2">
      <c r="Y1039" s="71"/>
    </row>
    <row r="1040" spans="25:25" ht="12.75" x14ac:dyDescent="0.2">
      <c r="Y1040" s="71"/>
    </row>
    <row r="1041" spans="25:25" ht="12.75" x14ac:dyDescent="0.2">
      <c r="Y1041" s="71"/>
    </row>
    <row r="1042" spans="25:25" ht="12.75" x14ac:dyDescent="0.2">
      <c r="Y1042" s="71"/>
    </row>
    <row r="1043" spans="25:25" ht="12.75" x14ac:dyDescent="0.2">
      <c r="Y1043" s="71"/>
    </row>
    <row r="1044" spans="25:25" ht="12.75" x14ac:dyDescent="0.2">
      <c r="Y1044" s="71"/>
    </row>
    <row r="1045" spans="25:25" ht="12.75" x14ac:dyDescent="0.2">
      <c r="Y1045" s="71"/>
    </row>
    <row r="1046" spans="25:25" ht="12.75" x14ac:dyDescent="0.2">
      <c r="Y1046" s="71"/>
    </row>
    <row r="1047" spans="25:25" ht="12.75" x14ac:dyDescent="0.2">
      <c r="Y1047" s="71"/>
    </row>
    <row r="1048" spans="25:25" ht="12.75" x14ac:dyDescent="0.2">
      <c r="Y1048" s="71"/>
    </row>
    <row r="1049" spans="25:25" ht="12.75" x14ac:dyDescent="0.2">
      <c r="Y1049" s="71"/>
    </row>
    <row r="1050" spans="25:25" ht="12.75" x14ac:dyDescent="0.2">
      <c r="Y1050" s="71"/>
    </row>
    <row r="1051" spans="25:25" ht="12.75" x14ac:dyDescent="0.2">
      <c r="Y1051" s="71"/>
    </row>
    <row r="1052" spans="25:25" ht="12.75" x14ac:dyDescent="0.2">
      <c r="Y1052" s="71"/>
    </row>
    <row r="1053" spans="25:25" ht="12.75" x14ac:dyDescent="0.2">
      <c r="Y1053" s="71"/>
    </row>
    <row r="1054" spans="25:25" ht="12.75" x14ac:dyDescent="0.2">
      <c r="Y1054" s="71"/>
    </row>
    <row r="1055" spans="25:25" ht="12.75" x14ac:dyDescent="0.2">
      <c r="Y1055" s="71"/>
    </row>
    <row r="1056" spans="25:25" ht="12.75" x14ac:dyDescent="0.2">
      <c r="Y1056" s="71"/>
    </row>
    <row r="1057" spans="25:25" ht="12.75" x14ac:dyDescent="0.2">
      <c r="Y1057" s="71"/>
    </row>
    <row r="1058" spans="25:25" ht="12.75" x14ac:dyDescent="0.2">
      <c r="Y1058" s="71"/>
    </row>
    <row r="1059" spans="25:25" ht="12.75" x14ac:dyDescent="0.2">
      <c r="Y1059" s="71"/>
    </row>
    <row r="1060" spans="25:25" ht="12.75" x14ac:dyDescent="0.2">
      <c r="Y1060" s="71"/>
    </row>
    <row r="1061" spans="25:25" ht="12.75" x14ac:dyDescent="0.2">
      <c r="Y1061" s="71"/>
    </row>
    <row r="1062" spans="25:25" ht="12.75" x14ac:dyDescent="0.2">
      <c r="Y1062" s="71"/>
    </row>
    <row r="1063" spans="25:25" ht="12.75" x14ac:dyDescent="0.2">
      <c r="Y1063" s="71"/>
    </row>
    <row r="1064" spans="25:25" ht="12.75" x14ac:dyDescent="0.2">
      <c r="Y1064" s="71"/>
    </row>
    <row r="1065" spans="25:25" ht="12.75" x14ac:dyDescent="0.2">
      <c r="Y1065" s="71"/>
    </row>
    <row r="1066" spans="25:25" ht="12.75" x14ac:dyDescent="0.2">
      <c r="Y1066" s="71"/>
    </row>
    <row r="1067" spans="25:25" ht="12.75" x14ac:dyDescent="0.2">
      <c r="Y1067" s="71"/>
    </row>
    <row r="1068" spans="25:25" ht="12.75" x14ac:dyDescent="0.2">
      <c r="Y1068" s="71"/>
    </row>
    <row r="1069" spans="25:25" ht="12.75" x14ac:dyDescent="0.2">
      <c r="Y1069" s="71"/>
    </row>
    <row r="1070" spans="25:25" ht="12.75" x14ac:dyDescent="0.2">
      <c r="Y1070" s="71"/>
    </row>
    <row r="1071" spans="25:25" ht="12.75" x14ac:dyDescent="0.2">
      <c r="Y1071" s="71"/>
    </row>
    <row r="1072" spans="25:25" ht="12.75" x14ac:dyDescent="0.2">
      <c r="Y1072" s="71"/>
    </row>
    <row r="1073" spans="25:25" ht="12.75" x14ac:dyDescent="0.2">
      <c r="Y1073" s="71"/>
    </row>
    <row r="1074" spans="25:25" ht="12.75" x14ac:dyDescent="0.2">
      <c r="Y1074" s="71"/>
    </row>
    <row r="1075" spans="25:25" ht="12.75" x14ac:dyDescent="0.2">
      <c r="Y1075" s="71"/>
    </row>
    <row r="1076" spans="25:25" ht="12.75" x14ac:dyDescent="0.2">
      <c r="Y1076" s="71"/>
    </row>
    <row r="1077" spans="25:25" ht="12.75" x14ac:dyDescent="0.2">
      <c r="Y1077" s="71"/>
    </row>
    <row r="1078" spans="25:25" ht="12.75" x14ac:dyDescent="0.2">
      <c r="Y1078" s="71"/>
    </row>
    <row r="1079" spans="25:25" ht="12.75" x14ac:dyDescent="0.2">
      <c r="Y1079" s="71"/>
    </row>
    <row r="1080" spans="25:25" ht="12.75" x14ac:dyDescent="0.2">
      <c r="Y1080" s="71"/>
    </row>
    <row r="1081" spans="25:25" ht="12.75" x14ac:dyDescent="0.2">
      <c r="Y1081" s="71"/>
    </row>
    <row r="1082" spans="25:25" ht="12.75" x14ac:dyDescent="0.2">
      <c r="Y1082" s="71"/>
    </row>
    <row r="1083" spans="25:25" ht="12.75" x14ac:dyDescent="0.2">
      <c r="Y1083" s="71"/>
    </row>
    <row r="1084" spans="25:25" ht="12.75" x14ac:dyDescent="0.2">
      <c r="Y1084" s="71"/>
    </row>
    <row r="1085" spans="25:25" ht="12.75" x14ac:dyDescent="0.2">
      <c r="Y1085" s="71"/>
    </row>
    <row r="1086" spans="25:25" ht="12.75" x14ac:dyDescent="0.2">
      <c r="Y1086" s="71"/>
    </row>
    <row r="1087" spans="25:25" ht="12.75" x14ac:dyDescent="0.2">
      <c r="Y1087" s="71"/>
    </row>
    <row r="1088" spans="25:25" ht="12.75" x14ac:dyDescent="0.2">
      <c r="Y1088" s="71"/>
    </row>
    <row r="1089" spans="25:25" ht="12.75" x14ac:dyDescent="0.2">
      <c r="Y1089" s="71"/>
    </row>
    <row r="1090" spans="25:25" ht="12.75" x14ac:dyDescent="0.2">
      <c r="Y1090" s="71"/>
    </row>
    <row r="1091" spans="25:25" ht="12.75" x14ac:dyDescent="0.2">
      <c r="Y1091" s="71"/>
    </row>
    <row r="1092" spans="25:25" ht="12.75" x14ac:dyDescent="0.2">
      <c r="Y1092" s="71"/>
    </row>
    <row r="1093" spans="25:25" ht="12.75" x14ac:dyDescent="0.2">
      <c r="Y1093" s="71"/>
    </row>
    <row r="1094" spans="25:25" ht="12.75" x14ac:dyDescent="0.2">
      <c r="Y1094" s="71"/>
    </row>
    <row r="1095" spans="25:25" ht="12.75" x14ac:dyDescent="0.2">
      <c r="Y1095" s="71"/>
    </row>
    <row r="1096" spans="25:25" ht="12.75" x14ac:dyDescent="0.2">
      <c r="Y1096" s="71"/>
    </row>
    <row r="1097" spans="25:25" ht="12.75" x14ac:dyDescent="0.2">
      <c r="Y1097" s="71"/>
    </row>
    <row r="1098" spans="25:25" ht="12.75" x14ac:dyDescent="0.2">
      <c r="Y1098" s="71"/>
    </row>
    <row r="1099" spans="25:25" ht="12.75" x14ac:dyDescent="0.2">
      <c r="Y1099" s="71"/>
    </row>
    <row r="1100" spans="25:25" ht="12.75" x14ac:dyDescent="0.2">
      <c r="Y1100" s="71"/>
    </row>
    <row r="1101" spans="25:25" ht="12.75" x14ac:dyDescent="0.2">
      <c r="Y1101" s="71"/>
    </row>
    <row r="1102" spans="25:25" ht="12.75" x14ac:dyDescent="0.2">
      <c r="Y1102" s="71"/>
    </row>
    <row r="1103" spans="25:25" ht="12.75" x14ac:dyDescent="0.2">
      <c r="Y1103" s="71"/>
    </row>
    <row r="1104" spans="25:25" ht="12.75" x14ac:dyDescent="0.2">
      <c r="Y1104" s="71"/>
    </row>
    <row r="1105" spans="25:25" ht="12.75" x14ac:dyDescent="0.2">
      <c r="Y1105" s="71"/>
    </row>
    <row r="1106" spans="25:25" ht="12.75" x14ac:dyDescent="0.2">
      <c r="Y1106" s="71"/>
    </row>
    <row r="1107" spans="25:25" ht="12.75" x14ac:dyDescent="0.2">
      <c r="Y1107" s="71"/>
    </row>
    <row r="1108" spans="25:25" ht="12.75" x14ac:dyDescent="0.2">
      <c r="Y1108" s="71"/>
    </row>
    <row r="1109" spans="25:25" ht="12.75" x14ac:dyDescent="0.2">
      <c r="Y1109" s="71"/>
    </row>
    <row r="1110" spans="25:25" ht="12.75" x14ac:dyDescent="0.2">
      <c r="Y1110" s="71"/>
    </row>
    <row r="1111" spans="25:25" ht="12.75" x14ac:dyDescent="0.2">
      <c r="Y1111" s="71"/>
    </row>
    <row r="1112" spans="25:25" ht="12.75" x14ac:dyDescent="0.2">
      <c r="Y1112" s="71"/>
    </row>
    <row r="1113" spans="25:25" ht="12.75" x14ac:dyDescent="0.2">
      <c r="Y1113" s="71"/>
    </row>
    <row r="1114" spans="25:25" ht="12.75" x14ac:dyDescent="0.2">
      <c r="Y1114" s="71"/>
    </row>
    <row r="1115" spans="25:25" ht="12.75" x14ac:dyDescent="0.2">
      <c r="Y1115" s="71"/>
    </row>
    <row r="1116" spans="25:25" ht="12.75" x14ac:dyDescent="0.2">
      <c r="Y1116" s="71"/>
    </row>
    <row r="1117" spans="25:25" ht="12.75" x14ac:dyDescent="0.2">
      <c r="Y1117" s="71"/>
    </row>
    <row r="1118" spans="25:25" ht="12.75" x14ac:dyDescent="0.2">
      <c r="Y1118" s="71"/>
    </row>
    <row r="1119" spans="25:25" ht="12.75" x14ac:dyDescent="0.2">
      <c r="Y1119" s="71"/>
    </row>
    <row r="1120" spans="25:25" ht="12.75" x14ac:dyDescent="0.2">
      <c r="Y1120" s="71"/>
    </row>
    <row r="1121" spans="25:25" ht="12.75" x14ac:dyDescent="0.2">
      <c r="Y1121" s="71"/>
    </row>
    <row r="1122" spans="25:25" ht="12.75" x14ac:dyDescent="0.2">
      <c r="Y1122" s="71"/>
    </row>
    <row r="1123" spans="25:25" ht="12.75" x14ac:dyDescent="0.2">
      <c r="Y1123" s="71"/>
    </row>
    <row r="1124" spans="25:25" ht="12.75" x14ac:dyDescent="0.2">
      <c r="Y1124" s="71"/>
    </row>
    <row r="1125" spans="25:25" ht="12.75" x14ac:dyDescent="0.2">
      <c r="Y1125" s="71"/>
    </row>
    <row r="1126" spans="25:25" ht="12.75" x14ac:dyDescent="0.2">
      <c r="Y1126" s="71"/>
    </row>
    <row r="1127" spans="25:25" ht="12.75" x14ac:dyDescent="0.2">
      <c r="Y1127" s="71"/>
    </row>
    <row r="1128" spans="25:25" ht="12.75" x14ac:dyDescent="0.2">
      <c r="Y1128" s="71"/>
    </row>
    <row r="1129" spans="25:25" ht="12.75" x14ac:dyDescent="0.2">
      <c r="Y1129" s="71"/>
    </row>
    <row r="1130" spans="25:25" ht="12.75" x14ac:dyDescent="0.2">
      <c r="Y1130" s="71"/>
    </row>
    <row r="1131" spans="25:25" ht="12.75" x14ac:dyDescent="0.2">
      <c r="Y1131" s="71"/>
    </row>
    <row r="1132" spans="25:25" ht="12.75" x14ac:dyDescent="0.2">
      <c r="Y1132" s="71"/>
    </row>
    <row r="1133" spans="25:25" ht="12.75" x14ac:dyDescent="0.2">
      <c r="Y1133" s="71"/>
    </row>
    <row r="1134" spans="25:25" ht="12.75" x14ac:dyDescent="0.2">
      <c r="Y1134" s="71"/>
    </row>
    <row r="1135" spans="25:25" ht="12.75" x14ac:dyDescent="0.2">
      <c r="Y1135" s="71"/>
    </row>
    <row r="1136" spans="25:25" ht="12.75" x14ac:dyDescent="0.2">
      <c r="Y1136" s="71"/>
    </row>
    <row r="1137" spans="25:25" ht="12.75" x14ac:dyDescent="0.2">
      <c r="Y1137" s="71"/>
    </row>
    <row r="1138" spans="25:25" ht="12.75" x14ac:dyDescent="0.2">
      <c r="Y1138" s="71"/>
    </row>
    <row r="1139" spans="25:25" ht="12.75" x14ac:dyDescent="0.2">
      <c r="Y1139" s="71"/>
    </row>
    <row r="1140" spans="25:25" ht="12.75" x14ac:dyDescent="0.2">
      <c r="Y1140" s="71"/>
    </row>
    <row r="1141" spans="25:25" ht="12.75" x14ac:dyDescent="0.2">
      <c r="Y1141" s="71"/>
    </row>
    <row r="1142" spans="25:25" ht="12.75" x14ac:dyDescent="0.2">
      <c r="Y1142" s="71"/>
    </row>
    <row r="1143" spans="25:25" ht="12.75" x14ac:dyDescent="0.2">
      <c r="Y1143" s="71"/>
    </row>
    <row r="1144" spans="25:25" ht="12.75" x14ac:dyDescent="0.2">
      <c r="Y1144" s="71"/>
    </row>
    <row r="1145" spans="25:25" ht="12.75" x14ac:dyDescent="0.2">
      <c r="Y1145" s="71"/>
    </row>
    <row r="1146" spans="25:25" ht="12.75" x14ac:dyDescent="0.2">
      <c r="Y1146" s="71"/>
    </row>
    <row r="1147" spans="25:25" ht="12.75" x14ac:dyDescent="0.2">
      <c r="Y1147" s="71"/>
    </row>
    <row r="1148" spans="25:25" ht="12.75" x14ac:dyDescent="0.2">
      <c r="Y1148" s="71"/>
    </row>
    <row r="1149" spans="25:25" ht="12.75" x14ac:dyDescent="0.2">
      <c r="Y1149" s="71"/>
    </row>
    <row r="1150" spans="25:25" ht="12.75" x14ac:dyDescent="0.2">
      <c r="Y1150" s="71"/>
    </row>
    <row r="1151" spans="25:25" ht="12.75" x14ac:dyDescent="0.2">
      <c r="Y1151" s="71"/>
    </row>
    <row r="1152" spans="25:25" ht="12.75" x14ac:dyDescent="0.2">
      <c r="Y1152" s="71"/>
    </row>
    <row r="1153" spans="25:25" ht="12.75" x14ac:dyDescent="0.2">
      <c r="Y1153" s="71"/>
    </row>
    <row r="1154" spans="25:25" ht="12.75" x14ac:dyDescent="0.2">
      <c r="Y1154" s="71"/>
    </row>
    <row r="1155" spans="25:25" ht="12.75" x14ac:dyDescent="0.2">
      <c r="Y1155" s="71"/>
    </row>
    <row r="1156" spans="25:25" ht="12.75" x14ac:dyDescent="0.2">
      <c r="Y1156" s="71"/>
    </row>
    <row r="1157" spans="25:25" ht="12.75" x14ac:dyDescent="0.2">
      <c r="Y1157" s="71"/>
    </row>
    <row r="1158" spans="25:25" ht="12.75" x14ac:dyDescent="0.2">
      <c r="Y1158" s="71"/>
    </row>
    <row r="1159" spans="25:25" ht="12.75" x14ac:dyDescent="0.2">
      <c r="Y1159" s="71"/>
    </row>
    <row r="1160" spans="25:25" ht="12.75" x14ac:dyDescent="0.2">
      <c r="Y1160" s="71"/>
    </row>
    <row r="1161" spans="25:25" ht="12.75" x14ac:dyDescent="0.2">
      <c r="Y1161" s="71"/>
    </row>
    <row r="1162" spans="25:25" ht="12.75" x14ac:dyDescent="0.2">
      <c r="Y1162" s="71"/>
    </row>
    <row r="1163" spans="25:25" ht="12.75" x14ac:dyDescent="0.2">
      <c r="Y1163" s="71"/>
    </row>
    <row r="1164" spans="25:25" ht="12.75" x14ac:dyDescent="0.2">
      <c r="Y1164" s="71"/>
    </row>
    <row r="1165" spans="25:25" ht="12.75" x14ac:dyDescent="0.2">
      <c r="Y1165" s="71"/>
    </row>
    <row r="1166" spans="25:25" ht="12.75" x14ac:dyDescent="0.2">
      <c r="Y1166" s="71"/>
    </row>
    <row r="1167" spans="25:25" ht="12.75" x14ac:dyDescent="0.2">
      <c r="Y1167" s="71"/>
    </row>
    <row r="1168" spans="25:25" ht="12.75" x14ac:dyDescent="0.2">
      <c r="Y1168" s="71"/>
    </row>
    <row r="1169" spans="25:25" ht="12.75" x14ac:dyDescent="0.2">
      <c r="Y1169" s="71"/>
    </row>
    <row r="1170" spans="25:25" ht="12.75" x14ac:dyDescent="0.2">
      <c r="Y1170" s="71"/>
    </row>
  </sheetData>
  <sheetProtection password="DCC6" sheet="1" objects="1" scenarios="1" formatCells="0" formatColumns="0" formatRows="0" insertColumns="0" insertRows="0" insertHyperlinks="0" deleteColumns="0" deleteRows="0" sort="0" autoFilter="0" pivotTables="0"/>
  <autoFilter ref="A13:A177">
    <filterColumn colId="0">
      <filters>
        <filter val="NASF SC 2"/>
        <filter val="Obs.: Quando o instrumento não foi respondido, foi considerado o escore 0 (ZERO). Apresentada na cor cinza."/>
      </filters>
    </filterColumn>
  </autoFilter>
  <mergeCells count="4">
    <mergeCell ref="B8:F8"/>
    <mergeCell ref="B9:F9"/>
    <mergeCell ref="B10:F10"/>
    <mergeCell ref="M177:Q177"/>
  </mergeCells>
  <conditionalFormatting sqref="C14:C176">
    <cfRule type="cellIs" dxfId="140" priority="137" operator="between">
      <formula>96</formula>
      <formula>120</formula>
    </cfRule>
    <cfRule type="cellIs" dxfId="139" priority="138" operator="between">
      <formula>72</formula>
      <formula>95</formula>
    </cfRule>
    <cfRule type="cellIs" dxfId="138" priority="139" operator="between">
      <formula>48</formula>
      <formula>71</formula>
    </cfRule>
    <cfRule type="cellIs" dxfId="137" priority="140" operator="between">
      <formula>24</formula>
      <formula>47</formula>
    </cfRule>
    <cfRule type="cellIs" dxfId="136" priority="141" operator="between">
      <formula>0</formula>
      <formula>23</formula>
    </cfRule>
  </conditionalFormatting>
  <conditionalFormatting sqref="C14">
    <cfRule type="containsText" dxfId="135" priority="136" operator="containsText" text="Não Respondeu">
      <formula>NOT(ISERROR(SEARCH("Não Respondeu",C14)))</formula>
    </cfRule>
  </conditionalFormatting>
  <conditionalFormatting sqref="C15:C176">
    <cfRule type="containsText" dxfId="134" priority="135" operator="containsText" text="Não Respondeu">
      <formula>NOT(ISERROR(SEARCH("Não Respondeu",C15)))</formula>
    </cfRule>
  </conditionalFormatting>
  <conditionalFormatting sqref="D176">
    <cfRule type="cellIs" dxfId="133" priority="130" operator="between">
      <formula>40</formula>
      <formula>50</formula>
    </cfRule>
    <cfRule type="cellIs" dxfId="132" priority="131" operator="between">
      <formula>30</formula>
      <formula>39</formula>
    </cfRule>
    <cfRule type="cellIs" dxfId="131" priority="132" operator="between">
      <formula>20</formula>
      <formula>29</formula>
    </cfRule>
    <cfRule type="cellIs" dxfId="130" priority="133" operator="between">
      <formula>10</formula>
      <formula>19</formula>
    </cfRule>
    <cfRule type="cellIs" dxfId="129" priority="134" operator="between">
      <formula>0</formula>
      <formula>9</formula>
    </cfRule>
  </conditionalFormatting>
  <conditionalFormatting sqref="D176">
    <cfRule type="containsText" dxfId="128" priority="129" operator="containsText" text="Não Respondeu">
      <formula>NOT(ISERROR(SEARCH("Não Respondeu",D176)))</formula>
    </cfRule>
  </conditionalFormatting>
  <conditionalFormatting sqref="D14:D175">
    <cfRule type="cellIs" dxfId="127" priority="124" operator="between">
      <formula>40</formula>
      <formula>50</formula>
    </cfRule>
    <cfRule type="cellIs" dxfId="126" priority="125" operator="between">
      <formula>30</formula>
      <formula>39</formula>
    </cfRule>
    <cfRule type="cellIs" dxfId="125" priority="126" operator="between">
      <formula>20</formula>
      <formula>29</formula>
    </cfRule>
    <cfRule type="cellIs" dxfId="124" priority="127" operator="between">
      <formula>10</formula>
      <formula>19</formula>
    </cfRule>
    <cfRule type="cellIs" dxfId="123" priority="128" operator="between">
      <formula>0</formula>
      <formula>9</formula>
    </cfRule>
  </conditionalFormatting>
  <conditionalFormatting sqref="D14:D175">
    <cfRule type="containsText" dxfId="122" priority="123" operator="containsText" text="Não Respondeu">
      <formula>NOT(ISERROR(SEARCH("Não Respondeu",D14)))</formula>
    </cfRule>
  </conditionalFormatting>
  <conditionalFormatting sqref="E14">
    <cfRule type="cellIs" dxfId="121" priority="118" operator="between">
      <formula>24</formula>
      <formula>30</formula>
    </cfRule>
    <cfRule type="cellIs" dxfId="120" priority="119" operator="between">
      <formula>18</formula>
      <formula>23</formula>
    </cfRule>
    <cfRule type="cellIs" dxfId="119" priority="120" operator="between">
      <formula>12</formula>
      <formula>17</formula>
    </cfRule>
    <cfRule type="cellIs" dxfId="118" priority="121" operator="between">
      <formula>6</formula>
      <formula>11</formula>
    </cfRule>
    <cfRule type="cellIs" dxfId="117" priority="122" operator="between">
      <formula>0</formula>
      <formula>5</formula>
    </cfRule>
  </conditionalFormatting>
  <conditionalFormatting sqref="E14">
    <cfRule type="containsText" dxfId="116" priority="117" operator="containsText" text="Não Respondeu">
      <formula>NOT(ISERROR(SEARCH("Não Respondeu",E14)))</formula>
    </cfRule>
  </conditionalFormatting>
  <conditionalFormatting sqref="E15:E176">
    <cfRule type="cellIs" dxfId="115" priority="112" operator="between">
      <formula>24</formula>
      <formula>30</formula>
    </cfRule>
    <cfRule type="cellIs" dxfId="114" priority="113" operator="between">
      <formula>18</formula>
      <formula>23</formula>
    </cfRule>
    <cfRule type="cellIs" dxfId="113" priority="114" operator="between">
      <formula>12</formula>
      <formula>17</formula>
    </cfRule>
    <cfRule type="cellIs" dxfId="112" priority="115" operator="between">
      <formula>6</formula>
      <formula>11</formula>
    </cfRule>
    <cfRule type="cellIs" dxfId="111" priority="116" operator="between">
      <formula>0</formula>
      <formula>5</formula>
    </cfRule>
  </conditionalFormatting>
  <conditionalFormatting sqref="E15:E176">
    <cfRule type="containsText" dxfId="110" priority="111" operator="containsText" text="Não Respondeu">
      <formula>NOT(ISERROR(SEARCH("Não Respondeu",E15)))</formula>
    </cfRule>
  </conditionalFormatting>
  <conditionalFormatting sqref="F14">
    <cfRule type="cellIs" dxfId="109" priority="108" operator="between">
      <formula>3.5</formula>
      <formula>5</formula>
    </cfRule>
    <cfRule type="cellIs" dxfId="108" priority="109" operator="between">
      <formula>2.5</formula>
      <formula>3.49</formula>
    </cfRule>
    <cfRule type="cellIs" dxfId="107" priority="110" operator="between">
      <formula>0</formula>
      <formula>2.49</formula>
    </cfRule>
  </conditionalFormatting>
  <conditionalFormatting sqref="F14">
    <cfRule type="containsText" dxfId="106" priority="107" operator="containsText" text="Não Respondeu">
      <formula>NOT(ISERROR(SEARCH("Não Respondeu",F14)))</formula>
    </cfRule>
  </conditionalFormatting>
  <conditionalFormatting sqref="G14">
    <cfRule type="cellIs" dxfId="105" priority="102" operator="between">
      <formula>104</formula>
      <formula>130</formula>
    </cfRule>
    <cfRule type="cellIs" dxfId="104" priority="103" operator="between">
      <formula>78</formula>
      <formula>103</formula>
    </cfRule>
    <cfRule type="cellIs" dxfId="103" priority="104" operator="between">
      <formula>52</formula>
      <formula>77</formula>
    </cfRule>
    <cfRule type="cellIs" dxfId="102" priority="105" operator="between">
      <formula>26</formula>
      <formula>51</formula>
    </cfRule>
    <cfRule type="cellIs" dxfId="101" priority="106" operator="between">
      <formula>0</formula>
      <formula>25</formula>
    </cfRule>
  </conditionalFormatting>
  <conditionalFormatting sqref="G14">
    <cfRule type="containsText" dxfId="100" priority="101" operator="containsText" text="Não Respondeu">
      <formula>NOT(ISERROR(SEARCH("Não Respondeu",G14)))</formula>
    </cfRule>
  </conditionalFormatting>
  <conditionalFormatting sqref="G15:G176">
    <cfRule type="cellIs" dxfId="99" priority="96" operator="between">
      <formula>104</formula>
      <formula>130</formula>
    </cfRule>
    <cfRule type="cellIs" dxfId="98" priority="97" operator="between">
      <formula>78</formula>
      <formula>103</formula>
    </cfRule>
    <cfRule type="cellIs" dxfId="97" priority="98" operator="between">
      <formula>52</formula>
      <formula>77</formula>
    </cfRule>
    <cfRule type="cellIs" dxfId="96" priority="99" operator="between">
      <formula>26</formula>
      <formula>51</formula>
    </cfRule>
    <cfRule type="cellIs" dxfId="95" priority="100" operator="between">
      <formula>0</formula>
      <formula>25</formula>
    </cfRule>
  </conditionalFormatting>
  <conditionalFormatting sqref="G15:G176">
    <cfRule type="containsText" dxfId="94" priority="95" operator="containsText" text="Não Respondeu">
      <formula>NOT(ISERROR(SEARCH("Não Respondeu",G15)))</formula>
    </cfRule>
  </conditionalFormatting>
  <conditionalFormatting sqref="H14">
    <cfRule type="cellIs" dxfId="93" priority="90" operator="between">
      <formula>32</formula>
      <formula>40</formula>
    </cfRule>
    <cfRule type="cellIs" dxfId="92" priority="91" operator="between">
      <formula>24</formula>
      <formula>31</formula>
    </cfRule>
    <cfRule type="cellIs" dxfId="91" priority="92" operator="between">
      <formula>16</formula>
      <formula>23</formula>
    </cfRule>
    <cfRule type="cellIs" dxfId="90" priority="93" operator="between">
      <formula>8</formula>
      <formula>15</formula>
    </cfRule>
    <cfRule type="cellIs" dxfId="89" priority="94" operator="between">
      <formula>0</formula>
      <formula>7</formula>
    </cfRule>
  </conditionalFormatting>
  <conditionalFormatting sqref="H14">
    <cfRule type="containsText" dxfId="88" priority="89" operator="containsText" text="Não Respondeu">
      <formula>NOT(ISERROR(SEARCH("Não Respondeu",H14)))</formula>
    </cfRule>
  </conditionalFormatting>
  <conditionalFormatting sqref="H15:H176">
    <cfRule type="cellIs" dxfId="87" priority="84" operator="between">
      <formula>32</formula>
      <formula>40</formula>
    </cfRule>
    <cfRule type="cellIs" dxfId="86" priority="85" operator="between">
      <formula>24</formula>
      <formula>31</formula>
    </cfRule>
    <cfRule type="cellIs" dxfId="85" priority="86" operator="between">
      <formula>16</formula>
      <formula>23</formula>
    </cfRule>
    <cfRule type="cellIs" dxfId="84" priority="87" operator="between">
      <formula>8</formula>
      <formula>15</formula>
    </cfRule>
    <cfRule type="cellIs" dxfId="83" priority="88" operator="between">
      <formula>0</formula>
      <formula>7</formula>
    </cfRule>
  </conditionalFormatting>
  <conditionalFormatting sqref="H15:H176">
    <cfRule type="containsText" dxfId="82" priority="83" operator="containsText" text="Não Respondeu">
      <formula>NOT(ISERROR(SEARCH("Não Respondeu",H15)))</formula>
    </cfRule>
  </conditionalFormatting>
  <conditionalFormatting sqref="I14">
    <cfRule type="cellIs" dxfId="81" priority="78" operator="between">
      <formula>32</formula>
      <formula>40</formula>
    </cfRule>
    <cfRule type="cellIs" dxfId="80" priority="79" operator="between">
      <formula>24</formula>
      <formula>31</formula>
    </cfRule>
    <cfRule type="cellIs" dxfId="79" priority="80" operator="between">
      <formula>16</formula>
      <formula>23</formula>
    </cfRule>
    <cfRule type="cellIs" dxfId="78" priority="81" operator="between">
      <formula>8</formula>
      <formula>15</formula>
    </cfRule>
    <cfRule type="cellIs" dxfId="77" priority="82" operator="between">
      <formula>0</formula>
      <formula>7</formula>
    </cfRule>
  </conditionalFormatting>
  <conditionalFormatting sqref="I14">
    <cfRule type="containsText" dxfId="76" priority="77" operator="containsText" text="Não Respondeu">
      <formula>NOT(ISERROR(SEARCH("Não Respondeu",I14)))</formula>
    </cfRule>
  </conditionalFormatting>
  <conditionalFormatting sqref="I15:I176">
    <cfRule type="cellIs" dxfId="75" priority="72" operator="between">
      <formula>32</formula>
      <formula>40</formula>
    </cfRule>
    <cfRule type="cellIs" dxfId="74" priority="73" operator="between">
      <formula>24</formula>
      <formula>31</formula>
    </cfRule>
    <cfRule type="cellIs" dxfId="73" priority="74" operator="between">
      <formula>16</formula>
      <formula>23</formula>
    </cfRule>
    <cfRule type="cellIs" dxfId="72" priority="75" operator="between">
      <formula>8</formula>
      <formula>15</formula>
    </cfRule>
    <cfRule type="cellIs" dxfId="71" priority="76" operator="between">
      <formula>0</formula>
      <formula>7</formula>
    </cfRule>
  </conditionalFormatting>
  <conditionalFormatting sqref="I15:I176">
    <cfRule type="containsText" dxfId="70" priority="71" operator="containsText" text="Não Respondeu">
      <formula>NOT(ISERROR(SEARCH("Não Respondeu",I15)))</formula>
    </cfRule>
  </conditionalFormatting>
  <conditionalFormatting sqref="J14">
    <cfRule type="cellIs" dxfId="69" priority="66" operator="between">
      <formula>64</formula>
      <formula>80</formula>
    </cfRule>
    <cfRule type="cellIs" dxfId="68" priority="67" operator="between">
      <formula>48</formula>
      <formula>63</formula>
    </cfRule>
    <cfRule type="cellIs" dxfId="67" priority="68" operator="between">
      <formula>32</formula>
      <formula>47</formula>
    </cfRule>
    <cfRule type="cellIs" dxfId="66" priority="69" operator="between">
      <formula>16</formula>
      <formula>31</formula>
    </cfRule>
    <cfRule type="cellIs" dxfId="65" priority="70" operator="between">
      <formula>0</formula>
      <formula>15</formula>
    </cfRule>
  </conditionalFormatting>
  <conditionalFormatting sqref="J14">
    <cfRule type="containsText" dxfId="64" priority="65" operator="containsText" text="Não Respondeu">
      <formula>NOT(ISERROR(SEARCH("Não Respondeu",J14)))</formula>
    </cfRule>
  </conditionalFormatting>
  <conditionalFormatting sqref="J15:J176">
    <cfRule type="cellIs" dxfId="63" priority="60" operator="between">
      <formula>64</formula>
      <formula>80</formula>
    </cfRule>
    <cfRule type="cellIs" dxfId="62" priority="61" operator="between">
      <formula>48</formula>
      <formula>63</formula>
    </cfRule>
    <cfRule type="cellIs" dxfId="61" priority="62" operator="between">
      <formula>32</formula>
      <formula>47</formula>
    </cfRule>
    <cfRule type="cellIs" dxfId="60" priority="63" operator="between">
      <formula>16</formula>
      <formula>31</formula>
    </cfRule>
    <cfRule type="cellIs" dxfId="59" priority="64" operator="between">
      <formula>0</formula>
      <formula>15</formula>
    </cfRule>
  </conditionalFormatting>
  <conditionalFormatting sqref="J15:J176">
    <cfRule type="containsText" dxfId="58" priority="59" operator="containsText" text="Não Respondeu">
      <formula>NOT(ISERROR(SEARCH("Não Respondeu",J15)))</formula>
    </cfRule>
  </conditionalFormatting>
  <conditionalFormatting sqref="K14:K176">
    <cfRule type="cellIs" dxfId="57" priority="56" operator="between">
      <formula>3.5</formula>
      <formula>5</formula>
    </cfRule>
    <cfRule type="cellIs" dxfId="56" priority="57" operator="between">
      <formula>2.5</formula>
      <formula>3.49</formula>
    </cfRule>
    <cfRule type="cellIs" dxfId="55" priority="58" operator="between">
      <formula>0</formula>
      <formula>2.49</formula>
    </cfRule>
  </conditionalFormatting>
  <conditionalFormatting sqref="K14:K176">
    <cfRule type="containsText" dxfId="54" priority="55" operator="containsText" text="Não Respondeu">
      <formula>NOT(ISERROR(SEARCH("Não Respondeu",K14)))</formula>
    </cfRule>
  </conditionalFormatting>
  <conditionalFormatting sqref="F15:F176">
    <cfRule type="cellIs" dxfId="53" priority="52" operator="between">
      <formula>3.5</formula>
      <formula>5</formula>
    </cfRule>
    <cfRule type="cellIs" dxfId="52" priority="53" operator="between">
      <formula>2.5</formula>
      <formula>3.49</formula>
    </cfRule>
    <cfRule type="cellIs" dxfId="51" priority="54" operator="between">
      <formula>0</formula>
      <formula>2.49</formula>
    </cfRule>
  </conditionalFormatting>
  <conditionalFormatting sqref="F15:F176">
    <cfRule type="containsText" dxfId="50" priority="51" operator="containsText" text="Não Respondeu">
      <formula>NOT(ISERROR(SEARCH("Não Respondeu",F15)))</formula>
    </cfRule>
  </conditionalFormatting>
  <conditionalFormatting sqref="P14:P176">
    <cfRule type="cellIs" dxfId="49" priority="48" operator="between">
      <formula>3.5</formula>
      <formula>5</formula>
    </cfRule>
    <cfRule type="cellIs" dxfId="48" priority="49" operator="between">
      <formula>2.5</formula>
      <formula>3.49</formula>
    </cfRule>
    <cfRule type="cellIs" dxfId="47" priority="50" operator="between">
      <formula>0</formula>
      <formula>2.49</formula>
    </cfRule>
  </conditionalFormatting>
  <conditionalFormatting sqref="P14:P176">
    <cfRule type="containsText" dxfId="46" priority="47" operator="containsText" text="Não Respondeu">
      <formula>NOT(ISERROR(SEARCH("Não Respondeu",P14)))</formula>
    </cfRule>
  </conditionalFormatting>
  <conditionalFormatting sqref="Q14:Q176">
    <cfRule type="cellIs" dxfId="45" priority="44" operator="between">
      <formula>3.5</formula>
      <formula>5</formula>
    </cfRule>
    <cfRule type="cellIs" dxfId="44" priority="45" operator="between">
      <formula>2.5</formula>
      <formula>3.49</formula>
    </cfRule>
    <cfRule type="cellIs" dxfId="43" priority="46" operator="between">
      <formula>0</formula>
      <formula>2.49</formula>
    </cfRule>
  </conditionalFormatting>
  <conditionalFormatting sqref="Q14:Q176">
    <cfRule type="containsText" dxfId="42" priority="43" operator="containsText" text="Não Respondeu">
      <formula>NOT(ISERROR(SEARCH("Não Respondeu",Q14)))</formula>
    </cfRule>
  </conditionalFormatting>
  <conditionalFormatting sqref="L14">
    <cfRule type="cellIs" dxfId="41" priority="38" operator="between">
      <formula>168</formula>
      <formula>210</formula>
    </cfRule>
    <cfRule type="cellIs" dxfId="40" priority="39" operator="between">
      <formula>126</formula>
      <formula>167</formula>
    </cfRule>
    <cfRule type="cellIs" dxfId="39" priority="40" operator="between">
      <formula>84</formula>
      <formula>125</formula>
    </cfRule>
    <cfRule type="cellIs" dxfId="38" priority="41" operator="between">
      <formula>42</formula>
      <formula>83</formula>
    </cfRule>
    <cfRule type="cellIs" dxfId="37" priority="42" operator="between">
      <formula>0</formula>
      <formula>41</formula>
    </cfRule>
  </conditionalFormatting>
  <conditionalFormatting sqref="L14">
    <cfRule type="containsText" dxfId="36" priority="37" operator="containsText" text="Não Respondeu">
      <formula>NOT(ISERROR(SEARCH("Não Respondeu",L14)))</formula>
    </cfRule>
  </conditionalFormatting>
  <conditionalFormatting sqref="L15:L176">
    <cfRule type="cellIs" dxfId="35" priority="32" operator="between">
      <formula>168</formula>
      <formula>210</formula>
    </cfRule>
    <cfRule type="cellIs" dxfId="34" priority="33" operator="between">
      <formula>126</formula>
      <formula>167</formula>
    </cfRule>
    <cfRule type="cellIs" dxfId="33" priority="34" operator="between">
      <formula>84</formula>
      <formula>125</formula>
    </cfRule>
    <cfRule type="cellIs" dxfId="32" priority="35" operator="between">
      <formula>42</formula>
      <formula>83</formula>
    </cfRule>
    <cfRule type="cellIs" dxfId="31" priority="36" operator="between">
      <formula>0</formula>
      <formula>41</formula>
    </cfRule>
  </conditionalFormatting>
  <conditionalFormatting sqref="L15:L176">
    <cfRule type="containsText" dxfId="30" priority="31" operator="containsText" text="Não Respondeu">
      <formula>NOT(ISERROR(SEARCH("Não Respondeu",L15)))</formula>
    </cfRule>
  </conditionalFormatting>
  <conditionalFormatting sqref="M14">
    <cfRule type="cellIs" dxfId="29" priority="26" operator="between">
      <formula>64</formula>
      <formula>80</formula>
    </cfRule>
    <cfRule type="cellIs" dxfId="28" priority="27" operator="between">
      <formula>48</formula>
      <formula>63</formula>
    </cfRule>
    <cfRule type="cellIs" dxfId="27" priority="28" operator="between">
      <formula>32</formula>
      <formula>47</formula>
    </cfRule>
    <cfRule type="cellIs" dxfId="26" priority="29" operator="between">
      <formula>16</formula>
      <formula>31</formula>
    </cfRule>
    <cfRule type="cellIs" dxfId="25" priority="30" operator="between">
      <formula>0</formula>
      <formula>15</formula>
    </cfRule>
  </conditionalFormatting>
  <conditionalFormatting sqref="M14">
    <cfRule type="containsText" dxfId="24" priority="25" operator="containsText" text="Não Respondeu">
      <formula>NOT(ISERROR(SEARCH("Não Respondeu",M14)))</formula>
    </cfRule>
  </conditionalFormatting>
  <conditionalFormatting sqref="M15:M176">
    <cfRule type="cellIs" dxfId="23" priority="20" operator="between">
      <formula>64</formula>
      <formula>80</formula>
    </cfRule>
    <cfRule type="cellIs" dxfId="22" priority="21" operator="between">
      <formula>48</formula>
      <formula>63</formula>
    </cfRule>
    <cfRule type="cellIs" dxfId="21" priority="22" operator="between">
      <formula>32</formula>
      <formula>47</formula>
    </cfRule>
    <cfRule type="cellIs" dxfId="20" priority="23" operator="between">
      <formula>16</formula>
      <formula>31</formula>
    </cfRule>
    <cfRule type="cellIs" dxfId="19" priority="24" operator="between">
      <formula>0</formula>
      <formula>15</formula>
    </cfRule>
  </conditionalFormatting>
  <conditionalFormatting sqref="M15:M176">
    <cfRule type="containsText" dxfId="18" priority="19" operator="containsText" text="Não Respondeu">
      <formula>NOT(ISERROR(SEARCH("Não Respondeu",M15)))</formula>
    </cfRule>
  </conditionalFormatting>
  <conditionalFormatting sqref="N14">
    <cfRule type="cellIs" dxfId="17" priority="14" operator="between">
      <formula>64</formula>
      <formula>80</formula>
    </cfRule>
    <cfRule type="cellIs" dxfId="16" priority="15" operator="between">
      <formula>48</formula>
      <formula>63</formula>
    </cfRule>
    <cfRule type="cellIs" dxfId="15" priority="16" operator="between">
      <formula>32</formula>
      <formula>47</formula>
    </cfRule>
    <cfRule type="cellIs" dxfId="14" priority="17" operator="between">
      <formula>16</formula>
      <formula>31</formula>
    </cfRule>
    <cfRule type="cellIs" dxfId="13" priority="18" operator="between">
      <formula>0</formula>
      <formula>15</formula>
    </cfRule>
  </conditionalFormatting>
  <conditionalFormatting sqref="N14">
    <cfRule type="containsText" dxfId="12" priority="13" operator="containsText" text="Não Respondeu">
      <formula>NOT(ISERROR(SEARCH("Não Respondeu",N14)))</formula>
    </cfRule>
  </conditionalFormatting>
  <conditionalFormatting sqref="N15:N176">
    <cfRule type="cellIs" dxfId="11" priority="8" operator="between">
      <formula>64</formula>
      <formula>80</formula>
    </cfRule>
    <cfRule type="cellIs" dxfId="10" priority="9" operator="between">
      <formula>48</formula>
      <formula>63</formula>
    </cfRule>
    <cfRule type="cellIs" dxfId="9" priority="10" operator="between">
      <formula>32</formula>
      <formula>47</formula>
    </cfRule>
    <cfRule type="cellIs" dxfId="8" priority="11" operator="between">
      <formula>16</formula>
      <formula>31</formula>
    </cfRule>
    <cfRule type="cellIs" dxfId="7" priority="12" operator="between">
      <formula>0</formula>
      <formula>15</formula>
    </cfRule>
  </conditionalFormatting>
  <conditionalFormatting sqref="N15:N176">
    <cfRule type="containsText" dxfId="6" priority="7" operator="containsText" text="Não Respondeu">
      <formula>NOT(ISERROR(SEARCH("Não Respondeu",N15)))</formula>
    </cfRule>
  </conditionalFormatting>
  <conditionalFormatting sqref="O14:O176">
    <cfRule type="cellIs" dxfId="5" priority="2" operator="between">
      <formula>32</formula>
      <formula>40</formula>
    </cfRule>
    <cfRule type="cellIs" dxfId="4" priority="3" operator="between">
      <formula>24</formula>
      <formula>31</formula>
    </cfRule>
    <cfRule type="cellIs" dxfId="3" priority="4" operator="between">
      <formula>16</formula>
      <formula>23</formula>
    </cfRule>
    <cfRule type="cellIs" dxfId="2" priority="5" operator="between">
      <formula>8</formula>
      <formula>15</formula>
    </cfRule>
    <cfRule type="cellIs" dxfId="1" priority="6" operator="between">
      <formula>0</formula>
      <formula>7</formula>
    </cfRule>
  </conditionalFormatting>
  <conditionalFormatting sqref="O14:O176">
    <cfRule type="containsText" dxfId="0" priority="1" operator="containsText" text="Não Respondeu">
      <formula>NOT(ISERROR(SEARCH("Não Respondeu",O14)))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5"/>
  <dimension ref="A1:AN180"/>
  <sheetViews>
    <sheetView showGridLines="0" topLeftCell="AE136" zoomScale="85" zoomScaleNormal="85" workbookViewId="0">
      <selection activeCell="B147" sqref="B147:AK147"/>
    </sheetView>
  </sheetViews>
  <sheetFormatPr defaultColWidth="9.140625" defaultRowHeight="14.25" x14ac:dyDescent="0.25"/>
  <cols>
    <col min="1" max="1" width="30.28515625" style="2" customWidth="1"/>
    <col min="2" max="10" width="20.7109375" style="2" customWidth="1"/>
    <col min="11" max="11" width="21.7109375" style="177" customWidth="1"/>
    <col min="12" max="23" width="20.7109375" style="2" customWidth="1"/>
    <col min="24" max="24" width="19.5703125" style="2" customWidth="1"/>
    <col min="25" max="37" width="20.7109375" style="2" customWidth="1"/>
    <col min="38" max="38" width="20.7109375" style="180" customWidth="1"/>
    <col min="39" max="39" width="20.7109375" style="2" customWidth="1"/>
    <col min="40" max="40" width="13.7109375" style="2" customWidth="1"/>
    <col min="41" max="16384" width="9.140625" style="2"/>
  </cols>
  <sheetData>
    <row r="1" spans="1:40" x14ac:dyDescent="0.25">
      <c r="A1" s="1" t="s">
        <v>0</v>
      </c>
    </row>
    <row r="2" spans="1:40" x14ac:dyDescent="0.25">
      <c r="A2" s="1" t="s">
        <v>1</v>
      </c>
    </row>
    <row r="3" spans="1:40" x14ac:dyDescent="0.25">
      <c r="A3" s="3" t="s">
        <v>2</v>
      </c>
    </row>
    <row r="4" spans="1:40" x14ac:dyDescent="0.25">
      <c r="A4" s="1" t="s">
        <v>3</v>
      </c>
    </row>
    <row r="5" spans="1:40" x14ac:dyDescent="0.25">
      <c r="A5" s="1" t="s">
        <v>4</v>
      </c>
    </row>
    <row r="6" spans="1:40" ht="53.25" customHeight="1" thickBot="1" x14ac:dyDescent="0.3">
      <c r="A6" s="298" t="s">
        <v>5</v>
      </c>
      <c r="B6" s="298"/>
      <c r="C6" s="298"/>
      <c r="D6" s="298"/>
      <c r="E6" s="298"/>
      <c r="F6" s="298"/>
      <c r="G6" s="298"/>
      <c r="H6" s="4"/>
      <c r="I6" s="5"/>
      <c r="J6" s="5"/>
    </row>
    <row r="7" spans="1:40" ht="54.75" customHeight="1" thickBot="1" x14ac:dyDescent="0.3">
      <c r="A7" s="299" t="s">
        <v>6</v>
      </c>
      <c r="B7" s="301" t="s">
        <v>7</v>
      </c>
      <c r="C7" s="302"/>
      <c r="D7" s="302"/>
      <c r="E7" s="291" t="s">
        <v>8</v>
      </c>
      <c r="F7" s="292"/>
      <c r="G7" s="292"/>
      <c r="H7" s="285" t="s">
        <v>9</v>
      </c>
      <c r="I7" s="286"/>
      <c r="J7" s="286"/>
      <c r="K7" s="178" t="s">
        <v>10</v>
      </c>
      <c r="L7" s="294" t="s">
        <v>11</v>
      </c>
      <c r="M7" s="295"/>
      <c r="N7" s="295"/>
      <c r="O7" s="282" t="s">
        <v>12</v>
      </c>
      <c r="P7" s="283"/>
      <c r="Q7" s="284"/>
      <c r="R7" s="285" t="s">
        <v>13</v>
      </c>
      <c r="S7" s="286"/>
      <c r="T7" s="287"/>
      <c r="U7" s="273" t="s">
        <v>14</v>
      </c>
      <c r="V7" s="274"/>
      <c r="W7" s="275"/>
      <c r="X7" s="6" t="s">
        <v>15</v>
      </c>
      <c r="Y7" s="288" t="s">
        <v>16</v>
      </c>
      <c r="Z7" s="289"/>
      <c r="AA7" s="290"/>
      <c r="AB7" s="291" t="s">
        <v>17</v>
      </c>
      <c r="AC7" s="292"/>
      <c r="AD7" s="293"/>
      <c r="AE7" s="285" t="s">
        <v>18</v>
      </c>
      <c r="AF7" s="286"/>
      <c r="AG7" s="287"/>
      <c r="AH7" s="273" t="s">
        <v>19</v>
      </c>
      <c r="AI7" s="274"/>
      <c r="AJ7" s="275"/>
      <c r="AK7" s="43" t="s">
        <v>20</v>
      </c>
      <c r="AL7" s="296" t="s">
        <v>109</v>
      </c>
      <c r="AM7" s="45"/>
      <c r="AN7" s="276" t="s">
        <v>61</v>
      </c>
    </row>
    <row r="8" spans="1:40" s="15" customFormat="1" ht="50.25" customHeight="1" thickBot="1" x14ac:dyDescent="0.3">
      <c r="A8" s="300"/>
      <c r="B8" s="7" t="s">
        <v>21</v>
      </c>
      <c r="C8" s="7" t="s">
        <v>22</v>
      </c>
      <c r="D8" s="7" t="s">
        <v>23</v>
      </c>
      <c r="E8" s="8" t="s">
        <v>21</v>
      </c>
      <c r="F8" s="8" t="s">
        <v>24</v>
      </c>
      <c r="G8" s="8" t="s">
        <v>23</v>
      </c>
      <c r="H8" s="9" t="s">
        <v>21</v>
      </c>
      <c r="I8" s="10" t="s">
        <v>24</v>
      </c>
      <c r="J8" s="9" t="s">
        <v>23</v>
      </c>
      <c r="K8" s="179" t="s">
        <v>25</v>
      </c>
      <c r="L8" s="7" t="s">
        <v>26</v>
      </c>
      <c r="M8" s="7" t="s">
        <v>24</v>
      </c>
      <c r="N8" s="7" t="s">
        <v>23</v>
      </c>
      <c r="O8" s="12" t="s">
        <v>21</v>
      </c>
      <c r="P8" s="12" t="s">
        <v>24</v>
      </c>
      <c r="Q8" s="12" t="s">
        <v>23</v>
      </c>
      <c r="R8" s="10" t="s">
        <v>21</v>
      </c>
      <c r="S8" s="10" t="s">
        <v>24</v>
      </c>
      <c r="T8" s="10" t="s">
        <v>23</v>
      </c>
      <c r="U8" s="13" t="s">
        <v>21</v>
      </c>
      <c r="V8" s="13" t="s">
        <v>24</v>
      </c>
      <c r="W8" s="13" t="s">
        <v>23</v>
      </c>
      <c r="X8" s="11" t="s">
        <v>27</v>
      </c>
      <c r="Y8" s="14" t="s">
        <v>21</v>
      </c>
      <c r="Z8" s="14" t="s">
        <v>24</v>
      </c>
      <c r="AA8" s="14" t="s">
        <v>23</v>
      </c>
      <c r="AB8" s="8" t="s">
        <v>21</v>
      </c>
      <c r="AC8" s="8" t="s">
        <v>24</v>
      </c>
      <c r="AD8" s="8" t="s">
        <v>23</v>
      </c>
      <c r="AE8" s="10" t="s">
        <v>21</v>
      </c>
      <c r="AF8" s="10" t="s">
        <v>24</v>
      </c>
      <c r="AG8" s="10" t="s">
        <v>23</v>
      </c>
      <c r="AH8" s="13" t="s">
        <v>21</v>
      </c>
      <c r="AI8" s="13" t="s">
        <v>24</v>
      </c>
      <c r="AJ8" s="13" t="s">
        <v>23</v>
      </c>
      <c r="AK8" s="44" t="s">
        <v>27</v>
      </c>
      <c r="AL8" s="297"/>
      <c r="AM8" s="46" t="s">
        <v>60</v>
      </c>
      <c r="AN8" s="277"/>
    </row>
    <row r="9" spans="1:40" ht="18" customHeight="1" x14ac:dyDescent="0.25">
      <c r="A9" s="16">
        <v>1</v>
      </c>
      <c r="B9" s="17">
        <v>95</v>
      </c>
      <c r="C9" s="17" t="s">
        <v>28</v>
      </c>
      <c r="D9" s="17">
        <v>5</v>
      </c>
      <c r="E9" s="17">
        <v>36</v>
      </c>
      <c r="F9" s="17" t="s">
        <v>29</v>
      </c>
      <c r="G9" s="17">
        <v>4</v>
      </c>
      <c r="H9" s="18">
        <v>24</v>
      </c>
      <c r="I9" s="18" t="s">
        <v>28</v>
      </c>
      <c r="J9" s="18">
        <v>5</v>
      </c>
      <c r="K9" s="182">
        <v>4.666666666666667</v>
      </c>
      <c r="L9" s="17">
        <v>80</v>
      </c>
      <c r="M9" s="17" t="s">
        <v>29</v>
      </c>
      <c r="N9" s="17">
        <v>4</v>
      </c>
      <c r="O9" s="17">
        <v>23</v>
      </c>
      <c r="P9" s="17" t="s">
        <v>30</v>
      </c>
      <c r="Q9" s="17">
        <v>3</v>
      </c>
      <c r="R9" s="17">
        <v>22</v>
      </c>
      <c r="S9" s="17" t="s">
        <v>30</v>
      </c>
      <c r="T9" s="17">
        <v>3</v>
      </c>
      <c r="U9" s="17">
        <v>39</v>
      </c>
      <c r="V9" s="17" t="s">
        <v>30</v>
      </c>
      <c r="W9" s="17">
        <v>3</v>
      </c>
      <c r="X9" s="187">
        <v>3.25</v>
      </c>
      <c r="Y9" s="17">
        <v>115</v>
      </c>
      <c r="Z9" s="17" t="s">
        <v>30</v>
      </c>
      <c r="AA9" s="17">
        <v>3</v>
      </c>
      <c r="AB9" s="17">
        <v>27</v>
      </c>
      <c r="AC9" s="17" t="s">
        <v>31</v>
      </c>
      <c r="AD9" s="17">
        <v>2</v>
      </c>
      <c r="AE9" s="17">
        <v>40</v>
      </c>
      <c r="AF9" s="17" t="s">
        <v>30</v>
      </c>
      <c r="AG9" s="17">
        <v>3</v>
      </c>
      <c r="AH9" s="17">
        <v>27</v>
      </c>
      <c r="AI9" s="17" t="s">
        <v>29</v>
      </c>
      <c r="AJ9" s="17">
        <v>4</v>
      </c>
      <c r="AK9" s="192">
        <v>3</v>
      </c>
      <c r="AL9" s="181">
        <f>SUM((ISNONTEXT(AK9))+(ISNONTEXT(X9))+(ISNONTEXT(K9)))</f>
        <v>3</v>
      </c>
      <c r="AM9" s="182">
        <f>IF(AL9=0,"Não Respondeu",AVERAGE(K9,X9,AK9))</f>
        <v>3.6388888888888893</v>
      </c>
      <c r="AN9" s="18" t="s">
        <v>101</v>
      </c>
    </row>
    <row r="10" spans="1:40" ht="18" customHeight="1" x14ac:dyDescent="0.25">
      <c r="A10" s="16">
        <v>2</v>
      </c>
      <c r="B10" s="48">
        <v>103</v>
      </c>
      <c r="C10" s="48" t="s">
        <v>28</v>
      </c>
      <c r="D10" s="48">
        <v>5</v>
      </c>
      <c r="E10" s="48">
        <v>32</v>
      </c>
      <c r="F10" s="48" t="s">
        <v>29</v>
      </c>
      <c r="G10" s="48">
        <v>4</v>
      </c>
      <c r="H10" s="49">
        <v>19</v>
      </c>
      <c r="I10" s="49" t="s">
        <v>29</v>
      </c>
      <c r="J10" s="49">
        <v>4</v>
      </c>
      <c r="K10" s="183">
        <v>4.333333333333333</v>
      </c>
      <c r="L10" s="48">
        <v>55</v>
      </c>
      <c r="M10" s="48" t="s">
        <v>30</v>
      </c>
      <c r="N10" s="48">
        <v>3</v>
      </c>
      <c r="O10" s="48">
        <v>19</v>
      </c>
      <c r="P10" s="48" t="s">
        <v>30</v>
      </c>
      <c r="Q10" s="48">
        <v>3</v>
      </c>
      <c r="R10" s="48">
        <v>14</v>
      </c>
      <c r="S10" s="48" t="s">
        <v>31</v>
      </c>
      <c r="T10" s="48">
        <v>2</v>
      </c>
      <c r="U10" s="48">
        <v>60</v>
      </c>
      <c r="V10" s="48" t="s">
        <v>29</v>
      </c>
      <c r="W10" s="48">
        <v>4</v>
      </c>
      <c r="X10" s="188">
        <v>3</v>
      </c>
      <c r="Y10" s="48">
        <v>114</v>
      </c>
      <c r="Z10" s="48" t="s">
        <v>30</v>
      </c>
      <c r="AA10" s="48">
        <v>3</v>
      </c>
      <c r="AB10" s="48">
        <v>26</v>
      </c>
      <c r="AC10" s="48" t="s">
        <v>31</v>
      </c>
      <c r="AD10" s="48">
        <v>2</v>
      </c>
      <c r="AE10" s="48">
        <v>35</v>
      </c>
      <c r="AF10" s="48" t="s">
        <v>30</v>
      </c>
      <c r="AG10" s="48">
        <v>3</v>
      </c>
      <c r="AH10" s="48">
        <v>32</v>
      </c>
      <c r="AI10" s="48" t="s">
        <v>28</v>
      </c>
      <c r="AJ10" s="48">
        <v>5</v>
      </c>
      <c r="AK10" s="193">
        <v>3.25</v>
      </c>
      <c r="AL10" s="181">
        <f t="shared" ref="AL10:AL73" si="0">SUM((ISNONTEXT(AK10))+(ISNONTEXT(X10))+(ISNONTEXT(K10)))</f>
        <v>3</v>
      </c>
      <c r="AM10" s="182">
        <f t="shared" ref="AM10:AM73" si="1">IF(AL10=0,"Não Respondeu",AVERAGE(K10,X10,AK10))</f>
        <v>3.5277777777777772</v>
      </c>
      <c r="AN10" s="49" t="s">
        <v>99</v>
      </c>
    </row>
    <row r="11" spans="1:40" ht="18" customHeight="1" x14ac:dyDescent="0.25">
      <c r="A11" s="16">
        <v>3</v>
      </c>
      <c r="B11" s="48">
        <v>74</v>
      </c>
      <c r="C11" s="48" t="s">
        <v>29</v>
      </c>
      <c r="D11" s="48">
        <v>4</v>
      </c>
      <c r="E11" s="48">
        <v>15</v>
      </c>
      <c r="F11" s="48" t="s">
        <v>31</v>
      </c>
      <c r="G11" s="48">
        <v>2</v>
      </c>
      <c r="H11" s="49">
        <v>14</v>
      </c>
      <c r="I11" s="49" t="s">
        <v>30</v>
      </c>
      <c r="J11" s="49">
        <v>3</v>
      </c>
      <c r="K11" s="183">
        <v>3</v>
      </c>
      <c r="L11" s="48">
        <v>76</v>
      </c>
      <c r="M11" s="48" t="s">
        <v>30</v>
      </c>
      <c r="N11" s="48">
        <v>3</v>
      </c>
      <c r="O11" s="48">
        <v>10</v>
      </c>
      <c r="P11" s="48" t="s">
        <v>31</v>
      </c>
      <c r="Q11" s="48">
        <v>2</v>
      </c>
      <c r="R11" s="48">
        <v>0</v>
      </c>
      <c r="S11" s="48" t="s">
        <v>32</v>
      </c>
      <c r="T11" s="48">
        <v>1</v>
      </c>
      <c r="U11" s="48">
        <v>15</v>
      </c>
      <c r="V11" s="48" t="s">
        <v>32</v>
      </c>
      <c r="W11" s="48">
        <v>1</v>
      </c>
      <c r="X11" s="188">
        <v>1.75</v>
      </c>
      <c r="Y11" s="48">
        <v>123</v>
      </c>
      <c r="Z11" s="48" t="s">
        <v>30</v>
      </c>
      <c r="AA11" s="48">
        <v>3</v>
      </c>
      <c r="AB11" s="48">
        <v>37</v>
      </c>
      <c r="AC11" s="48" t="s">
        <v>30</v>
      </c>
      <c r="AD11" s="48">
        <v>3</v>
      </c>
      <c r="AE11" s="48">
        <v>45</v>
      </c>
      <c r="AF11" s="48" t="s">
        <v>30</v>
      </c>
      <c r="AG11" s="48">
        <v>3</v>
      </c>
      <c r="AH11" s="48">
        <v>33</v>
      </c>
      <c r="AI11" s="48" t="s">
        <v>28</v>
      </c>
      <c r="AJ11" s="48">
        <v>5</v>
      </c>
      <c r="AK11" s="193">
        <v>3.5</v>
      </c>
      <c r="AL11" s="181">
        <f t="shared" si="0"/>
        <v>3</v>
      </c>
      <c r="AM11" s="182">
        <f t="shared" si="1"/>
        <v>2.75</v>
      </c>
      <c r="AN11" s="49" t="s">
        <v>99</v>
      </c>
    </row>
    <row r="12" spans="1:40" ht="18" customHeight="1" x14ac:dyDescent="0.25">
      <c r="A12" s="16">
        <v>4</v>
      </c>
      <c r="B12" s="48">
        <v>60</v>
      </c>
      <c r="C12" s="48" t="s">
        <v>30</v>
      </c>
      <c r="D12" s="48">
        <v>3</v>
      </c>
      <c r="E12" s="48">
        <v>40</v>
      </c>
      <c r="F12" s="48" t="s">
        <v>28</v>
      </c>
      <c r="G12" s="48">
        <v>5</v>
      </c>
      <c r="H12" s="49">
        <v>14</v>
      </c>
      <c r="I12" s="49" t="s">
        <v>30</v>
      </c>
      <c r="J12" s="49">
        <v>3</v>
      </c>
      <c r="K12" s="183">
        <v>3.6666666666666665</v>
      </c>
      <c r="L12" s="48">
        <v>89</v>
      </c>
      <c r="M12" s="48" t="s">
        <v>29</v>
      </c>
      <c r="N12" s="48">
        <v>4</v>
      </c>
      <c r="O12" s="48">
        <v>15</v>
      </c>
      <c r="P12" s="48" t="s">
        <v>31</v>
      </c>
      <c r="Q12" s="48">
        <v>2</v>
      </c>
      <c r="R12" s="48">
        <v>14</v>
      </c>
      <c r="S12" s="48" t="s">
        <v>31</v>
      </c>
      <c r="T12" s="48">
        <v>2</v>
      </c>
      <c r="U12" s="48">
        <v>26</v>
      </c>
      <c r="V12" s="48" t="s">
        <v>31</v>
      </c>
      <c r="W12" s="48">
        <v>2</v>
      </c>
      <c r="X12" s="188">
        <v>2.5</v>
      </c>
      <c r="Y12" s="48">
        <v>132</v>
      </c>
      <c r="Z12" s="48" t="s">
        <v>29</v>
      </c>
      <c r="AA12" s="48">
        <v>4</v>
      </c>
      <c r="AB12" s="48">
        <v>15</v>
      </c>
      <c r="AC12" s="48" t="s">
        <v>32</v>
      </c>
      <c r="AD12" s="48">
        <v>1</v>
      </c>
      <c r="AE12" s="48">
        <v>15</v>
      </c>
      <c r="AF12" s="48" t="s">
        <v>32</v>
      </c>
      <c r="AG12" s="48">
        <v>1</v>
      </c>
      <c r="AH12" s="48">
        <v>3</v>
      </c>
      <c r="AI12" s="48" t="s">
        <v>32</v>
      </c>
      <c r="AJ12" s="48">
        <v>1</v>
      </c>
      <c r="AK12" s="193">
        <v>1.75</v>
      </c>
      <c r="AL12" s="181">
        <f t="shared" si="0"/>
        <v>3</v>
      </c>
      <c r="AM12" s="182">
        <f t="shared" si="1"/>
        <v>2.6388888888888888</v>
      </c>
      <c r="AN12" s="49" t="s">
        <v>99</v>
      </c>
    </row>
    <row r="13" spans="1:40" ht="18" customHeight="1" x14ac:dyDescent="0.25">
      <c r="A13" s="16">
        <v>5</v>
      </c>
      <c r="B13" s="48">
        <v>98</v>
      </c>
      <c r="C13" s="48" t="s">
        <v>28</v>
      </c>
      <c r="D13" s="48">
        <v>5</v>
      </c>
      <c r="E13" s="48">
        <v>41</v>
      </c>
      <c r="F13" s="48" t="s">
        <v>28</v>
      </c>
      <c r="G13" s="48">
        <v>5</v>
      </c>
      <c r="H13" s="49">
        <v>25</v>
      </c>
      <c r="I13" s="49" t="s">
        <v>28</v>
      </c>
      <c r="J13" s="49">
        <v>5</v>
      </c>
      <c r="K13" s="183">
        <v>5</v>
      </c>
      <c r="L13" s="48">
        <v>110</v>
      </c>
      <c r="M13" s="48" t="s">
        <v>28</v>
      </c>
      <c r="N13" s="48">
        <v>5</v>
      </c>
      <c r="O13" s="48">
        <v>33</v>
      </c>
      <c r="P13" s="48" t="s">
        <v>28</v>
      </c>
      <c r="Q13" s="48">
        <v>5</v>
      </c>
      <c r="R13" s="48">
        <v>32</v>
      </c>
      <c r="S13" s="48" t="s">
        <v>28</v>
      </c>
      <c r="T13" s="48">
        <v>5</v>
      </c>
      <c r="U13" s="48">
        <v>66</v>
      </c>
      <c r="V13" s="48" t="s">
        <v>28</v>
      </c>
      <c r="W13" s="48">
        <v>5</v>
      </c>
      <c r="X13" s="188">
        <v>5</v>
      </c>
      <c r="Y13" s="48">
        <v>180</v>
      </c>
      <c r="Z13" s="48" t="s">
        <v>28</v>
      </c>
      <c r="AA13" s="48">
        <v>5</v>
      </c>
      <c r="AB13" s="48">
        <v>68</v>
      </c>
      <c r="AC13" s="48" t="s">
        <v>28</v>
      </c>
      <c r="AD13" s="48">
        <v>5</v>
      </c>
      <c r="AE13" s="48">
        <v>72</v>
      </c>
      <c r="AF13" s="48" t="s">
        <v>28</v>
      </c>
      <c r="AG13" s="48">
        <v>5</v>
      </c>
      <c r="AH13" s="48">
        <v>37</v>
      </c>
      <c r="AI13" s="48" t="s">
        <v>28</v>
      </c>
      <c r="AJ13" s="48">
        <v>5</v>
      </c>
      <c r="AK13" s="193">
        <v>5</v>
      </c>
      <c r="AL13" s="181">
        <f t="shared" si="0"/>
        <v>3</v>
      </c>
      <c r="AM13" s="182">
        <f t="shared" si="1"/>
        <v>5</v>
      </c>
      <c r="AN13" s="49" t="s">
        <v>99</v>
      </c>
    </row>
    <row r="14" spans="1:40" ht="18" customHeight="1" x14ac:dyDescent="0.25">
      <c r="A14" s="16">
        <v>6</v>
      </c>
      <c r="B14" s="48" t="s">
        <v>33</v>
      </c>
      <c r="C14" s="48" t="s">
        <v>33</v>
      </c>
      <c r="D14" s="48" t="s">
        <v>33</v>
      </c>
      <c r="E14" s="48" t="s">
        <v>33</v>
      </c>
      <c r="F14" s="48" t="s">
        <v>33</v>
      </c>
      <c r="G14" s="48" t="s">
        <v>33</v>
      </c>
      <c r="H14" s="48" t="s">
        <v>33</v>
      </c>
      <c r="I14" s="48" t="s">
        <v>33</v>
      </c>
      <c r="J14" s="48" t="s">
        <v>33</v>
      </c>
      <c r="K14" s="184" t="s">
        <v>33</v>
      </c>
      <c r="L14" s="48" t="s">
        <v>33</v>
      </c>
      <c r="M14" s="48" t="s">
        <v>33</v>
      </c>
      <c r="N14" s="48" t="s">
        <v>33</v>
      </c>
      <c r="O14" s="48" t="s">
        <v>33</v>
      </c>
      <c r="P14" s="48" t="s">
        <v>33</v>
      </c>
      <c r="Q14" s="48" t="s">
        <v>33</v>
      </c>
      <c r="R14" s="48" t="s">
        <v>33</v>
      </c>
      <c r="S14" s="48" t="s">
        <v>33</v>
      </c>
      <c r="T14" s="48" t="s">
        <v>33</v>
      </c>
      <c r="U14" s="48" t="s">
        <v>33</v>
      </c>
      <c r="V14" s="48" t="s">
        <v>33</v>
      </c>
      <c r="W14" s="48" t="s">
        <v>33</v>
      </c>
      <c r="X14" s="189" t="s">
        <v>33</v>
      </c>
      <c r="Y14" s="48" t="s">
        <v>33</v>
      </c>
      <c r="Z14" s="48" t="s">
        <v>33</v>
      </c>
      <c r="AA14" s="48" t="s">
        <v>33</v>
      </c>
      <c r="AB14" s="48" t="s">
        <v>33</v>
      </c>
      <c r="AC14" s="48" t="s">
        <v>33</v>
      </c>
      <c r="AD14" s="48" t="s">
        <v>33</v>
      </c>
      <c r="AE14" s="48" t="s">
        <v>33</v>
      </c>
      <c r="AF14" s="48" t="s">
        <v>33</v>
      </c>
      <c r="AG14" s="48" t="s">
        <v>33</v>
      </c>
      <c r="AH14" s="48" t="s">
        <v>33</v>
      </c>
      <c r="AI14" s="48" t="s">
        <v>33</v>
      </c>
      <c r="AJ14" s="48" t="s">
        <v>33</v>
      </c>
      <c r="AK14" s="194" t="s">
        <v>33</v>
      </c>
      <c r="AL14" s="181">
        <f>SUM((ISNONTEXT(AK14))+(ISNONTEXT(X14))+(ISNONTEXT(K14)))</f>
        <v>0</v>
      </c>
      <c r="AM14" s="182" t="str">
        <f t="shared" si="1"/>
        <v>Não Respondeu</v>
      </c>
      <c r="AN14" s="49" t="s">
        <v>100</v>
      </c>
    </row>
    <row r="15" spans="1:40" ht="18" customHeight="1" x14ac:dyDescent="0.25">
      <c r="A15" s="16">
        <v>7</v>
      </c>
      <c r="B15" s="48">
        <v>106</v>
      </c>
      <c r="C15" s="48" t="s">
        <v>28</v>
      </c>
      <c r="D15" s="48">
        <v>5</v>
      </c>
      <c r="E15" s="48">
        <v>37</v>
      </c>
      <c r="F15" s="48" t="s">
        <v>29</v>
      </c>
      <c r="G15" s="48">
        <v>4</v>
      </c>
      <c r="H15" s="49">
        <v>22</v>
      </c>
      <c r="I15" s="49" t="s">
        <v>29</v>
      </c>
      <c r="J15" s="49">
        <v>4</v>
      </c>
      <c r="K15" s="183">
        <v>4.333333333333333</v>
      </c>
      <c r="L15" s="48">
        <v>100</v>
      </c>
      <c r="M15" s="48" t="s">
        <v>29</v>
      </c>
      <c r="N15" s="48">
        <v>4</v>
      </c>
      <c r="O15" s="48">
        <v>29</v>
      </c>
      <c r="P15" s="48" t="s">
        <v>29</v>
      </c>
      <c r="Q15" s="48">
        <v>4</v>
      </c>
      <c r="R15" s="48">
        <v>27</v>
      </c>
      <c r="S15" s="48" t="s">
        <v>29</v>
      </c>
      <c r="T15" s="48">
        <v>4</v>
      </c>
      <c r="U15" s="48">
        <v>56</v>
      </c>
      <c r="V15" s="48" t="s">
        <v>29</v>
      </c>
      <c r="W15" s="48">
        <v>4</v>
      </c>
      <c r="X15" s="188">
        <v>4</v>
      </c>
      <c r="Y15" s="48">
        <v>143</v>
      </c>
      <c r="Z15" s="48" t="s">
        <v>29</v>
      </c>
      <c r="AA15" s="48">
        <v>4</v>
      </c>
      <c r="AB15" s="48">
        <v>51</v>
      </c>
      <c r="AC15" s="48" t="s">
        <v>29</v>
      </c>
      <c r="AD15" s="48">
        <v>4</v>
      </c>
      <c r="AE15" s="48">
        <v>58</v>
      </c>
      <c r="AF15" s="48" t="s">
        <v>29</v>
      </c>
      <c r="AG15" s="48">
        <v>4</v>
      </c>
      <c r="AH15" s="48">
        <v>31</v>
      </c>
      <c r="AI15" s="48" t="s">
        <v>29</v>
      </c>
      <c r="AJ15" s="48">
        <v>4</v>
      </c>
      <c r="AK15" s="193">
        <v>4</v>
      </c>
      <c r="AL15" s="181">
        <f t="shared" si="0"/>
        <v>3</v>
      </c>
      <c r="AM15" s="182">
        <f t="shared" si="1"/>
        <v>4.1111111111111107</v>
      </c>
      <c r="AN15" s="49" t="s">
        <v>99</v>
      </c>
    </row>
    <row r="16" spans="1:40" ht="18" customHeight="1" x14ac:dyDescent="0.25">
      <c r="A16" s="16">
        <v>8</v>
      </c>
      <c r="B16" s="48">
        <v>54</v>
      </c>
      <c r="C16" s="48" t="s">
        <v>30</v>
      </c>
      <c r="D16" s="48">
        <v>3</v>
      </c>
      <c r="E16" s="48">
        <v>6</v>
      </c>
      <c r="F16" s="48" t="s">
        <v>32</v>
      </c>
      <c r="G16" s="48">
        <v>1</v>
      </c>
      <c r="H16" s="49">
        <v>5</v>
      </c>
      <c r="I16" s="49" t="s">
        <v>32</v>
      </c>
      <c r="J16" s="49">
        <v>1</v>
      </c>
      <c r="K16" s="183">
        <v>1.6666666666666667</v>
      </c>
      <c r="L16" s="48">
        <v>81</v>
      </c>
      <c r="M16" s="48" t="s">
        <v>29</v>
      </c>
      <c r="N16" s="48">
        <v>4</v>
      </c>
      <c r="O16" s="48">
        <v>24</v>
      </c>
      <c r="P16" s="48" t="s">
        <v>29</v>
      </c>
      <c r="Q16" s="48">
        <v>4</v>
      </c>
      <c r="R16" s="48">
        <v>17</v>
      </c>
      <c r="S16" s="48" t="s">
        <v>30</v>
      </c>
      <c r="T16" s="48">
        <v>3</v>
      </c>
      <c r="U16" s="48">
        <v>47</v>
      </c>
      <c r="V16" s="48" t="s">
        <v>30</v>
      </c>
      <c r="W16" s="48">
        <v>3</v>
      </c>
      <c r="X16" s="188">
        <v>3.5</v>
      </c>
      <c r="Y16" s="48">
        <v>87</v>
      </c>
      <c r="Z16" s="48" t="s">
        <v>30</v>
      </c>
      <c r="AA16" s="48">
        <v>3</v>
      </c>
      <c r="AB16" s="48">
        <v>53</v>
      </c>
      <c r="AC16" s="48" t="s">
        <v>29</v>
      </c>
      <c r="AD16" s="48">
        <v>4</v>
      </c>
      <c r="AE16" s="48">
        <v>49</v>
      </c>
      <c r="AF16" s="48" t="s">
        <v>29</v>
      </c>
      <c r="AG16" s="48">
        <v>4</v>
      </c>
      <c r="AH16" s="48">
        <v>20</v>
      </c>
      <c r="AI16" s="48" t="s">
        <v>30</v>
      </c>
      <c r="AJ16" s="48">
        <v>3</v>
      </c>
      <c r="AK16" s="193">
        <v>3.5</v>
      </c>
      <c r="AL16" s="181">
        <f t="shared" si="0"/>
        <v>3</v>
      </c>
      <c r="AM16" s="182">
        <f t="shared" si="1"/>
        <v>2.8888888888888893</v>
      </c>
      <c r="AN16" s="49" t="s">
        <v>99</v>
      </c>
    </row>
    <row r="17" spans="1:40" ht="18" customHeight="1" x14ac:dyDescent="0.25">
      <c r="A17" s="16">
        <v>9</v>
      </c>
      <c r="B17" s="48">
        <v>95</v>
      </c>
      <c r="C17" s="48" t="s">
        <v>29</v>
      </c>
      <c r="D17" s="48">
        <v>4</v>
      </c>
      <c r="E17" s="48">
        <v>31</v>
      </c>
      <c r="F17" s="48" t="s">
        <v>29</v>
      </c>
      <c r="G17" s="48">
        <v>4</v>
      </c>
      <c r="H17" s="49">
        <v>23</v>
      </c>
      <c r="I17" s="49" t="s">
        <v>29</v>
      </c>
      <c r="J17" s="49">
        <v>4</v>
      </c>
      <c r="K17" s="183">
        <v>4</v>
      </c>
      <c r="L17" s="48">
        <v>90</v>
      </c>
      <c r="M17" s="48" t="s">
        <v>29</v>
      </c>
      <c r="N17" s="48">
        <v>4</v>
      </c>
      <c r="O17" s="48">
        <v>29</v>
      </c>
      <c r="P17" s="48" t="s">
        <v>29</v>
      </c>
      <c r="Q17" s="48">
        <v>4</v>
      </c>
      <c r="R17" s="48">
        <v>25</v>
      </c>
      <c r="S17" s="48" t="s">
        <v>29</v>
      </c>
      <c r="T17" s="48">
        <v>4</v>
      </c>
      <c r="U17" s="48">
        <v>50</v>
      </c>
      <c r="V17" s="48" t="s">
        <v>29</v>
      </c>
      <c r="W17" s="48">
        <v>4</v>
      </c>
      <c r="X17" s="188">
        <v>4</v>
      </c>
      <c r="Y17" s="48">
        <v>129</v>
      </c>
      <c r="Z17" s="48" t="s">
        <v>29</v>
      </c>
      <c r="AA17" s="48">
        <v>4</v>
      </c>
      <c r="AB17" s="48">
        <v>33</v>
      </c>
      <c r="AC17" s="48" t="s">
        <v>30</v>
      </c>
      <c r="AD17" s="48">
        <v>3</v>
      </c>
      <c r="AE17" s="48">
        <v>56</v>
      </c>
      <c r="AF17" s="48" t="s">
        <v>29</v>
      </c>
      <c r="AG17" s="48">
        <v>4</v>
      </c>
      <c r="AH17" s="48">
        <v>38</v>
      </c>
      <c r="AI17" s="48" t="s">
        <v>28</v>
      </c>
      <c r="AJ17" s="48">
        <v>5</v>
      </c>
      <c r="AK17" s="193">
        <v>4</v>
      </c>
      <c r="AL17" s="181">
        <f t="shared" si="0"/>
        <v>3</v>
      </c>
      <c r="AM17" s="182">
        <f t="shared" si="1"/>
        <v>4</v>
      </c>
      <c r="AN17" s="49" t="s">
        <v>101</v>
      </c>
    </row>
    <row r="18" spans="1:40" ht="18" customHeight="1" x14ac:dyDescent="0.25">
      <c r="A18" s="16">
        <v>10</v>
      </c>
      <c r="B18" s="48">
        <v>103</v>
      </c>
      <c r="C18" s="48" t="s">
        <v>28</v>
      </c>
      <c r="D18" s="48">
        <v>5</v>
      </c>
      <c r="E18" s="48">
        <v>27</v>
      </c>
      <c r="F18" s="48" t="s">
        <v>30</v>
      </c>
      <c r="G18" s="48">
        <v>3</v>
      </c>
      <c r="H18" s="49">
        <v>16</v>
      </c>
      <c r="I18" s="49" t="s">
        <v>30</v>
      </c>
      <c r="J18" s="49">
        <v>3</v>
      </c>
      <c r="K18" s="183">
        <v>3.6666666666666665</v>
      </c>
      <c r="L18" s="48">
        <v>95</v>
      </c>
      <c r="M18" s="48" t="s">
        <v>29</v>
      </c>
      <c r="N18" s="48">
        <v>4</v>
      </c>
      <c r="O18" s="48">
        <v>24</v>
      </c>
      <c r="P18" s="48" t="s">
        <v>29</v>
      </c>
      <c r="Q18" s="48">
        <v>4</v>
      </c>
      <c r="R18" s="48">
        <v>25</v>
      </c>
      <c r="S18" s="48" t="s">
        <v>29</v>
      </c>
      <c r="T18" s="48">
        <v>4</v>
      </c>
      <c r="U18" s="48">
        <v>53</v>
      </c>
      <c r="V18" s="48" t="s">
        <v>29</v>
      </c>
      <c r="W18" s="48">
        <v>4</v>
      </c>
      <c r="X18" s="188">
        <v>4</v>
      </c>
      <c r="Y18" s="48">
        <v>151</v>
      </c>
      <c r="Z18" s="48" t="s">
        <v>29</v>
      </c>
      <c r="AA18" s="48">
        <v>4</v>
      </c>
      <c r="AB18" s="48">
        <v>56</v>
      </c>
      <c r="AC18" s="48" t="s">
        <v>29</v>
      </c>
      <c r="AD18" s="48">
        <v>4</v>
      </c>
      <c r="AE18" s="48">
        <v>68</v>
      </c>
      <c r="AF18" s="48" t="s">
        <v>28</v>
      </c>
      <c r="AG18" s="48">
        <v>5</v>
      </c>
      <c r="AH18" s="48">
        <v>32</v>
      </c>
      <c r="AI18" s="48" t="s">
        <v>28</v>
      </c>
      <c r="AJ18" s="48">
        <v>5</v>
      </c>
      <c r="AK18" s="193">
        <v>4.5</v>
      </c>
      <c r="AL18" s="181">
        <f t="shared" si="0"/>
        <v>3</v>
      </c>
      <c r="AM18" s="182">
        <f t="shared" si="1"/>
        <v>4.0555555555555554</v>
      </c>
      <c r="AN18" s="49" t="s">
        <v>99</v>
      </c>
    </row>
    <row r="19" spans="1:40" ht="18" customHeight="1" x14ac:dyDescent="0.25">
      <c r="A19" s="16">
        <v>11</v>
      </c>
      <c r="B19" s="48">
        <v>74</v>
      </c>
      <c r="C19" s="48" t="s">
        <v>29</v>
      </c>
      <c r="D19" s="48">
        <v>4</v>
      </c>
      <c r="E19" s="48">
        <v>28</v>
      </c>
      <c r="F19" s="48" t="s">
        <v>30</v>
      </c>
      <c r="G19" s="48">
        <v>3</v>
      </c>
      <c r="H19" s="49">
        <v>18</v>
      </c>
      <c r="I19" s="49" t="s">
        <v>29</v>
      </c>
      <c r="J19" s="49">
        <v>4</v>
      </c>
      <c r="K19" s="183">
        <v>3.6666666666666665</v>
      </c>
      <c r="L19" s="48">
        <v>81</v>
      </c>
      <c r="M19" s="48" t="s">
        <v>29</v>
      </c>
      <c r="N19" s="48">
        <v>4</v>
      </c>
      <c r="O19" s="48">
        <v>26</v>
      </c>
      <c r="P19" s="48" t="s">
        <v>29</v>
      </c>
      <c r="Q19" s="48">
        <v>4</v>
      </c>
      <c r="R19" s="48">
        <v>23</v>
      </c>
      <c r="S19" s="48" t="s">
        <v>30</v>
      </c>
      <c r="T19" s="48">
        <v>3</v>
      </c>
      <c r="U19" s="48">
        <v>47</v>
      </c>
      <c r="V19" s="48" t="s">
        <v>30</v>
      </c>
      <c r="W19" s="48">
        <v>3</v>
      </c>
      <c r="X19" s="188">
        <v>3.5</v>
      </c>
      <c r="Y19" s="48">
        <v>138</v>
      </c>
      <c r="Z19" s="48" t="s">
        <v>29</v>
      </c>
      <c r="AA19" s="48">
        <v>4</v>
      </c>
      <c r="AB19" s="48">
        <v>45</v>
      </c>
      <c r="AC19" s="48" t="s">
        <v>30</v>
      </c>
      <c r="AD19" s="48">
        <v>3</v>
      </c>
      <c r="AE19" s="48">
        <v>39</v>
      </c>
      <c r="AF19" s="48" t="s">
        <v>30</v>
      </c>
      <c r="AG19" s="48">
        <v>3</v>
      </c>
      <c r="AH19" s="48">
        <v>25</v>
      </c>
      <c r="AI19" s="48" t="s">
        <v>29</v>
      </c>
      <c r="AJ19" s="48">
        <v>4</v>
      </c>
      <c r="AK19" s="193">
        <v>3.5</v>
      </c>
      <c r="AL19" s="181">
        <f t="shared" si="0"/>
        <v>3</v>
      </c>
      <c r="AM19" s="182">
        <f t="shared" si="1"/>
        <v>3.5555555555555554</v>
      </c>
      <c r="AN19" s="49" t="s">
        <v>99</v>
      </c>
    </row>
    <row r="20" spans="1:40" ht="18" customHeight="1" x14ac:dyDescent="0.25">
      <c r="A20" s="16">
        <v>12</v>
      </c>
      <c r="B20" s="48">
        <v>93</v>
      </c>
      <c r="C20" s="48" t="s">
        <v>29</v>
      </c>
      <c r="D20" s="48">
        <v>4</v>
      </c>
      <c r="E20" s="48">
        <v>25</v>
      </c>
      <c r="F20" s="48" t="s">
        <v>30</v>
      </c>
      <c r="G20" s="48">
        <v>3</v>
      </c>
      <c r="H20" s="49">
        <v>16</v>
      </c>
      <c r="I20" s="49" t="s">
        <v>30</v>
      </c>
      <c r="J20" s="49">
        <v>3</v>
      </c>
      <c r="K20" s="183">
        <v>3.3333333333333335</v>
      </c>
      <c r="L20" s="48">
        <v>108</v>
      </c>
      <c r="M20" s="48" t="s">
        <v>28</v>
      </c>
      <c r="N20" s="48">
        <v>5</v>
      </c>
      <c r="O20" s="48">
        <v>31</v>
      </c>
      <c r="P20" s="48" t="s">
        <v>29</v>
      </c>
      <c r="Q20" s="48">
        <v>4</v>
      </c>
      <c r="R20" s="48">
        <v>35</v>
      </c>
      <c r="S20" s="48" t="s">
        <v>28</v>
      </c>
      <c r="T20" s="48">
        <v>5</v>
      </c>
      <c r="U20" s="48">
        <v>72</v>
      </c>
      <c r="V20" s="48" t="s">
        <v>28</v>
      </c>
      <c r="W20" s="48">
        <v>5</v>
      </c>
      <c r="X20" s="188">
        <v>4.75</v>
      </c>
      <c r="Y20" s="48">
        <v>165</v>
      </c>
      <c r="Z20" s="48" t="s">
        <v>29</v>
      </c>
      <c r="AA20" s="48">
        <v>4</v>
      </c>
      <c r="AB20" s="48">
        <v>62</v>
      </c>
      <c r="AC20" s="48" t="s">
        <v>29</v>
      </c>
      <c r="AD20" s="48">
        <v>4</v>
      </c>
      <c r="AE20" s="48">
        <v>63</v>
      </c>
      <c r="AF20" s="48" t="s">
        <v>29</v>
      </c>
      <c r="AG20" s="48">
        <v>4</v>
      </c>
      <c r="AH20" s="48">
        <v>33</v>
      </c>
      <c r="AI20" s="48" t="s">
        <v>28</v>
      </c>
      <c r="AJ20" s="48">
        <v>5</v>
      </c>
      <c r="AK20" s="193">
        <v>4.25</v>
      </c>
      <c r="AL20" s="181">
        <f t="shared" si="0"/>
        <v>3</v>
      </c>
      <c r="AM20" s="182">
        <f t="shared" si="1"/>
        <v>4.1111111111111116</v>
      </c>
      <c r="AN20" s="49" t="s">
        <v>99</v>
      </c>
    </row>
    <row r="21" spans="1:40" ht="18" customHeight="1" x14ac:dyDescent="0.25">
      <c r="A21" s="16">
        <v>13</v>
      </c>
      <c r="B21" s="48">
        <v>108</v>
      </c>
      <c r="C21" s="48" t="s">
        <v>28</v>
      </c>
      <c r="D21" s="48">
        <v>5</v>
      </c>
      <c r="E21" s="48">
        <v>33</v>
      </c>
      <c r="F21" s="48" t="s">
        <v>29</v>
      </c>
      <c r="G21" s="48">
        <v>4</v>
      </c>
      <c r="H21" s="49">
        <v>14</v>
      </c>
      <c r="I21" s="49" t="s">
        <v>30</v>
      </c>
      <c r="J21" s="49">
        <v>3</v>
      </c>
      <c r="K21" s="183">
        <v>4</v>
      </c>
      <c r="L21" s="48">
        <v>104</v>
      </c>
      <c r="M21" s="48" t="s">
        <v>28</v>
      </c>
      <c r="N21" s="48">
        <v>5</v>
      </c>
      <c r="O21" s="48">
        <v>26</v>
      </c>
      <c r="P21" s="48" t="s">
        <v>29</v>
      </c>
      <c r="Q21" s="48">
        <v>4</v>
      </c>
      <c r="R21" s="48">
        <v>17</v>
      </c>
      <c r="S21" s="48" t="s">
        <v>30</v>
      </c>
      <c r="T21" s="48">
        <v>3</v>
      </c>
      <c r="U21" s="48">
        <v>65</v>
      </c>
      <c r="V21" s="48" t="s">
        <v>28</v>
      </c>
      <c r="W21" s="48">
        <v>5</v>
      </c>
      <c r="X21" s="188">
        <v>4.25</v>
      </c>
      <c r="Y21" s="48">
        <v>185</v>
      </c>
      <c r="Z21" s="48" t="s">
        <v>28</v>
      </c>
      <c r="AA21" s="48">
        <v>5</v>
      </c>
      <c r="AB21" s="48">
        <v>60</v>
      </c>
      <c r="AC21" s="48" t="s">
        <v>29</v>
      </c>
      <c r="AD21" s="48">
        <v>4</v>
      </c>
      <c r="AE21" s="48">
        <v>67</v>
      </c>
      <c r="AF21" s="48" t="s">
        <v>28</v>
      </c>
      <c r="AG21" s="48">
        <v>5</v>
      </c>
      <c r="AH21" s="48">
        <v>37</v>
      </c>
      <c r="AI21" s="48" t="s">
        <v>28</v>
      </c>
      <c r="AJ21" s="48">
        <v>5</v>
      </c>
      <c r="AK21" s="193">
        <v>4.75</v>
      </c>
      <c r="AL21" s="181">
        <f t="shared" si="0"/>
        <v>3</v>
      </c>
      <c r="AM21" s="182">
        <f t="shared" si="1"/>
        <v>4.333333333333333</v>
      </c>
      <c r="AN21" s="49" t="s">
        <v>99</v>
      </c>
    </row>
    <row r="22" spans="1:40" ht="18" customHeight="1" x14ac:dyDescent="0.25">
      <c r="A22" s="16">
        <v>14</v>
      </c>
      <c r="B22" s="48">
        <v>89</v>
      </c>
      <c r="C22" s="48" t="s">
        <v>29</v>
      </c>
      <c r="D22" s="48">
        <v>4</v>
      </c>
      <c r="E22" s="48">
        <v>18</v>
      </c>
      <c r="F22" s="48" t="s">
        <v>31</v>
      </c>
      <c r="G22" s="48">
        <v>2</v>
      </c>
      <c r="H22" s="49">
        <v>12</v>
      </c>
      <c r="I22" s="49" t="s">
        <v>30</v>
      </c>
      <c r="J22" s="49">
        <v>3</v>
      </c>
      <c r="K22" s="183">
        <v>3</v>
      </c>
      <c r="L22" s="48">
        <v>105</v>
      </c>
      <c r="M22" s="48" t="s">
        <v>28</v>
      </c>
      <c r="N22" s="48">
        <v>5</v>
      </c>
      <c r="O22" s="48">
        <v>32</v>
      </c>
      <c r="P22" s="48" t="s">
        <v>28</v>
      </c>
      <c r="Q22" s="48">
        <v>5</v>
      </c>
      <c r="R22" s="48">
        <v>32</v>
      </c>
      <c r="S22" s="48" t="s">
        <v>28</v>
      </c>
      <c r="T22" s="48">
        <v>5</v>
      </c>
      <c r="U22" s="48">
        <v>64</v>
      </c>
      <c r="V22" s="48" t="s">
        <v>28</v>
      </c>
      <c r="W22" s="48">
        <v>5</v>
      </c>
      <c r="X22" s="188">
        <v>5</v>
      </c>
      <c r="Y22" s="48">
        <v>167</v>
      </c>
      <c r="Z22" s="48" t="s">
        <v>29</v>
      </c>
      <c r="AA22" s="48">
        <v>4</v>
      </c>
      <c r="AB22" s="48">
        <v>59</v>
      </c>
      <c r="AC22" s="48" t="s">
        <v>29</v>
      </c>
      <c r="AD22" s="48">
        <v>4</v>
      </c>
      <c r="AE22" s="48">
        <v>73</v>
      </c>
      <c r="AF22" s="48" t="s">
        <v>28</v>
      </c>
      <c r="AG22" s="48">
        <v>5</v>
      </c>
      <c r="AH22" s="48">
        <v>33</v>
      </c>
      <c r="AI22" s="48" t="s">
        <v>28</v>
      </c>
      <c r="AJ22" s="48">
        <v>5</v>
      </c>
      <c r="AK22" s="193">
        <v>4.5</v>
      </c>
      <c r="AL22" s="181">
        <f t="shared" si="0"/>
        <v>3</v>
      </c>
      <c r="AM22" s="182">
        <f t="shared" si="1"/>
        <v>4.166666666666667</v>
      </c>
      <c r="AN22" s="49" t="s">
        <v>99</v>
      </c>
    </row>
    <row r="23" spans="1:40" ht="18" customHeight="1" x14ac:dyDescent="0.25">
      <c r="A23" s="16">
        <v>15</v>
      </c>
      <c r="B23" s="48">
        <v>99</v>
      </c>
      <c r="C23" s="48" t="s">
        <v>28</v>
      </c>
      <c r="D23" s="48">
        <v>5</v>
      </c>
      <c r="E23" s="48">
        <v>21</v>
      </c>
      <c r="F23" s="48" t="s">
        <v>30</v>
      </c>
      <c r="G23" s="48">
        <v>3</v>
      </c>
      <c r="H23" s="49">
        <v>14</v>
      </c>
      <c r="I23" s="49" t="s">
        <v>30</v>
      </c>
      <c r="J23" s="49">
        <v>3</v>
      </c>
      <c r="K23" s="183">
        <v>3.6666666666666665</v>
      </c>
      <c r="L23" s="48">
        <v>100</v>
      </c>
      <c r="M23" s="48" t="s">
        <v>29</v>
      </c>
      <c r="N23" s="48">
        <v>4</v>
      </c>
      <c r="O23" s="48">
        <v>28</v>
      </c>
      <c r="P23" s="48" t="s">
        <v>29</v>
      </c>
      <c r="Q23" s="48">
        <v>4</v>
      </c>
      <c r="R23" s="48">
        <v>34</v>
      </c>
      <c r="S23" s="48" t="s">
        <v>28</v>
      </c>
      <c r="T23" s="48">
        <v>5</v>
      </c>
      <c r="U23" s="48">
        <v>56</v>
      </c>
      <c r="V23" s="48" t="s">
        <v>29</v>
      </c>
      <c r="W23" s="48">
        <v>4</v>
      </c>
      <c r="X23" s="188">
        <v>4.25</v>
      </c>
      <c r="Y23" s="48">
        <v>137</v>
      </c>
      <c r="Z23" s="48" t="s">
        <v>29</v>
      </c>
      <c r="AA23" s="48">
        <v>4</v>
      </c>
      <c r="AB23" s="48">
        <v>61</v>
      </c>
      <c r="AC23" s="48" t="s">
        <v>29</v>
      </c>
      <c r="AD23" s="48">
        <v>4</v>
      </c>
      <c r="AE23" s="48">
        <v>66</v>
      </c>
      <c r="AF23" s="48" t="s">
        <v>28</v>
      </c>
      <c r="AG23" s="48">
        <v>5</v>
      </c>
      <c r="AH23" s="48">
        <v>31</v>
      </c>
      <c r="AI23" s="48" t="s">
        <v>29</v>
      </c>
      <c r="AJ23" s="48">
        <v>4</v>
      </c>
      <c r="AK23" s="193">
        <v>4.25</v>
      </c>
      <c r="AL23" s="181">
        <f t="shared" si="0"/>
        <v>3</v>
      </c>
      <c r="AM23" s="182">
        <f t="shared" si="1"/>
        <v>4.0555555555555554</v>
      </c>
      <c r="AN23" s="49" t="s">
        <v>99</v>
      </c>
    </row>
    <row r="24" spans="1:40" ht="18" customHeight="1" x14ac:dyDescent="0.25">
      <c r="A24" s="16">
        <v>16</v>
      </c>
      <c r="B24" s="48" t="s">
        <v>33</v>
      </c>
      <c r="C24" s="48" t="s">
        <v>33</v>
      </c>
      <c r="D24" s="48" t="s">
        <v>33</v>
      </c>
      <c r="E24" s="48" t="s">
        <v>33</v>
      </c>
      <c r="F24" s="48" t="s">
        <v>34</v>
      </c>
      <c r="G24" s="48" t="s">
        <v>34</v>
      </c>
      <c r="H24" s="48" t="s">
        <v>34</v>
      </c>
      <c r="I24" s="49" t="s">
        <v>33</v>
      </c>
      <c r="J24" s="49" t="s">
        <v>33</v>
      </c>
      <c r="K24" s="183" t="s">
        <v>33</v>
      </c>
      <c r="L24" s="48">
        <v>83</v>
      </c>
      <c r="M24" s="48" t="s">
        <v>29</v>
      </c>
      <c r="N24" s="48">
        <v>4</v>
      </c>
      <c r="O24" s="48">
        <v>26</v>
      </c>
      <c r="P24" s="48" t="s">
        <v>29</v>
      </c>
      <c r="Q24" s="48">
        <v>4</v>
      </c>
      <c r="R24" s="48">
        <v>23</v>
      </c>
      <c r="S24" s="48" t="s">
        <v>30</v>
      </c>
      <c r="T24" s="48">
        <v>3</v>
      </c>
      <c r="U24" s="48">
        <v>44</v>
      </c>
      <c r="V24" s="48" t="s">
        <v>30</v>
      </c>
      <c r="W24" s="48">
        <v>3</v>
      </c>
      <c r="X24" s="188">
        <v>3.5</v>
      </c>
      <c r="Y24" s="48">
        <v>101</v>
      </c>
      <c r="Z24" s="48" t="s">
        <v>30</v>
      </c>
      <c r="AA24" s="48">
        <v>3</v>
      </c>
      <c r="AB24" s="48">
        <v>34</v>
      </c>
      <c r="AC24" s="48" t="s">
        <v>30</v>
      </c>
      <c r="AD24" s="48">
        <v>3</v>
      </c>
      <c r="AE24" s="48">
        <v>41</v>
      </c>
      <c r="AF24" s="48" t="s">
        <v>30</v>
      </c>
      <c r="AG24" s="48">
        <v>3</v>
      </c>
      <c r="AH24" s="48">
        <v>19</v>
      </c>
      <c r="AI24" s="48" t="s">
        <v>30</v>
      </c>
      <c r="AJ24" s="48">
        <v>3</v>
      </c>
      <c r="AK24" s="193">
        <v>3</v>
      </c>
      <c r="AL24" s="181">
        <f t="shared" si="0"/>
        <v>2</v>
      </c>
      <c r="AM24" s="182">
        <f t="shared" si="1"/>
        <v>3.25</v>
      </c>
      <c r="AN24" s="49" t="s">
        <v>102</v>
      </c>
    </row>
    <row r="25" spans="1:40" ht="18" customHeight="1" x14ac:dyDescent="0.25">
      <c r="A25" s="16">
        <v>17</v>
      </c>
      <c r="B25" s="48">
        <v>31</v>
      </c>
      <c r="C25" s="48" t="s">
        <v>31</v>
      </c>
      <c r="D25" s="48">
        <v>2</v>
      </c>
      <c r="E25" s="48">
        <v>10</v>
      </c>
      <c r="F25" s="48" t="s">
        <v>31</v>
      </c>
      <c r="G25" s="48">
        <v>2</v>
      </c>
      <c r="H25" s="49">
        <v>3</v>
      </c>
      <c r="I25" s="49" t="s">
        <v>32</v>
      </c>
      <c r="J25" s="49">
        <v>1</v>
      </c>
      <c r="K25" s="183">
        <v>1.6666666666666667</v>
      </c>
      <c r="L25" s="19" t="s">
        <v>33</v>
      </c>
      <c r="M25" s="19" t="s">
        <v>33</v>
      </c>
      <c r="N25" s="19" t="s">
        <v>33</v>
      </c>
      <c r="O25" s="48" t="s">
        <v>33</v>
      </c>
      <c r="P25" s="48" t="s">
        <v>33</v>
      </c>
      <c r="Q25" s="48" t="s">
        <v>33</v>
      </c>
      <c r="R25" s="48" t="s">
        <v>33</v>
      </c>
      <c r="S25" s="48" t="s">
        <v>33</v>
      </c>
      <c r="T25" s="48" t="s">
        <v>33</v>
      </c>
      <c r="U25" s="48" t="s">
        <v>33</v>
      </c>
      <c r="V25" s="48" t="s">
        <v>33</v>
      </c>
      <c r="W25" s="48" t="s">
        <v>33</v>
      </c>
      <c r="X25" s="188" t="s">
        <v>33</v>
      </c>
      <c r="Y25" s="48">
        <v>21</v>
      </c>
      <c r="Z25" s="48" t="s">
        <v>32</v>
      </c>
      <c r="AA25" s="48">
        <v>1</v>
      </c>
      <c r="AB25" s="48">
        <v>8</v>
      </c>
      <c r="AC25" s="48" t="s">
        <v>32</v>
      </c>
      <c r="AD25" s="48">
        <v>1</v>
      </c>
      <c r="AE25" s="48">
        <v>8</v>
      </c>
      <c r="AF25" s="48" t="s">
        <v>32</v>
      </c>
      <c r="AG25" s="48">
        <v>1</v>
      </c>
      <c r="AH25" s="48">
        <v>4</v>
      </c>
      <c r="AI25" s="48" t="s">
        <v>32</v>
      </c>
      <c r="AJ25" s="48">
        <v>1</v>
      </c>
      <c r="AK25" s="193">
        <v>1</v>
      </c>
      <c r="AL25" s="181">
        <f t="shared" si="0"/>
        <v>2</v>
      </c>
      <c r="AM25" s="182">
        <f t="shared" si="1"/>
        <v>1.3333333333333335</v>
      </c>
      <c r="AN25" s="49" t="s">
        <v>102</v>
      </c>
    </row>
    <row r="26" spans="1:40" ht="18" customHeight="1" x14ac:dyDescent="0.25">
      <c r="A26" s="16">
        <v>18</v>
      </c>
      <c r="B26" s="48">
        <v>100</v>
      </c>
      <c r="C26" s="48" t="s">
        <v>28</v>
      </c>
      <c r="D26" s="48">
        <v>5</v>
      </c>
      <c r="E26" s="48">
        <v>32</v>
      </c>
      <c r="F26" s="48" t="s">
        <v>29</v>
      </c>
      <c r="G26" s="48">
        <v>4</v>
      </c>
      <c r="H26" s="49">
        <v>27</v>
      </c>
      <c r="I26" s="49" t="s">
        <v>28</v>
      </c>
      <c r="J26" s="49">
        <v>5</v>
      </c>
      <c r="K26" s="183">
        <v>4.666666666666667</v>
      </c>
      <c r="L26" s="48">
        <v>105</v>
      </c>
      <c r="M26" s="48" t="s">
        <v>28</v>
      </c>
      <c r="N26" s="48">
        <v>5</v>
      </c>
      <c r="O26" s="48">
        <v>32</v>
      </c>
      <c r="P26" s="48" t="s">
        <v>28</v>
      </c>
      <c r="Q26" s="48">
        <v>5</v>
      </c>
      <c r="R26" s="48">
        <v>30</v>
      </c>
      <c r="S26" s="48" t="s">
        <v>29</v>
      </c>
      <c r="T26" s="48">
        <v>4</v>
      </c>
      <c r="U26" s="48">
        <v>63</v>
      </c>
      <c r="V26" s="48" t="s">
        <v>29</v>
      </c>
      <c r="W26" s="48">
        <v>4</v>
      </c>
      <c r="X26" s="188">
        <v>4.5</v>
      </c>
      <c r="Y26" s="48">
        <v>183</v>
      </c>
      <c r="Z26" s="48" t="s">
        <v>28</v>
      </c>
      <c r="AA26" s="48">
        <v>5</v>
      </c>
      <c r="AB26" s="48">
        <v>65</v>
      </c>
      <c r="AC26" s="48" t="s">
        <v>28</v>
      </c>
      <c r="AD26" s="48">
        <v>5</v>
      </c>
      <c r="AE26" s="48">
        <v>71</v>
      </c>
      <c r="AF26" s="48" t="s">
        <v>28</v>
      </c>
      <c r="AG26" s="48">
        <v>5</v>
      </c>
      <c r="AH26" s="48">
        <v>34</v>
      </c>
      <c r="AI26" s="48" t="s">
        <v>28</v>
      </c>
      <c r="AJ26" s="48">
        <v>5</v>
      </c>
      <c r="AK26" s="193">
        <v>5</v>
      </c>
      <c r="AL26" s="181">
        <f t="shared" si="0"/>
        <v>3</v>
      </c>
      <c r="AM26" s="182">
        <f t="shared" si="1"/>
        <v>4.7222222222222223</v>
      </c>
      <c r="AN26" s="49" t="s">
        <v>99</v>
      </c>
    </row>
    <row r="27" spans="1:40" ht="18" customHeight="1" x14ac:dyDescent="0.25">
      <c r="A27" s="16">
        <v>19</v>
      </c>
      <c r="B27" s="48">
        <v>94</v>
      </c>
      <c r="C27" s="48" t="s">
        <v>29</v>
      </c>
      <c r="D27" s="48">
        <v>4</v>
      </c>
      <c r="E27" s="48">
        <v>15</v>
      </c>
      <c r="F27" s="48" t="s">
        <v>31</v>
      </c>
      <c r="G27" s="48">
        <v>2</v>
      </c>
      <c r="H27" s="49">
        <v>10</v>
      </c>
      <c r="I27" s="49" t="s">
        <v>31</v>
      </c>
      <c r="J27" s="49">
        <v>2</v>
      </c>
      <c r="K27" s="183">
        <v>2.6666666666666665</v>
      </c>
      <c r="L27" s="48">
        <v>105</v>
      </c>
      <c r="M27" s="48" t="s">
        <v>28</v>
      </c>
      <c r="N27" s="48">
        <v>5</v>
      </c>
      <c r="O27" s="48">
        <v>20</v>
      </c>
      <c r="P27" s="48" t="s">
        <v>30</v>
      </c>
      <c r="Q27" s="48">
        <v>3</v>
      </c>
      <c r="R27" s="48">
        <v>25</v>
      </c>
      <c r="S27" s="48" t="s">
        <v>29</v>
      </c>
      <c r="T27" s="48">
        <v>4</v>
      </c>
      <c r="U27" s="48">
        <v>15</v>
      </c>
      <c r="V27" s="48" t="s">
        <v>32</v>
      </c>
      <c r="W27" s="48">
        <v>1</v>
      </c>
      <c r="X27" s="188">
        <v>3.25</v>
      </c>
      <c r="Y27" s="48">
        <v>137</v>
      </c>
      <c r="Z27" s="48" t="s">
        <v>29</v>
      </c>
      <c r="AA27" s="48">
        <v>4</v>
      </c>
      <c r="AB27" s="48">
        <v>46</v>
      </c>
      <c r="AC27" s="48" t="s">
        <v>30</v>
      </c>
      <c r="AD27" s="48">
        <v>3</v>
      </c>
      <c r="AE27" s="48">
        <v>43</v>
      </c>
      <c r="AF27" s="48" t="s">
        <v>30</v>
      </c>
      <c r="AG27" s="48">
        <v>3</v>
      </c>
      <c r="AH27" s="48">
        <v>29</v>
      </c>
      <c r="AI27" s="48" t="s">
        <v>29</v>
      </c>
      <c r="AJ27" s="48">
        <v>4</v>
      </c>
      <c r="AK27" s="193">
        <v>3.5</v>
      </c>
      <c r="AL27" s="181">
        <f t="shared" si="0"/>
        <v>3</v>
      </c>
      <c r="AM27" s="182">
        <f t="shared" si="1"/>
        <v>3.1388888888888888</v>
      </c>
      <c r="AN27" s="49" t="s">
        <v>99</v>
      </c>
    </row>
    <row r="28" spans="1:40" ht="18" customHeight="1" x14ac:dyDescent="0.25">
      <c r="A28" s="16">
        <v>20</v>
      </c>
      <c r="B28" s="48">
        <v>42</v>
      </c>
      <c r="C28" s="48" t="s">
        <v>31</v>
      </c>
      <c r="D28" s="48">
        <v>2</v>
      </c>
      <c r="E28" s="48">
        <v>21</v>
      </c>
      <c r="F28" s="48" t="s">
        <v>30</v>
      </c>
      <c r="G28" s="48">
        <v>3</v>
      </c>
      <c r="H28" s="49">
        <v>11</v>
      </c>
      <c r="I28" s="49" t="s">
        <v>31</v>
      </c>
      <c r="J28" s="49">
        <v>2</v>
      </c>
      <c r="K28" s="183">
        <v>2.3333333333333335</v>
      </c>
      <c r="L28" s="48">
        <v>0</v>
      </c>
      <c r="M28" s="48" t="s">
        <v>32</v>
      </c>
      <c r="N28" s="48">
        <v>1</v>
      </c>
      <c r="O28" s="48">
        <v>0</v>
      </c>
      <c r="P28" s="48" t="s">
        <v>32</v>
      </c>
      <c r="Q28" s="48">
        <v>1</v>
      </c>
      <c r="R28" s="48">
        <v>0</v>
      </c>
      <c r="S28" s="48" t="s">
        <v>32</v>
      </c>
      <c r="T28" s="48">
        <v>1</v>
      </c>
      <c r="U28" s="48">
        <v>0</v>
      </c>
      <c r="V28" s="48" t="s">
        <v>32</v>
      </c>
      <c r="W28" s="48">
        <v>1</v>
      </c>
      <c r="X28" s="188">
        <v>1</v>
      </c>
      <c r="Y28" s="48">
        <v>41</v>
      </c>
      <c r="Z28" s="48" t="s">
        <v>32</v>
      </c>
      <c r="AA28" s="48">
        <v>1</v>
      </c>
      <c r="AB28" s="48">
        <v>3</v>
      </c>
      <c r="AC28" s="48" t="s">
        <v>32</v>
      </c>
      <c r="AD28" s="48">
        <v>1</v>
      </c>
      <c r="AE28" s="48">
        <v>5</v>
      </c>
      <c r="AF28" s="48" t="s">
        <v>32</v>
      </c>
      <c r="AG28" s="48">
        <v>1</v>
      </c>
      <c r="AH28" s="48">
        <v>10</v>
      </c>
      <c r="AI28" s="48" t="s">
        <v>31</v>
      </c>
      <c r="AJ28" s="48">
        <v>2</v>
      </c>
      <c r="AK28" s="193">
        <v>1.25</v>
      </c>
      <c r="AL28" s="181">
        <f t="shared" si="0"/>
        <v>3</v>
      </c>
      <c r="AM28" s="182">
        <f t="shared" si="1"/>
        <v>1.5277777777777779</v>
      </c>
      <c r="AN28" s="49" t="s">
        <v>99</v>
      </c>
    </row>
    <row r="29" spans="1:40" ht="18" customHeight="1" x14ac:dyDescent="0.25">
      <c r="A29" s="16">
        <v>21</v>
      </c>
      <c r="B29" s="48">
        <v>98</v>
      </c>
      <c r="C29" s="48" t="s">
        <v>28</v>
      </c>
      <c r="D29" s="48">
        <v>5</v>
      </c>
      <c r="E29" s="48">
        <v>25</v>
      </c>
      <c r="F29" s="48" t="s">
        <v>30</v>
      </c>
      <c r="G29" s="48">
        <v>3</v>
      </c>
      <c r="H29" s="49">
        <v>27</v>
      </c>
      <c r="I29" s="49" t="s">
        <v>28</v>
      </c>
      <c r="J29" s="49">
        <v>5</v>
      </c>
      <c r="K29" s="183">
        <v>4.333333333333333</v>
      </c>
      <c r="L29" s="48">
        <v>111</v>
      </c>
      <c r="M29" s="48" t="s">
        <v>28</v>
      </c>
      <c r="N29" s="48">
        <v>5</v>
      </c>
      <c r="O29" s="48">
        <v>35</v>
      </c>
      <c r="P29" s="48" t="s">
        <v>28</v>
      </c>
      <c r="Q29" s="48">
        <v>5</v>
      </c>
      <c r="R29" s="48">
        <v>31</v>
      </c>
      <c r="S29" s="48" t="s">
        <v>29</v>
      </c>
      <c r="T29" s="48">
        <v>4</v>
      </c>
      <c r="U29" s="48">
        <v>59</v>
      </c>
      <c r="V29" s="48" t="s">
        <v>29</v>
      </c>
      <c r="W29" s="48">
        <v>4</v>
      </c>
      <c r="X29" s="188">
        <v>4.5</v>
      </c>
      <c r="Y29" s="48">
        <v>185</v>
      </c>
      <c r="Z29" s="48" t="s">
        <v>28</v>
      </c>
      <c r="AA29" s="48">
        <v>5</v>
      </c>
      <c r="AB29" s="48">
        <v>67</v>
      </c>
      <c r="AC29" s="48" t="s">
        <v>28</v>
      </c>
      <c r="AD29" s="48">
        <v>5</v>
      </c>
      <c r="AE29" s="48">
        <v>69</v>
      </c>
      <c r="AF29" s="48" t="s">
        <v>28</v>
      </c>
      <c r="AG29" s="48">
        <v>5</v>
      </c>
      <c r="AH29" s="48">
        <v>37</v>
      </c>
      <c r="AI29" s="48" t="s">
        <v>28</v>
      </c>
      <c r="AJ29" s="48">
        <v>5</v>
      </c>
      <c r="AK29" s="193">
        <v>5</v>
      </c>
      <c r="AL29" s="181">
        <f t="shared" si="0"/>
        <v>3</v>
      </c>
      <c r="AM29" s="182">
        <f t="shared" si="1"/>
        <v>4.6111111111111107</v>
      </c>
      <c r="AN29" s="49" t="s">
        <v>101</v>
      </c>
    </row>
    <row r="30" spans="1:40" ht="18" customHeight="1" x14ac:dyDescent="0.25">
      <c r="A30" s="16">
        <v>22</v>
      </c>
      <c r="B30" s="48">
        <v>97</v>
      </c>
      <c r="C30" s="48" t="s">
        <v>28</v>
      </c>
      <c r="D30" s="48">
        <v>5</v>
      </c>
      <c r="E30" s="48">
        <v>38</v>
      </c>
      <c r="F30" s="48" t="s">
        <v>29</v>
      </c>
      <c r="G30" s="48">
        <v>4</v>
      </c>
      <c r="H30" s="49">
        <v>23</v>
      </c>
      <c r="I30" s="49" t="s">
        <v>29</v>
      </c>
      <c r="J30" s="49">
        <v>4</v>
      </c>
      <c r="K30" s="183">
        <v>4.333333333333333</v>
      </c>
      <c r="L30" s="48">
        <v>91</v>
      </c>
      <c r="M30" s="48" t="s">
        <v>29</v>
      </c>
      <c r="N30" s="48">
        <v>4</v>
      </c>
      <c r="O30" s="48">
        <v>28</v>
      </c>
      <c r="P30" s="48" t="s">
        <v>29</v>
      </c>
      <c r="Q30" s="48">
        <v>4</v>
      </c>
      <c r="R30" s="48">
        <v>31</v>
      </c>
      <c r="S30" s="48" t="s">
        <v>29</v>
      </c>
      <c r="T30" s="48">
        <v>4</v>
      </c>
      <c r="U30" s="48">
        <v>60</v>
      </c>
      <c r="V30" s="48" t="s">
        <v>29</v>
      </c>
      <c r="W30" s="48">
        <v>4</v>
      </c>
      <c r="X30" s="188">
        <v>4</v>
      </c>
      <c r="Y30" s="48">
        <v>144</v>
      </c>
      <c r="Z30" s="48" t="s">
        <v>29</v>
      </c>
      <c r="AA30" s="48">
        <v>4</v>
      </c>
      <c r="AB30" s="48">
        <v>50</v>
      </c>
      <c r="AC30" s="48" t="s">
        <v>29</v>
      </c>
      <c r="AD30" s="48">
        <v>4</v>
      </c>
      <c r="AE30" s="48">
        <v>56</v>
      </c>
      <c r="AF30" s="48" t="s">
        <v>29</v>
      </c>
      <c r="AG30" s="48">
        <v>4</v>
      </c>
      <c r="AH30" s="48">
        <v>25</v>
      </c>
      <c r="AI30" s="48" t="s">
        <v>29</v>
      </c>
      <c r="AJ30" s="48">
        <v>4</v>
      </c>
      <c r="AK30" s="193">
        <v>4</v>
      </c>
      <c r="AL30" s="181">
        <f t="shared" si="0"/>
        <v>3</v>
      </c>
      <c r="AM30" s="182">
        <f t="shared" si="1"/>
        <v>4.1111111111111107</v>
      </c>
      <c r="AN30" s="49" t="s">
        <v>99</v>
      </c>
    </row>
    <row r="31" spans="1:40" ht="18" customHeight="1" x14ac:dyDescent="0.25">
      <c r="A31" s="16">
        <v>23</v>
      </c>
      <c r="B31" s="48">
        <v>94</v>
      </c>
      <c r="C31" s="48" t="s">
        <v>29</v>
      </c>
      <c r="D31" s="48">
        <v>4</v>
      </c>
      <c r="E31" s="48">
        <v>48</v>
      </c>
      <c r="F31" s="48" t="s">
        <v>28</v>
      </c>
      <c r="G31" s="48">
        <v>5</v>
      </c>
      <c r="H31" s="49">
        <v>29</v>
      </c>
      <c r="I31" s="49" t="s">
        <v>28</v>
      </c>
      <c r="J31" s="49">
        <v>5</v>
      </c>
      <c r="K31" s="183">
        <v>4.666666666666667</v>
      </c>
      <c r="L31" s="48">
        <v>95</v>
      </c>
      <c r="M31" s="48" t="s">
        <v>29</v>
      </c>
      <c r="N31" s="48">
        <v>4</v>
      </c>
      <c r="O31" s="48">
        <v>25</v>
      </c>
      <c r="P31" s="48" t="s">
        <v>29</v>
      </c>
      <c r="Q31" s="48">
        <v>4</v>
      </c>
      <c r="R31" s="48">
        <v>24</v>
      </c>
      <c r="S31" s="48" t="s">
        <v>29</v>
      </c>
      <c r="T31" s="48">
        <v>4</v>
      </c>
      <c r="U31" s="48">
        <v>42</v>
      </c>
      <c r="V31" s="48" t="s">
        <v>30</v>
      </c>
      <c r="W31" s="48">
        <v>3</v>
      </c>
      <c r="X31" s="188">
        <v>3.75</v>
      </c>
      <c r="Y31" s="48">
        <v>98</v>
      </c>
      <c r="Z31" s="48" t="s">
        <v>30</v>
      </c>
      <c r="AA31" s="48">
        <v>3</v>
      </c>
      <c r="AB31" s="48">
        <v>34</v>
      </c>
      <c r="AC31" s="48" t="s">
        <v>30</v>
      </c>
      <c r="AD31" s="48">
        <v>3</v>
      </c>
      <c r="AE31" s="48">
        <v>46</v>
      </c>
      <c r="AF31" s="48" t="s">
        <v>30</v>
      </c>
      <c r="AG31" s="48">
        <v>3</v>
      </c>
      <c r="AH31" s="48">
        <v>23</v>
      </c>
      <c r="AI31" s="48" t="s">
        <v>30</v>
      </c>
      <c r="AJ31" s="48">
        <v>3</v>
      </c>
      <c r="AK31" s="193">
        <v>3</v>
      </c>
      <c r="AL31" s="181">
        <f t="shared" si="0"/>
        <v>3</v>
      </c>
      <c r="AM31" s="182">
        <f t="shared" si="1"/>
        <v>3.8055555555555558</v>
      </c>
      <c r="AN31" s="49" t="s">
        <v>102</v>
      </c>
    </row>
    <row r="32" spans="1:40" ht="18" customHeight="1" x14ac:dyDescent="0.25">
      <c r="A32" s="16">
        <v>24</v>
      </c>
      <c r="B32" s="48">
        <v>70</v>
      </c>
      <c r="C32" s="48" t="s">
        <v>30</v>
      </c>
      <c r="D32" s="48">
        <v>3</v>
      </c>
      <c r="E32" s="48">
        <v>6</v>
      </c>
      <c r="F32" s="48" t="s">
        <v>32</v>
      </c>
      <c r="G32" s="48">
        <v>1</v>
      </c>
      <c r="H32" s="49">
        <v>9</v>
      </c>
      <c r="I32" s="49" t="s">
        <v>31</v>
      </c>
      <c r="J32" s="49">
        <v>2</v>
      </c>
      <c r="K32" s="183">
        <v>2</v>
      </c>
      <c r="L32" s="48">
        <v>76</v>
      </c>
      <c r="M32" s="48" t="s">
        <v>30</v>
      </c>
      <c r="N32" s="48">
        <v>3</v>
      </c>
      <c r="O32" s="48">
        <v>14</v>
      </c>
      <c r="P32" s="48" t="s">
        <v>31</v>
      </c>
      <c r="Q32" s="48">
        <v>2</v>
      </c>
      <c r="R32" s="48">
        <v>14</v>
      </c>
      <c r="S32" s="48" t="s">
        <v>31</v>
      </c>
      <c r="T32" s="48">
        <v>2</v>
      </c>
      <c r="U32" s="48">
        <v>41</v>
      </c>
      <c r="V32" s="48" t="s">
        <v>30</v>
      </c>
      <c r="W32" s="48">
        <v>3</v>
      </c>
      <c r="X32" s="188">
        <v>2.5</v>
      </c>
      <c r="Y32" s="48">
        <v>148</v>
      </c>
      <c r="Z32" s="48" t="s">
        <v>29</v>
      </c>
      <c r="AA32" s="48">
        <v>4</v>
      </c>
      <c r="AB32" s="48">
        <v>31</v>
      </c>
      <c r="AC32" s="48" t="s">
        <v>31</v>
      </c>
      <c r="AD32" s="48">
        <v>2</v>
      </c>
      <c r="AE32" s="48">
        <v>42</v>
      </c>
      <c r="AF32" s="48" t="s">
        <v>30</v>
      </c>
      <c r="AG32" s="48">
        <v>3</v>
      </c>
      <c r="AH32" s="48">
        <v>37</v>
      </c>
      <c r="AI32" s="48" t="s">
        <v>28</v>
      </c>
      <c r="AJ32" s="48">
        <v>5</v>
      </c>
      <c r="AK32" s="193">
        <v>3.5</v>
      </c>
      <c r="AL32" s="181">
        <f t="shared" si="0"/>
        <v>3</v>
      </c>
      <c r="AM32" s="182">
        <f t="shared" si="1"/>
        <v>2.6666666666666665</v>
      </c>
      <c r="AN32" s="49" t="s">
        <v>99</v>
      </c>
    </row>
    <row r="33" spans="1:40" ht="18" customHeight="1" x14ac:dyDescent="0.25">
      <c r="A33" s="16">
        <v>25</v>
      </c>
      <c r="B33" s="48">
        <v>68</v>
      </c>
      <c r="C33" s="48" t="s">
        <v>30</v>
      </c>
      <c r="D33" s="48">
        <v>3</v>
      </c>
      <c r="E33" s="48">
        <v>36</v>
      </c>
      <c r="F33" s="48" t="s">
        <v>29</v>
      </c>
      <c r="G33" s="48">
        <v>4</v>
      </c>
      <c r="H33" s="49">
        <v>14</v>
      </c>
      <c r="I33" s="49" t="s">
        <v>30</v>
      </c>
      <c r="J33" s="49">
        <v>3</v>
      </c>
      <c r="K33" s="183">
        <v>3.3333333333333335</v>
      </c>
      <c r="L33" s="48">
        <v>71</v>
      </c>
      <c r="M33" s="48" t="s">
        <v>30</v>
      </c>
      <c r="N33" s="48">
        <v>3</v>
      </c>
      <c r="O33" s="48">
        <v>27</v>
      </c>
      <c r="P33" s="48" t="s">
        <v>29</v>
      </c>
      <c r="Q33" s="48">
        <v>4</v>
      </c>
      <c r="R33" s="48">
        <v>19</v>
      </c>
      <c r="S33" s="48" t="s">
        <v>30</v>
      </c>
      <c r="T33" s="48">
        <v>3</v>
      </c>
      <c r="U33" s="48">
        <v>46</v>
      </c>
      <c r="V33" s="48" t="s">
        <v>30</v>
      </c>
      <c r="W33" s="48">
        <v>3</v>
      </c>
      <c r="X33" s="188">
        <v>3.25</v>
      </c>
      <c r="Y33" s="48">
        <v>122</v>
      </c>
      <c r="Z33" s="48" t="s">
        <v>30</v>
      </c>
      <c r="AA33" s="48">
        <v>3</v>
      </c>
      <c r="AB33" s="48">
        <v>30</v>
      </c>
      <c r="AC33" s="48" t="s">
        <v>31</v>
      </c>
      <c r="AD33" s="48">
        <v>2</v>
      </c>
      <c r="AE33" s="48">
        <v>41</v>
      </c>
      <c r="AF33" s="48" t="s">
        <v>30</v>
      </c>
      <c r="AG33" s="48">
        <v>3</v>
      </c>
      <c r="AH33" s="48">
        <v>29</v>
      </c>
      <c r="AI33" s="48" t="s">
        <v>29</v>
      </c>
      <c r="AJ33" s="48">
        <v>4</v>
      </c>
      <c r="AK33" s="193">
        <v>3</v>
      </c>
      <c r="AL33" s="181">
        <f t="shared" si="0"/>
        <v>3</v>
      </c>
      <c r="AM33" s="182">
        <f t="shared" si="1"/>
        <v>3.1944444444444446</v>
      </c>
      <c r="AN33" s="49" t="s">
        <v>101</v>
      </c>
    </row>
    <row r="34" spans="1:40" ht="18" customHeight="1" x14ac:dyDescent="0.25">
      <c r="A34" s="16">
        <v>26</v>
      </c>
      <c r="B34" s="48">
        <v>111</v>
      </c>
      <c r="C34" s="48" t="s">
        <v>28</v>
      </c>
      <c r="D34" s="48">
        <v>5</v>
      </c>
      <c r="E34" s="48">
        <v>37</v>
      </c>
      <c r="F34" s="48" t="s">
        <v>29</v>
      </c>
      <c r="G34" s="48">
        <v>4</v>
      </c>
      <c r="H34" s="49">
        <v>25</v>
      </c>
      <c r="I34" s="49" t="s">
        <v>28</v>
      </c>
      <c r="J34" s="49">
        <v>5</v>
      </c>
      <c r="K34" s="183">
        <v>4.666666666666667</v>
      </c>
      <c r="L34" s="48">
        <v>111</v>
      </c>
      <c r="M34" s="48" t="s">
        <v>28</v>
      </c>
      <c r="N34" s="48">
        <v>5</v>
      </c>
      <c r="O34" s="48">
        <v>33</v>
      </c>
      <c r="P34" s="48" t="s">
        <v>28</v>
      </c>
      <c r="Q34" s="48">
        <v>5</v>
      </c>
      <c r="R34" s="48">
        <v>31</v>
      </c>
      <c r="S34" s="48" t="s">
        <v>29</v>
      </c>
      <c r="T34" s="48">
        <v>4</v>
      </c>
      <c r="U34" s="48">
        <v>69</v>
      </c>
      <c r="V34" s="48" t="s">
        <v>29</v>
      </c>
      <c r="W34" s="48">
        <v>4</v>
      </c>
      <c r="X34" s="188">
        <v>4.5</v>
      </c>
      <c r="Y34" s="48">
        <v>128</v>
      </c>
      <c r="Z34" s="48" t="s">
        <v>29</v>
      </c>
      <c r="AA34" s="48">
        <v>4</v>
      </c>
      <c r="AB34" s="48">
        <v>49</v>
      </c>
      <c r="AC34" s="48" t="s">
        <v>29</v>
      </c>
      <c r="AD34" s="48">
        <v>4</v>
      </c>
      <c r="AE34" s="48">
        <v>59</v>
      </c>
      <c r="AF34" s="48" t="s">
        <v>29</v>
      </c>
      <c r="AG34" s="48">
        <v>4</v>
      </c>
      <c r="AH34" s="48">
        <v>32</v>
      </c>
      <c r="AI34" s="48" t="s">
        <v>28</v>
      </c>
      <c r="AJ34" s="48">
        <v>5</v>
      </c>
      <c r="AK34" s="193">
        <v>4.25</v>
      </c>
      <c r="AL34" s="181">
        <f t="shared" si="0"/>
        <v>3</v>
      </c>
      <c r="AM34" s="182">
        <f t="shared" si="1"/>
        <v>4.4722222222222223</v>
      </c>
      <c r="AN34" s="49" t="s">
        <v>99</v>
      </c>
    </row>
    <row r="35" spans="1:40" ht="18" customHeight="1" x14ac:dyDescent="0.25">
      <c r="A35" s="16">
        <v>27</v>
      </c>
      <c r="B35" s="48">
        <v>102</v>
      </c>
      <c r="C35" s="48" t="s">
        <v>28</v>
      </c>
      <c r="D35" s="48">
        <v>5</v>
      </c>
      <c r="E35" s="48">
        <v>45</v>
      </c>
      <c r="F35" s="48" t="s">
        <v>28</v>
      </c>
      <c r="G35" s="48">
        <v>5</v>
      </c>
      <c r="H35" s="49">
        <v>28</v>
      </c>
      <c r="I35" s="49" t="s">
        <v>28</v>
      </c>
      <c r="J35" s="49">
        <v>5</v>
      </c>
      <c r="K35" s="183">
        <v>5</v>
      </c>
      <c r="L35" s="48">
        <v>88</v>
      </c>
      <c r="M35" s="48" t="s">
        <v>29</v>
      </c>
      <c r="N35" s="48">
        <v>4</v>
      </c>
      <c r="O35" s="48">
        <v>30</v>
      </c>
      <c r="P35" s="48" t="s">
        <v>29</v>
      </c>
      <c r="Q35" s="48">
        <v>4</v>
      </c>
      <c r="R35" s="48">
        <v>35</v>
      </c>
      <c r="S35" s="48" t="s">
        <v>28</v>
      </c>
      <c r="T35" s="48">
        <v>5</v>
      </c>
      <c r="U35" s="48">
        <v>35</v>
      </c>
      <c r="V35" s="48" t="s">
        <v>30</v>
      </c>
      <c r="W35" s="48">
        <v>3</v>
      </c>
      <c r="X35" s="188">
        <v>4</v>
      </c>
      <c r="Y35" s="48">
        <v>126</v>
      </c>
      <c r="Z35" s="48" t="s">
        <v>29</v>
      </c>
      <c r="AA35" s="48">
        <v>4</v>
      </c>
      <c r="AB35" s="48">
        <v>50</v>
      </c>
      <c r="AC35" s="48" t="s">
        <v>29</v>
      </c>
      <c r="AD35" s="48">
        <v>4</v>
      </c>
      <c r="AE35" s="48">
        <v>49</v>
      </c>
      <c r="AF35" s="48" t="s">
        <v>29</v>
      </c>
      <c r="AG35" s="48">
        <v>4</v>
      </c>
      <c r="AH35" s="48">
        <v>25</v>
      </c>
      <c r="AI35" s="48" t="s">
        <v>29</v>
      </c>
      <c r="AJ35" s="48">
        <v>4</v>
      </c>
      <c r="AK35" s="193">
        <v>4</v>
      </c>
      <c r="AL35" s="181">
        <f t="shared" si="0"/>
        <v>3</v>
      </c>
      <c r="AM35" s="182">
        <f t="shared" si="1"/>
        <v>4.333333333333333</v>
      </c>
      <c r="AN35" s="49" t="s">
        <v>102</v>
      </c>
    </row>
    <row r="36" spans="1:40" ht="18" customHeight="1" x14ac:dyDescent="0.25">
      <c r="A36" s="16">
        <v>28</v>
      </c>
      <c r="B36" s="48">
        <v>63</v>
      </c>
      <c r="C36" s="48" t="s">
        <v>30</v>
      </c>
      <c r="D36" s="48">
        <v>3</v>
      </c>
      <c r="E36" s="48">
        <v>27</v>
      </c>
      <c r="F36" s="48" t="s">
        <v>30</v>
      </c>
      <c r="G36" s="48">
        <v>3</v>
      </c>
      <c r="H36" s="48">
        <v>5</v>
      </c>
      <c r="I36" s="48" t="s">
        <v>32</v>
      </c>
      <c r="J36" s="48">
        <v>1</v>
      </c>
      <c r="K36" s="236">
        <f t="shared" ref="K36" si="2">(D36+G36+J36)/3</f>
        <v>2.3333333333333335</v>
      </c>
      <c r="L36" s="48">
        <v>67</v>
      </c>
      <c r="M36" s="48" t="s">
        <v>30</v>
      </c>
      <c r="N36" s="48">
        <v>3</v>
      </c>
      <c r="O36" s="48">
        <v>29</v>
      </c>
      <c r="P36" s="48" t="s">
        <v>29</v>
      </c>
      <c r="Q36" s="48">
        <v>4</v>
      </c>
      <c r="R36" s="48">
        <v>27</v>
      </c>
      <c r="S36" s="48" t="s">
        <v>29</v>
      </c>
      <c r="T36" s="48">
        <v>4</v>
      </c>
      <c r="U36" s="48">
        <v>44</v>
      </c>
      <c r="V36" s="48" t="s">
        <v>30</v>
      </c>
      <c r="W36" s="48">
        <v>3</v>
      </c>
      <c r="X36" s="237">
        <f t="shared" ref="X36" si="3">(N36+Q36+T36+W36)/4</f>
        <v>3.5</v>
      </c>
      <c r="Y36" s="48">
        <v>97</v>
      </c>
      <c r="Z36" s="48" t="s">
        <v>30</v>
      </c>
      <c r="AA36" s="48">
        <v>3</v>
      </c>
      <c r="AB36" s="48">
        <v>35</v>
      </c>
      <c r="AC36" s="48" t="s">
        <v>30</v>
      </c>
      <c r="AD36" s="48">
        <v>3</v>
      </c>
      <c r="AE36" s="48">
        <v>48</v>
      </c>
      <c r="AF36" s="48" t="s">
        <v>29</v>
      </c>
      <c r="AG36" s="48">
        <v>4</v>
      </c>
      <c r="AH36" s="48">
        <v>32</v>
      </c>
      <c r="AI36" s="48" t="s">
        <v>28</v>
      </c>
      <c r="AJ36" s="48">
        <v>5</v>
      </c>
      <c r="AK36" s="238">
        <f t="shared" ref="AK36" si="4">(AA36+AD36+AG36+AJ36)/4</f>
        <v>3.75</v>
      </c>
      <c r="AL36" s="181">
        <f t="shared" si="0"/>
        <v>3</v>
      </c>
      <c r="AM36" s="182">
        <f t="shared" si="1"/>
        <v>3.1944444444444446</v>
      </c>
      <c r="AN36" s="49" t="s">
        <v>102</v>
      </c>
    </row>
    <row r="37" spans="1:40" ht="18" customHeight="1" x14ac:dyDescent="0.25">
      <c r="A37" s="16">
        <v>29</v>
      </c>
      <c r="B37" s="48">
        <v>57</v>
      </c>
      <c r="C37" s="48" t="s">
        <v>30</v>
      </c>
      <c r="D37" s="48">
        <v>3</v>
      </c>
      <c r="E37" s="48">
        <v>37</v>
      </c>
      <c r="F37" s="48" t="s">
        <v>29</v>
      </c>
      <c r="G37" s="48">
        <v>4</v>
      </c>
      <c r="H37" s="49">
        <v>13</v>
      </c>
      <c r="I37" s="49" t="s">
        <v>30</v>
      </c>
      <c r="J37" s="49">
        <v>3</v>
      </c>
      <c r="K37" s="183">
        <v>3.3333333333333335</v>
      </c>
      <c r="L37" s="48">
        <v>53</v>
      </c>
      <c r="M37" s="48" t="s">
        <v>30</v>
      </c>
      <c r="N37" s="48">
        <v>3</v>
      </c>
      <c r="O37" s="48">
        <v>13</v>
      </c>
      <c r="P37" s="48" t="s">
        <v>31</v>
      </c>
      <c r="Q37" s="48">
        <v>2</v>
      </c>
      <c r="R37" s="48">
        <v>9</v>
      </c>
      <c r="S37" s="48" t="s">
        <v>31</v>
      </c>
      <c r="T37" s="48">
        <v>2</v>
      </c>
      <c r="U37" s="48">
        <v>35</v>
      </c>
      <c r="V37" s="48" t="s">
        <v>30</v>
      </c>
      <c r="W37" s="48">
        <v>3</v>
      </c>
      <c r="X37" s="188">
        <v>2.5</v>
      </c>
      <c r="Y37" s="48">
        <v>92</v>
      </c>
      <c r="Z37" s="48" t="s">
        <v>30</v>
      </c>
      <c r="AA37" s="48">
        <v>3</v>
      </c>
      <c r="AB37" s="48">
        <v>4</v>
      </c>
      <c r="AC37" s="48" t="s">
        <v>32</v>
      </c>
      <c r="AD37" s="48">
        <v>1</v>
      </c>
      <c r="AE37" s="48">
        <v>22</v>
      </c>
      <c r="AF37" s="48" t="s">
        <v>31</v>
      </c>
      <c r="AG37" s="48">
        <v>2</v>
      </c>
      <c r="AH37" s="48">
        <v>12</v>
      </c>
      <c r="AI37" s="48" t="s">
        <v>31</v>
      </c>
      <c r="AJ37" s="48">
        <v>2</v>
      </c>
      <c r="AK37" s="193">
        <v>2</v>
      </c>
      <c r="AL37" s="181">
        <f t="shared" si="0"/>
        <v>3</v>
      </c>
      <c r="AM37" s="182">
        <f t="shared" si="1"/>
        <v>2.6111111111111112</v>
      </c>
      <c r="AN37" s="49" t="s">
        <v>100</v>
      </c>
    </row>
    <row r="38" spans="1:40" ht="18" customHeight="1" x14ac:dyDescent="0.25">
      <c r="A38" s="16">
        <v>30</v>
      </c>
      <c r="B38" s="48">
        <v>89</v>
      </c>
      <c r="C38" s="48" t="s">
        <v>29</v>
      </c>
      <c r="D38" s="48">
        <v>4</v>
      </c>
      <c r="E38" s="48">
        <v>33</v>
      </c>
      <c r="F38" s="48" t="s">
        <v>29</v>
      </c>
      <c r="G38" s="48">
        <v>4</v>
      </c>
      <c r="H38" s="49">
        <v>4</v>
      </c>
      <c r="I38" s="49" t="s">
        <v>32</v>
      </c>
      <c r="J38" s="49">
        <v>1</v>
      </c>
      <c r="K38" s="183">
        <v>3</v>
      </c>
      <c r="L38" s="48">
        <v>71</v>
      </c>
      <c r="M38" s="48" t="s">
        <v>30</v>
      </c>
      <c r="N38" s="48">
        <v>3</v>
      </c>
      <c r="O38" s="48">
        <v>26</v>
      </c>
      <c r="P38" s="48" t="s">
        <v>29</v>
      </c>
      <c r="Q38" s="48">
        <v>4</v>
      </c>
      <c r="R38" s="48">
        <v>24</v>
      </c>
      <c r="S38" s="48" t="s">
        <v>29</v>
      </c>
      <c r="T38" s="48">
        <v>4</v>
      </c>
      <c r="U38" s="48">
        <v>50</v>
      </c>
      <c r="V38" s="48" t="s">
        <v>29</v>
      </c>
      <c r="W38" s="48">
        <v>4</v>
      </c>
      <c r="X38" s="188">
        <v>3.75</v>
      </c>
      <c r="Y38" s="48">
        <v>102</v>
      </c>
      <c r="Z38" s="48" t="s">
        <v>30</v>
      </c>
      <c r="AA38" s="48">
        <v>3</v>
      </c>
      <c r="AB38" s="48">
        <v>20</v>
      </c>
      <c r="AC38" s="48" t="s">
        <v>31</v>
      </c>
      <c r="AD38" s="48">
        <v>2</v>
      </c>
      <c r="AE38" s="48">
        <v>36</v>
      </c>
      <c r="AF38" s="48" t="s">
        <v>30</v>
      </c>
      <c r="AG38" s="48">
        <v>3</v>
      </c>
      <c r="AH38" s="48">
        <v>29</v>
      </c>
      <c r="AI38" s="48" t="s">
        <v>29</v>
      </c>
      <c r="AJ38" s="48">
        <v>4</v>
      </c>
      <c r="AK38" s="193">
        <v>3</v>
      </c>
      <c r="AL38" s="181">
        <f t="shared" si="0"/>
        <v>3</v>
      </c>
      <c r="AM38" s="182">
        <f t="shared" si="1"/>
        <v>3.25</v>
      </c>
      <c r="AN38" s="49" t="s">
        <v>99</v>
      </c>
    </row>
    <row r="39" spans="1:40" ht="18" customHeight="1" x14ac:dyDescent="0.25">
      <c r="A39" s="16">
        <v>31</v>
      </c>
      <c r="B39" s="48">
        <v>78</v>
      </c>
      <c r="C39" s="48" t="s">
        <v>29</v>
      </c>
      <c r="D39" s="48">
        <v>4</v>
      </c>
      <c r="E39" s="48">
        <v>35</v>
      </c>
      <c r="F39" s="48" t="s">
        <v>29</v>
      </c>
      <c r="G39" s="48">
        <v>4</v>
      </c>
      <c r="H39" s="49">
        <v>18</v>
      </c>
      <c r="I39" s="49" t="s">
        <v>29</v>
      </c>
      <c r="J39" s="49">
        <v>4</v>
      </c>
      <c r="K39" s="183">
        <v>4</v>
      </c>
      <c r="L39" s="48">
        <v>80</v>
      </c>
      <c r="M39" s="48" t="s">
        <v>29</v>
      </c>
      <c r="N39" s="48">
        <v>4</v>
      </c>
      <c r="O39" s="48">
        <v>24</v>
      </c>
      <c r="P39" s="48" t="s">
        <v>29</v>
      </c>
      <c r="Q39" s="48">
        <v>4</v>
      </c>
      <c r="R39" s="48">
        <v>24</v>
      </c>
      <c r="S39" s="48" t="s">
        <v>29</v>
      </c>
      <c r="T39" s="48">
        <v>4</v>
      </c>
      <c r="U39" s="48">
        <v>51</v>
      </c>
      <c r="V39" s="48" t="s">
        <v>29</v>
      </c>
      <c r="W39" s="48">
        <v>4</v>
      </c>
      <c r="X39" s="188">
        <v>4</v>
      </c>
      <c r="Y39" s="48">
        <v>148</v>
      </c>
      <c r="Z39" s="48" t="s">
        <v>29</v>
      </c>
      <c r="AA39" s="48">
        <v>4</v>
      </c>
      <c r="AB39" s="48">
        <v>56</v>
      </c>
      <c r="AC39" s="48" t="s">
        <v>29</v>
      </c>
      <c r="AD39" s="48">
        <v>4</v>
      </c>
      <c r="AE39" s="48">
        <v>56</v>
      </c>
      <c r="AF39" s="48" t="s">
        <v>29</v>
      </c>
      <c r="AG39" s="48">
        <v>4</v>
      </c>
      <c r="AH39" s="48">
        <v>28</v>
      </c>
      <c r="AI39" s="48" t="s">
        <v>29</v>
      </c>
      <c r="AJ39" s="48">
        <v>4</v>
      </c>
      <c r="AK39" s="193">
        <v>4</v>
      </c>
      <c r="AL39" s="181">
        <f t="shared" si="0"/>
        <v>3</v>
      </c>
      <c r="AM39" s="182">
        <f t="shared" si="1"/>
        <v>4</v>
      </c>
      <c r="AN39" s="49" t="s">
        <v>99</v>
      </c>
    </row>
    <row r="40" spans="1:40" ht="18" customHeight="1" x14ac:dyDescent="0.25">
      <c r="A40" s="16">
        <v>32</v>
      </c>
      <c r="B40" s="48">
        <v>90</v>
      </c>
      <c r="C40" s="48" t="s">
        <v>29</v>
      </c>
      <c r="D40" s="48">
        <v>4</v>
      </c>
      <c r="E40" s="48">
        <v>28</v>
      </c>
      <c r="F40" s="48" t="s">
        <v>30</v>
      </c>
      <c r="G40" s="48">
        <v>3</v>
      </c>
      <c r="H40" s="49">
        <v>14</v>
      </c>
      <c r="I40" s="49" t="s">
        <v>30</v>
      </c>
      <c r="J40" s="49">
        <v>3</v>
      </c>
      <c r="K40" s="183">
        <v>3.3333333333333335</v>
      </c>
      <c r="L40" s="48">
        <v>85</v>
      </c>
      <c r="M40" s="48" t="s">
        <v>29</v>
      </c>
      <c r="N40" s="48">
        <v>4</v>
      </c>
      <c r="O40" s="48">
        <v>26</v>
      </c>
      <c r="P40" s="48" t="s">
        <v>29</v>
      </c>
      <c r="Q40" s="48">
        <v>4</v>
      </c>
      <c r="R40" s="48">
        <v>26</v>
      </c>
      <c r="S40" s="48" t="s">
        <v>29</v>
      </c>
      <c r="T40" s="48">
        <v>4</v>
      </c>
      <c r="U40" s="48">
        <v>57</v>
      </c>
      <c r="V40" s="48" t="s">
        <v>29</v>
      </c>
      <c r="W40" s="48">
        <v>4</v>
      </c>
      <c r="X40" s="188">
        <v>4</v>
      </c>
      <c r="Y40" s="48">
        <v>129</v>
      </c>
      <c r="Z40" s="48" t="s">
        <v>29</v>
      </c>
      <c r="AA40" s="48">
        <v>4</v>
      </c>
      <c r="AB40" s="48">
        <v>30</v>
      </c>
      <c r="AC40" s="48" t="s">
        <v>31</v>
      </c>
      <c r="AD40" s="48">
        <v>2</v>
      </c>
      <c r="AE40" s="48">
        <v>61</v>
      </c>
      <c r="AF40" s="48" t="s">
        <v>29</v>
      </c>
      <c r="AG40" s="48">
        <v>4</v>
      </c>
      <c r="AH40" s="48">
        <v>34</v>
      </c>
      <c r="AI40" s="48" t="s">
        <v>28</v>
      </c>
      <c r="AJ40" s="48">
        <v>5</v>
      </c>
      <c r="AK40" s="193">
        <v>3.75</v>
      </c>
      <c r="AL40" s="181">
        <f t="shared" si="0"/>
        <v>3</v>
      </c>
      <c r="AM40" s="182">
        <f t="shared" si="1"/>
        <v>3.6944444444444446</v>
      </c>
      <c r="AN40" s="49" t="s">
        <v>99</v>
      </c>
    </row>
    <row r="41" spans="1:40" s="20" customFormat="1" ht="18" customHeight="1" x14ac:dyDescent="0.25">
      <c r="A41" s="16">
        <v>33</v>
      </c>
      <c r="B41" s="48">
        <v>78</v>
      </c>
      <c r="C41" s="48" t="s">
        <v>29</v>
      </c>
      <c r="D41" s="48">
        <v>4</v>
      </c>
      <c r="E41" s="48">
        <v>20</v>
      </c>
      <c r="F41" s="48" t="s">
        <v>30</v>
      </c>
      <c r="G41" s="48">
        <v>3</v>
      </c>
      <c r="H41" s="49">
        <v>18</v>
      </c>
      <c r="I41" s="49" t="s">
        <v>29</v>
      </c>
      <c r="J41" s="49">
        <v>4</v>
      </c>
      <c r="K41" s="183">
        <v>3.6666666666666665</v>
      </c>
      <c r="L41" s="48">
        <v>91</v>
      </c>
      <c r="M41" s="48" t="s">
        <v>29</v>
      </c>
      <c r="N41" s="48">
        <v>4</v>
      </c>
      <c r="O41" s="48">
        <v>32</v>
      </c>
      <c r="P41" s="48" t="s">
        <v>28</v>
      </c>
      <c r="Q41" s="48">
        <v>5</v>
      </c>
      <c r="R41" s="48">
        <v>32</v>
      </c>
      <c r="S41" s="48" t="s">
        <v>28</v>
      </c>
      <c r="T41" s="48">
        <v>5</v>
      </c>
      <c r="U41" s="48">
        <v>51</v>
      </c>
      <c r="V41" s="48" t="s">
        <v>29</v>
      </c>
      <c r="W41" s="48">
        <v>4</v>
      </c>
      <c r="X41" s="188">
        <v>4.5</v>
      </c>
      <c r="Y41" s="52">
        <v>130</v>
      </c>
      <c r="Z41" s="48" t="s">
        <v>29</v>
      </c>
      <c r="AA41" s="48">
        <v>4</v>
      </c>
      <c r="AB41" s="52">
        <v>42.25</v>
      </c>
      <c r="AC41" s="48" t="s">
        <v>30</v>
      </c>
      <c r="AD41" s="48">
        <v>3</v>
      </c>
      <c r="AE41" s="52">
        <v>48.75</v>
      </c>
      <c r="AF41" s="48" t="s">
        <v>29</v>
      </c>
      <c r="AG41" s="48">
        <v>4</v>
      </c>
      <c r="AH41" s="52">
        <v>24.25</v>
      </c>
      <c r="AI41" s="48" t="s">
        <v>29</v>
      </c>
      <c r="AJ41" s="48">
        <v>4</v>
      </c>
      <c r="AK41" s="193">
        <v>3.75</v>
      </c>
      <c r="AL41" s="181">
        <f t="shared" si="0"/>
        <v>3</v>
      </c>
      <c r="AM41" s="182">
        <f t="shared" si="1"/>
        <v>3.9722222222222219</v>
      </c>
      <c r="AN41" s="49" t="s">
        <v>101</v>
      </c>
    </row>
    <row r="42" spans="1:40" ht="18" customHeight="1" x14ac:dyDescent="0.25">
      <c r="A42" s="16">
        <v>34</v>
      </c>
      <c r="B42" s="48">
        <v>53</v>
      </c>
      <c r="C42" s="48" t="s">
        <v>30</v>
      </c>
      <c r="D42" s="48">
        <v>3</v>
      </c>
      <c r="E42" s="48">
        <v>17</v>
      </c>
      <c r="F42" s="48" t="s">
        <v>31</v>
      </c>
      <c r="G42" s="48">
        <v>2</v>
      </c>
      <c r="H42" s="49">
        <v>0</v>
      </c>
      <c r="I42" s="49" t="s">
        <v>32</v>
      </c>
      <c r="J42" s="49">
        <v>1</v>
      </c>
      <c r="K42" s="183">
        <v>2</v>
      </c>
      <c r="L42" s="48">
        <v>0</v>
      </c>
      <c r="M42" s="48" t="s">
        <v>32</v>
      </c>
      <c r="N42" s="48">
        <v>1</v>
      </c>
      <c r="O42" s="48">
        <v>0</v>
      </c>
      <c r="P42" s="48" t="s">
        <v>32</v>
      </c>
      <c r="Q42" s="48">
        <v>1</v>
      </c>
      <c r="R42" s="48">
        <v>0</v>
      </c>
      <c r="S42" s="48" t="s">
        <v>32</v>
      </c>
      <c r="T42" s="48">
        <v>1</v>
      </c>
      <c r="U42" s="48">
        <v>0</v>
      </c>
      <c r="V42" s="48" t="s">
        <v>32</v>
      </c>
      <c r="W42" s="48">
        <v>1</v>
      </c>
      <c r="X42" s="188">
        <v>1</v>
      </c>
      <c r="Y42" s="48">
        <v>62</v>
      </c>
      <c r="Z42" s="48" t="s">
        <v>31</v>
      </c>
      <c r="AA42" s="48">
        <v>2</v>
      </c>
      <c r="AB42" s="48">
        <v>23</v>
      </c>
      <c r="AC42" s="48" t="s">
        <v>31</v>
      </c>
      <c r="AD42" s="48">
        <v>2</v>
      </c>
      <c r="AE42" s="48">
        <v>21</v>
      </c>
      <c r="AF42" s="48" t="s">
        <v>31</v>
      </c>
      <c r="AG42" s="48">
        <v>2</v>
      </c>
      <c r="AH42" s="48">
        <v>19</v>
      </c>
      <c r="AI42" s="48" t="s">
        <v>30</v>
      </c>
      <c r="AJ42" s="48">
        <v>3</v>
      </c>
      <c r="AK42" s="193">
        <v>2.25</v>
      </c>
      <c r="AL42" s="181">
        <f t="shared" si="0"/>
        <v>3</v>
      </c>
      <c r="AM42" s="182">
        <f t="shared" si="1"/>
        <v>1.75</v>
      </c>
      <c r="AN42" s="49" t="s">
        <v>99</v>
      </c>
    </row>
    <row r="43" spans="1:40" ht="18" customHeight="1" x14ac:dyDescent="0.25">
      <c r="A43" s="16">
        <v>35</v>
      </c>
      <c r="B43" s="48">
        <v>117</v>
      </c>
      <c r="C43" s="48" t="s">
        <v>28</v>
      </c>
      <c r="D43" s="48">
        <v>5</v>
      </c>
      <c r="E43" s="48">
        <v>44</v>
      </c>
      <c r="F43" s="48" t="s">
        <v>28</v>
      </c>
      <c r="G43" s="48">
        <v>5</v>
      </c>
      <c r="H43" s="49">
        <v>16</v>
      </c>
      <c r="I43" s="49" t="s">
        <v>30</v>
      </c>
      <c r="J43" s="49">
        <v>3</v>
      </c>
      <c r="K43" s="183">
        <v>4.333333333333333</v>
      </c>
      <c r="L43" s="48">
        <v>100</v>
      </c>
      <c r="M43" s="48" t="s">
        <v>29</v>
      </c>
      <c r="N43" s="48">
        <v>4</v>
      </c>
      <c r="O43" s="48">
        <v>27</v>
      </c>
      <c r="P43" s="48" t="s">
        <v>29</v>
      </c>
      <c r="Q43" s="48">
        <v>4</v>
      </c>
      <c r="R43" s="48">
        <v>28</v>
      </c>
      <c r="S43" s="48" t="s">
        <v>29</v>
      </c>
      <c r="T43" s="48">
        <v>4</v>
      </c>
      <c r="U43" s="48">
        <v>53</v>
      </c>
      <c r="V43" s="48" t="s">
        <v>29</v>
      </c>
      <c r="W43" s="48">
        <v>4</v>
      </c>
      <c r="X43" s="188">
        <v>4</v>
      </c>
      <c r="Y43" s="48">
        <v>155</v>
      </c>
      <c r="Z43" s="48" t="s">
        <v>29</v>
      </c>
      <c r="AA43" s="48">
        <v>4</v>
      </c>
      <c r="AB43" s="48">
        <v>31</v>
      </c>
      <c r="AC43" s="48" t="s">
        <v>31</v>
      </c>
      <c r="AD43" s="48">
        <v>2</v>
      </c>
      <c r="AE43" s="48">
        <v>58</v>
      </c>
      <c r="AF43" s="48" t="s">
        <v>29</v>
      </c>
      <c r="AG43" s="48">
        <v>4</v>
      </c>
      <c r="AH43" s="48">
        <v>30</v>
      </c>
      <c r="AI43" s="48" t="s">
        <v>29</v>
      </c>
      <c r="AJ43" s="48">
        <v>4</v>
      </c>
      <c r="AK43" s="193">
        <v>3.5</v>
      </c>
      <c r="AL43" s="181">
        <f t="shared" si="0"/>
        <v>3</v>
      </c>
      <c r="AM43" s="182">
        <f t="shared" si="1"/>
        <v>3.9444444444444442</v>
      </c>
      <c r="AN43" s="49" t="s">
        <v>100</v>
      </c>
    </row>
    <row r="44" spans="1:40" ht="18" customHeight="1" x14ac:dyDescent="0.25">
      <c r="A44" s="16">
        <v>36</v>
      </c>
      <c r="B44" s="48">
        <v>88</v>
      </c>
      <c r="C44" s="48" t="s">
        <v>29</v>
      </c>
      <c r="D44" s="48">
        <v>4</v>
      </c>
      <c r="E44" s="48">
        <v>22</v>
      </c>
      <c r="F44" s="48" t="s">
        <v>30</v>
      </c>
      <c r="G44" s="48">
        <v>3</v>
      </c>
      <c r="H44" s="49">
        <v>18</v>
      </c>
      <c r="I44" s="49" t="s">
        <v>29</v>
      </c>
      <c r="J44" s="49">
        <v>4</v>
      </c>
      <c r="K44" s="183">
        <v>3.6666666666666665</v>
      </c>
      <c r="L44" s="48">
        <v>85</v>
      </c>
      <c r="M44" s="48" t="s">
        <v>29</v>
      </c>
      <c r="N44" s="48">
        <v>4</v>
      </c>
      <c r="O44" s="48">
        <v>22</v>
      </c>
      <c r="P44" s="48" t="s">
        <v>30</v>
      </c>
      <c r="Q44" s="48">
        <v>3</v>
      </c>
      <c r="R44" s="48">
        <v>21</v>
      </c>
      <c r="S44" s="48" t="s">
        <v>30</v>
      </c>
      <c r="T44" s="48">
        <v>3</v>
      </c>
      <c r="U44" s="48">
        <v>53</v>
      </c>
      <c r="V44" s="48" t="s">
        <v>29</v>
      </c>
      <c r="W44" s="48">
        <v>4</v>
      </c>
      <c r="X44" s="188">
        <v>3.5</v>
      </c>
      <c r="Y44" s="48">
        <v>127</v>
      </c>
      <c r="Z44" s="48" t="s">
        <v>29</v>
      </c>
      <c r="AA44" s="48">
        <v>4</v>
      </c>
      <c r="AB44" s="48">
        <v>28</v>
      </c>
      <c r="AC44" s="48" t="s">
        <v>31</v>
      </c>
      <c r="AD44" s="48">
        <v>2</v>
      </c>
      <c r="AE44" s="48">
        <v>51</v>
      </c>
      <c r="AF44" s="48" t="s">
        <v>29</v>
      </c>
      <c r="AG44" s="48">
        <v>4</v>
      </c>
      <c r="AH44" s="48">
        <v>29</v>
      </c>
      <c r="AI44" s="48" t="s">
        <v>29</v>
      </c>
      <c r="AJ44" s="48">
        <v>4</v>
      </c>
      <c r="AK44" s="193">
        <v>3.5</v>
      </c>
      <c r="AL44" s="181">
        <f t="shared" si="0"/>
        <v>3</v>
      </c>
      <c r="AM44" s="182">
        <f t="shared" si="1"/>
        <v>3.5555555555555554</v>
      </c>
      <c r="AN44" s="49" t="s">
        <v>99</v>
      </c>
    </row>
    <row r="45" spans="1:40" s="55" customFormat="1" ht="18" customHeight="1" x14ac:dyDescent="0.25">
      <c r="A45" s="16">
        <v>37</v>
      </c>
      <c r="B45" s="53">
        <v>96</v>
      </c>
      <c r="C45" s="53" t="s">
        <v>28</v>
      </c>
      <c r="D45" s="53">
        <v>5</v>
      </c>
      <c r="E45" s="53">
        <v>26</v>
      </c>
      <c r="F45" s="53" t="s">
        <v>30</v>
      </c>
      <c r="G45" s="53">
        <v>3</v>
      </c>
      <c r="H45" s="54">
        <v>18</v>
      </c>
      <c r="I45" s="54" t="s">
        <v>29</v>
      </c>
      <c r="J45" s="54">
        <v>4</v>
      </c>
      <c r="K45" s="185">
        <v>4</v>
      </c>
      <c r="L45" s="53">
        <v>115</v>
      </c>
      <c r="M45" s="53" t="s">
        <v>28</v>
      </c>
      <c r="N45" s="53">
        <v>5</v>
      </c>
      <c r="O45" s="53">
        <v>25</v>
      </c>
      <c r="P45" s="53" t="s">
        <v>29</v>
      </c>
      <c r="Q45" s="53">
        <v>4</v>
      </c>
      <c r="R45" s="53">
        <v>36</v>
      </c>
      <c r="S45" s="53" t="s">
        <v>28</v>
      </c>
      <c r="T45" s="53">
        <v>5</v>
      </c>
      <c r="U45" s="53">
        <v>53</v>
      </c>
      <c r="V45" s="53" t="s">
        <v>29</v>
      </c>
      <c r="W45" s="53">
        <v>4</v>
      </c>
      <c r="X45" s="190">
        <v>4.5</v>
      </c>
      <c r="Y45" s="52">
        <v>146.33000000000001</v>
      </c>
      <c r="Z45" s="48" t="s">
        <v>29</v>
      </c>
      <c r="AA45" s="48">
        <v>4</v>
      </c>
      <c r="AB45" s="52">
        <v>17</v>
      </c>
      <c r="AC45" s="52" t="s">
        <v>31</v>
      </c>
      <c r="AD45" s="52">
        <v>2</v>
      </c>
      <c r="AE45" s="52">
        <v>64</v>
      </c>
      <c r="AF45" s="52" t="s">
        <v>28</v>
      </c>
      <c r="AG45" s="52">
        <v>5</v>
      </c>
      <c r="AH45" s="52">
        <v>39</v>
      </c>
      <c r="AI45" s="52" t="s">
        <v>28</v>
      </c>
      <c r="AJ45" s="52">
        <v>5</v>
      </c>
      <c r="AK45" s="193">
        <v>4</v>
      </c>
      <c r="AL45" s="181">
        <f t="shared" si="0"/>
        <v>3</v>
      </c>
      <c r="AM45" s="182">
        <f t="shared" si="1"/>
        <v>4.166666666666667</v>
      </c>
      <c r="AN45" s="54" t="s">
        <v>101</v>
      </c>
    </row>
    <row r="46" spans="1:40" ht="18" customHeight="1" x14ac:dyDescent="0.25">
      <c r="A46" s="16">
        <v>38</v>
      </c>
      <c r="B46" s="48">
        <v>84</v>
      </c>
      <c r="C46" s="48" t="s">
        <v>29</v>
      </c>
      <c r="D46" s="48">
        <v>4</v>
      </c>
      <c r="E46" s="48">
        <v>24</v>
      </c>
      <c r="F46" s="48" t="s">
        <v>30</v>
      </c>
      <c r="G46" s="48">
        <v>3</v>
      </c>
      <c r="H46" s="49">
        <v>7</v>
      </c>
      <c r="I46" s="49" t="s">
        <v>31</v>
      </c>
      <c r="J46" s="49">
        <v>2</v>
      </c>
      <c r="K46" s="183">
        <v>3</v>
      </c>
      <c r="L46" s="48">
        <v>45</v>
      </c>
      <c r="M46" s="48" t="s">
        <v>31</v>
      </c>
      <c r="N46" s="48">
        <v>2</v>
      </c>
      <c r="O46" s="48">
        <v>16</v>
      </c>
      <c r="P46" s="48" t="s">
        <v>30</v>
      </c>
      <c r="Q46" s="48">
        <v>3</v>
      </c>
      <c r="R46" s="48">
        <v>15</v>
      </c>
      <c r="S46" s="48" t="s">
        <v>31</v>
      </c>
      <c r="T46" s="48">
        <v>2</v>
      </c>
      <c r="U46" s="48">
        <v>31</v>
      </c>
      <c r="V46" s="48" t="s">
        <v>31</v>
      </c>
      <c r="W46" s="48">
        <v>2</v>
      </c>
      <c r="X46" s="188">
        <v>2.25</v>
      </c>
      <c r="Y46" s="48" t="s">
        <v>33</v>
      </c>
      <c r="Z46" s="48" t="s">
        <v>33</v>
      </c>
      <c r="AA46" s="48" t="s">
        <v>33</v>
      </c>
      <c r="AB46" s="48" t="s">
        <v>33</v>
      </c>
      <c r="AC46" s="48" t="s">
        <v>33</v>
      </c>
      <c r="AD46" s="48" t="s">
        <v>33</v>
      </c>
      <c r="AE46" s="48" t="s">
        <v>33</v>
      </c>
      <c r="AF46" s="48" t="s">
        <v>33</v>
      </c>
      <c r="AG46" s="48" t="s">
        <v>33</v>
      </c>
      <c r="AH46" s="48" t="s">
        <v>33</v>
      </c>
      <c r="AI46" s="48" t="s">
        <v>33</v>
      </c>
      <c r="AJ46" s="48" t="s">
        <v>33</v>
      </c>
      <c r="AK46" s="193" t="s">
        <v>33</v>
      </c>
      <c r="AL46" s="181">
        <f t="shared" si="0"/>
        <v>2</v>
      </c>
      <c r="AM46" s="182">
        <f t="shared" si="1"/>
        <v>2.625</v>
      </c>
      <c r="AN46" s="49" t="s">
        <v>99</v>
      </c>
    </row>
    <row r="47" spans="1:40" ht="18" customHeight="1" x14ac:dyDescent="0.25">
      <c r="A47" s="16">
        <v>39</v>
      </c>
      <c r="B47" s="48" t="s">
        <v>33</v>
      </c>
      <c r="C47" s="48" t="s">
        <v>33</v>
      </c>
      <c r="D47" s="48" t="s">
        <v>33</v>
      </c>
      <c r="E47" s="48" t="s">
        <v>33</v>
      </c>
      <c r="F47" s="48" t="s">
        <v>33</v>
      </c>
      <c r="G47" s="48" t="s">
        <v>33</v>
      </c>
      <c r="H47" s="48" t="s">
        <v>33</v>
      </c>
      <c r="I47" s="48" t="s">
        <v>33</v>
      </c>
      <c r="J47" s="48" t="s">
        <v>33</v>
      </c>
      <c r="K47" s="184" t="s">
        <v>33</v>
      </c>
      <c r="L47" s="48" t="s">
        <v>33</v>
      </c>
      <c r="M47" s="48" t="s">
        <v>33</v>
      </c>
      <c r="N47" s="48" t="s">
        <v>33</v>
      </c>
      <c r="O47" s="48" t="s">
        <v>33</v>
      </c>
      <c r="P47" s="48" t="s">
        <v>33</v>
      </c>
      <c r="Q47" s="48" t="s">
        <v>33</v>
      </c>
      <c r="R47" s="48" t="s">
        <v>33</v>
      </c>
      <c r="S47" s="48" t="s">
        <v>33</v>
      </c>
      <c r="T47" s="48" t="s">
        <v>33</v>
      </c>
      <c r="U47" s="48" t="s">
        <v>33</v>
      </c>
      <c r="V47" s="48" t="s">
        <v>33</v>
      </c>
      <c r="W47" s="48" t="s">
        <v>33</v>
      </c>
      <c r="X47" s="189" t="s">
        <v>33</v>
      </c>
      <c r="Y47" s="48" t="s">
        <v>33</v>
      </c>
      <c r="Z47" s="48" t="s">
        <v>33</v>
      </c>
      <c r="AA47" s="48" t="s">
        <v>33</v>
      </c>
      <c r="AB47" s="48" t="s">
        <v>33</v>
      </c>
      <c r="AC47" s="48" t="s">
        <v>33</v>
      </c>
      <c r="AD47" s="48" t="s">
        <v>33</v>
      </c>
      <c r="AE47" s="48" t="s">
        <v>33</v>
      </c>
      <c r="AF47" s="48" t="s">
        <v>33</v>
      </c>
      <c r="AG47" s="48" t="s">
        <v>33</v>
      </c>
      <c r="AH47" s="48" t="s">
        <v>33</v>
      </c>
      <c r="AI47" s="48" t="s">
        <v>33</v>
      </c>
      <c r="AJ47" s="48" t="s">
        <v>33</v>
      </c>
      <c r="AK47" s="194" t="s">
        <v>33</v>
      </c>
      <c r="AL47" s="181">
        <f t="shared" si="0"/>
        <v>0</v>
      </c>
      <c r="AM47" s="182" t="str">
        <f t="shared" si="1"/>
        <v>Não Respondeu</v>
      </c>
      <c r="AN47" s="49" t="s">
        <v>99</v>
      </c>
    </row>
    <row r="48" spans="1:40" ht="18" customHeight="1" x14ac:dyDescent="0.25">
      <c r="A48" s="16">
        <v>40</v>
      </c>
      <c r="B48" s="48">
        <v>84</v>
      </c>
      <c r="C48" s="48" t="s">
        <v>29</v>
      </c>
      <c r="D48" s="48">
        <v>4</v>
      </c>
      <c r="E48" s="48">
        <v>32</v>
      </c>
      <c r="F48" s="48" t="s">
        <v>29</v>
      </c>
      <c r="G48" s="48">
        <v>4</v>
      </c>
      <c r="H48" s="49">
        <v>27</v>
      </c>
      <c r="I48" s="49" t="s">
        <v>28</v>
      </c>
      <c r="J48" s="49">
        <v>5</v>
      </c>
      <c r="K48" s="183">
        <v>4.333333333333333</v>
      </c>
      <c r="L48" s="48">
        <v>108</v>
      </c>
      <c r="M48" s="48" t="s">
        <v>28</v>
      </c>
      <c r="N48" s="48">
        <v>5</v>
      </c>
      <c r="O48" s="48">
        <v>28</v>
      </c>
      <c r="P48" s="48" t="s">
        <v>29</v>
      </c>
      <c r="Q48" s="48">
        <v>4</v>
      </c>
      <c r="R48" s="48">
        <v>23</v>
      </c>
      <c r="S48" s="48" t="s">
        <v>30</v>
      </c>
      <c r="T48" s="48">
        <v>3</v>
      </c>
      <c r="U48" s="48">
        <v>30</v>
      </c>
      <c r="V48" s="48" t="s">
        <v>31</v>
      </c>
      <c r="W48" s="48">
        <v>2</v>
      </c>
      <c r="X48" s="188">
        <v>3.5</v>
      </c>
      <c r="Y48" s="48">
        <v>100</v>
      </c>
      <c r="Z48" s="48" t="s">
        <v>30</v>
      </c>
      <c r="AA48" s="48">
        <v>3</v>
      </c>
      <c r="AB48" s="48">
        <v>38</v>
      </c>
      <c r="AC48" s="48" t="s">
        <v>30</v>
      </c>
      <c r="AD48" s="48">
        <v>3</v>
      </c>
      <c r="AE48" s="48">
        <v>40</v>
      </c>
      <c r="AF48" s="48" t="s">
        <v>30</v>
      </c>
      <c r="AG48" s="48">
        <v>3</v>
      </c>
      <c r="AH48" s="48">
        <v>18</v>
      </c>
      <c r="AI48" s="48" t="s">
        <v>30</v>
      </c>
      <c r="AJ48" s="48">
        <v>3</v>
      </c>
      <c r="AK48" s="193">
        <v>3</v>
      </c>
      <c r="AL48" s="181">
        <f t="shared" si="0"/>
        <v>3</v>
      </c>
      <c r="AM48" s="182">
        <f t="shared" si="1"/>
        <v>3.6111111111111107</v>
      </c>
      <c r="AN48" s="49" t="s">
        <v>99</v>
      </c>
    </row>
    <row r="49" spans="1:40" ht="18" customHeight="1" x14ac:dyDescent="0.25">
      <c r="A49" s="16">
        <v>41</v>
      </c>
      <c r="B49" s="48">
        <v>86</v>
      </c>
      <c r="C49" s="48" t="s">
        <v>29</v>
      </c>
      <c r="D49" s="48">
        <v>4</v>
      </c>
      <c r="E49" s="48">
        <v>29</v>
      </c>
      <c r="F49" s="48" t="s">
        <v>30</v>
      </c>
      <c r="G49" s="48">
        <v>3</v>
      </c>
      <c r="H49" s="49">
        <v>22</v>
      </c>
      <c r="I49" s="49" t="s">
        <v>29</v>
      </c>
      <c r="J49" s="49">
        <v>4</v>
      </c>
      <c r="K49" s="183">
        <v>3.6666666666666665</v>
      </c>
      <c r="L49" s="48">
        <v>107</v>
      </c>
      <c r="M49" s="48" t="s">
        <v>28</v>
      </c>
      <c r="N49" s="48">
        <v>5</v>
      </c>
      <c r="O49" s="48">
        <v>29</v>
      </c>
      <c r="P49" s="48" t="s">
        <v>29</v>
      </c>
      <c r="Q49" s="48">
        <v>4</v>
      </c>
      <c r="R49" s="48">
        <v>27</v>
      </c>
      <c r="S49" s="48" t="s">
        <v>29</v>
      </c>
      <c r="T49" s="48">
        <v>4</v>
      </c>
      <c r="U49" s="48">
        <v>61</v>
      </c>
      <c r="V49" s="48" t="s">
        <v>29</v>
      </c>
      <c r="W49" s="48">
        <v>4</v>
      </c>
      <c r="X49" s="188">
        <v>4.25</v>
      </c>
      <c r="Y49" s="48">
        <v>160</v>
      </c>
      <c r="Z49" s="48" t="s">
        <v>29</v>
      </c>
      <c r="AA49" s="48">
        <v>4</v>
      </c>
      <c r="AB49" s="48">
        <v>55</v>
      </c>
      <c r="AC49" s="48" t="s">
        <v>29</v>
      </c>
      <c r="AD49" s="48">
        <v>4</v>
      </c>
      <c r="AE49" s="48">
        <v>63</v>
      </c>
      <c r="AF49" s="48" t="s">
        <v>29</v>
      </c>
      <c r="AG49" s="48">
        <v>4</v>
      </c>
      <c r="AH49" s="48">
        <v>32</v>
      </c>
      <c r="AI49" s="48" t="s">
        <v>28</v>
      </c>
      <c r="AJ49" s="48">
        <v>5</v>
      </c>
      <c r="AK49" s="193">
        <v>4.25</v>
      </c>
      <c r="AL49" s="181">
        <f t="shared" si="0"/>
        <v>3</v>
      </c>
      <c r="AM49" s="182">
        <f t="shared" si="1"/>
        <v>4.0555555555555554</v>
      </c>
      <c r="AN49" s="49" t="s">
        <v>99</v>
      </c>
    </row>
    <row r="50" spans="1:40" ht="18" customHeight="1" x14ac:dyDescent="0.25">
      <c r="A50" s="16">
        <v>42</v>
      </c>
      <c r="B50" s="48">
        <v>70</v>
      </c>
      <c r="C50" s="48" t="s">
        <v>30</v>
      </c>
      <c r="D50" s="48">
        <v>3</v>
      </c>
      <c r="E50" s="48">
        <v>19</v>
      </c>
      <c r="F50" s="48" t="s">
        <v>31</v>
      </c>
      <c r="G50" s="48">
        <v>2</v>
      </c>
      <c r="H50" s="49">
        <v>7</v>
      </c>
      <c r="I50" s="49" t="s">
        <v>31</v>
      </c>
      <c r="J50" s="49">
        <v>2</v>
      </c>
      <c r="K50" s="183">
        <v>2.3333333333333335</v>
      </c>
      <c r="L50" s="48">
        <v>44</v>
      </c>
      <c r="M50" s="48" t="s">
        <v>31</v>
      </c>
      <c r="N50" s="48">
        <v>2</v>
      </c>
      <c r="O50" s="48">
        <v>20</v>
      </c>
      <c r="P50" s="48" t="s">
        <v>30</v>
      </c>
      <c r="Q50" s="48">
        <v>3</v>
      </c>
      <c r="R50" s="48">
        <v>25</v>
      </c>
      <c r="S50" s="48" t="s">
        <v>29</v>
      </c>
      <c r="T50" s="48">
        <v>4</v>
      </c>
      <c r="U50" s="48">
        <v>25</v>
      </c>
      <c r="V50" s="48" t="s">
        <v>31</v>
      </c>
      <c r="W50" s="48">
        <v>2</v>
      </c>
      <c r="X50" s="188">
        <v>2.75</v>
      </c>
      <c r="Y50" s="48">
        <v>102</v>
      </c>
      <c r="Z50" s="48" t="s">
        <v>30</v>
      </c>
      <c r="AA50" s="48">
        <v>3</v>
      </c>
      <c r="AB50" s="48">
        <v>31</v>
      </c>
      <c r="AC50" s="48" t="s">
        <v>31</v>
      </c>
      <c r="AD50" s="48">
        <v>2</v>
      </c>
      <c r="AE50" s="48">
        <v>42</v>
      </c>
      <c r="AF50" s="48" t="s">
        <v>30</v>
      </c>
      <c r="AG50" s="48">
        <v>3</v>
      </c>
      <c r="AH50" s="48">
        <v>34</v>
      </c>
      <c r="AI50" s="48" t="s">
        <v>28</v>
      </c>
      <c r="AJ50" s="48">
        <v>5</v>
      </c>
      <c r="AK50" s="193">
        <v>3.25</v>
      </c>
      <c r="AL50" s="181">
        <f t="shared" si="0"/>
        <v>3</v>
      </c>
      <c r="AM50" s="182">
        <f t="shared" si="1"/>
        <v>2.7777777777777781</v>
      </c>
      <c r="AN50" s="49" t="s">
        <v>102</v>
      </c>
    </row>
    <row r="51" spans="1:40" ht="18" customHeight="1" x14ac:dyDescent="0.25">
      <c r="A51" s="16">
        <v>43</v>
      </c>
      <c r="B51" s="48">
        <v>118</v>
      </c>
      <c r="C51" s="48" t="s">
        <v>28</v>
      </c>
      <c r="D51" s="48">
        <v>5</v>
      </c>
      <c r="E51" s="48">
        <v>44</v>
      </c>
      <c r="F51" s="48" t="s">
        <v>28</v>
      </c>
      <c r="G51" s="48">
        <v>5</v>
      </c>
      <c r="H51" s="49">
        <v>30</v>
      </c>
      <c r="I51" s="49" t="s">
        <v>28</v>
      </c>
      <c r="J51" s="49">
        <v>5</v>
      </c>
      <c r="K51" s="183">
        <v>5</v>
      </c>
      <c r="L51" s="48">
        <v>130</v>
      </c>
      <c r="M51" s="48" t="s">
        <v>28</v>
      </c>
      <c r="N51" s="48">
        <v>5</v>
      </c>
      <c r="O51" s="48">
        <v>39</v>
      </c>
      <c r="P51" s="48" t="s">
        <v>28</v>
      </c>
      <c r="Q51" s="48">
        <v>5</v>
      </c>
      <c r="R51" s="48">
        <v>40</v>
      </c>
      <c r="S51" s="48" t="s">
        <v>28</v>
      </c>
      <c r="T51" s="48">
        <v>5</v>
      </c>
      <c r="U51" s="48">
        <v>79</v>
      </c>
      <c r="V51" s="48" t="s">
        <v>28</v>
      </c>
      <c r="W51" s="48">
        <v>5</v>
      </c>
      <c r="X51" s="188">
        <v>5</v>
      </c>
      <c r="Y51" s="48">
        <v>203</v>
      </c>
      <c r="Z51" s="48" t="s">
        <v>28</v>
      </c>
      <c r="AA51" s="48">
        <v>5</v>
      </c>
      <c r="AB51" s="48">
        <v>78</v>
      </c>
      <c r="AC51" s="48" t="s">
        <v>28</v>
      </c>
      <c r="AD51" s="48">
        <v>5</v>
      </c>
      <c r="AE51" s="48">
        <v>76</v>
      </c>
      <c r="AF51" s="48" t="s">
        <v>28</v>
      </c>
      <c r="AG51" s="48">
        <v>5</v>
      </c>
      <c r="AH51" s="48">
        <v>38</v>
      </c>
      <c r="AI51" s="48" t="s">
        <v>28</v>
      </c>
      <c r="AJ51" s="48">
        <v>5</v>
      </c>
      <c r="AK51" s="193">
        <v>5</v>
      </c>
      <c r="AL51" s="181">
        <f t="shared" si="0"/>
        <v>3</v>
      </c>
      <c r="AM51" s="182">
        <f t="shared" si="1"/>
        <v>5</v>
      </c>
      <c r="AN51" s="49" t="s">
        <v>99</v>
      </c>
    </row>
    <row r="52" spans="1:40" s="20" customFormat="1" ht="18" customHeight="1" x14ac:dyDescent="0.25">
      <c r="A52" s="16">
        <v>44</v>
      </c>
      <c r="B52" s="48">
        <v>98</v>
      </c>
      <c r="C52" s="48" t="s">
        <v>28</v>
      </c>
      <c r="D52" s="48">
        <v>5</v>
      </c>
      <c r="E52" s="48">
        <v>29</v>
      </c>
      <c r="F52" s="48" t="s">
        <v>30</v>
      </c>
      <c r="G52" s="48">
        <v>3</v>
      </c>
      <c r="H52" s="49">
        <v>27</v>
      </c>
      <c r="I52" s="49" t="s">
        <v>28</v>
      </c>
      <c r="J52" s="49">
        <v>5</v>
      </c>
      <c r="K52" s="183">
        <v>4.333333333333333</v>
      </c>
      <c r="L52" s="48">
        <v>82</v>
      </c>
      <c r="M52" s="48" t="s">
        <v>29</v>
      </c>
      <c r="N52" s="48">
        <v>4</v>
      </c>
      <c r="O52" s="48">
        <v>25</v>
      </c>
      <c r="P52" s="48" t="s">
        <v>29</v>
      </c>
      <c r="Q52" s="48">
        <v>4</v>
      </c>
      <c r="R52" s="48">
        <v>34</v>
      </c>
      <c r="S52" s="48" t="s">
        <v>28</v>
      </c>
      <c r="T52" s="48">
        <v>5</v>
      </c>
      <c r="U52" s="48">
        <v>34</v>
      </c>
      <c r="V52" s="48" t="s">
        <v>30</v>
      </c>
      <c r="W52" s="48">
        <v>3</v>
      </c>
      <c r="X52" s="188">
        <v>4</v>
      </c>
      <c r="Y52" s="52">
        <v>118.66</v>
      </c>
      <c r="Z52" s="48" t="s">
        <v>30</v>
      </c>
      <c r="AA52" s="48">
        <v>3</v>
      </c>
      <c r="AB52" s="52">
        <v>23.25</v>
      </c>
      <c r="AC52" s="48" t="s">
        <v>31</v>
      </c>
      <c r="AD52" s="48">
        <v>2</v>
      </c>
      <c r="AE52" s="52">
        <v>37.25</v>
      </c>
      <c r="AF52" s="48" t="s">
        <v>30</v>
      </c>
      <c r="AG52" s="48">
        <v>3</v>
      </c>
      <c r="AH52" s="52">
        <v>21.75</v>
      </c>
      <c r="AI52" s="52" t="s">
        <v>40</v>
      </c>
      <c r="AJ52" s="52">
        <v>3</v>
      </c>
      <c r="AK52" s="193">
        <v>2.75</v>
      </c>
      <c r="AL52" s="181">
        <f t="shared" si="0"/>
        <v>3</v>
      </c>
      <c r="AM52" s="182">
        <f t="shared" si="1"/>
        <v>3.6944444444444442</v>
      </c>
      <c r="AN52" s="49" t="s">
        <v>101</v>
      </c>
    </row>
    <row r="53" spans="1:40" ht="18" customHeight="1" x14ac:dyDescent="0.25">
      <c r="A53" s="16">
        <v>45</v>
      </c>
      <c r="B53" s="48">
        <v>104</v>
      </c>
      <c r="C53" s="48" t="s">
        <v>28</v>
      </c>
      <c r="D53" s="48">
        <v>5</v>
      </c>
      <c r="E53" s="48">
        <v>34</v>
      </c>
      <c r="F53" s="48" t="s">
        <v>29</v>
      </c>
      <c r="G53" s="48">
        <v>4</v>
      </c>
      <c r="H53" s="49">
        <v>22</v>
      </c>
      <c r="I53" s="49" t="s">
        <v>29</v>
      </c>
      <c r="J53" s="49">
        <v>4</v>
      </c>
      <c r="K53" s="183">
        <v>4.333333333333333</v>
      </c>
      <c r="L53" s="48">
        <v>109</v>
      </c>
      <c r="M53" s="48" t="s">
        <v>28</v>
      </c>
      <c r="N53" s="48">
        <v>5</v>
      </c>
      <c r="O53" s="48">
        <v>33</v>
      </c>
      <c r="P53" s="48" t="s">
        <v>28</v>
      </c>
      <c r="Q53" s="48">
        <v>5</v>
      </c>
      <c r="R53" s="48">
        <v>29</v>
      </c>
      <c r="S53" s="48" t="s">
        <v>29</v>
      </c>
      <c r="T53" s="48">
        <v>4</v>
      </c>
      <c r="U53" s="48">
        <v>63</v>
      </c>
      <c r="V53" s="48" t="s">
        <v>29</v>
      </c>
      <c r="W53" s="48">
        <v>4</v>
      </c>
      <c r="X53" s="188">
        <v>4.5</v>
      </c>
      <c r="Y53" s="48">
        <v>150</v>
      </c>
      <c r="Z53" s="48" t="s">
        <v>29</v>
      </c>
      <c r="AA53" s="48">
        <v>4</v>
      </c>
      <c r="AB53" s="48">
        <v>64</v>
      </c>
      <c r="AC53" s="48" t="s">
        <v>28</v>
      </c>
      <c r="AD53" s="48">
        <v>5</v>
      </c>
      <c r="AE53" s="48">
        <v>64</v>
      </c>
      <c r="AF53" s="48" t="s">
        <v>28</v>
      </c>
      <c r="AG53" s="48">
        <v>5</v>
      </c>
      <c r="AH53" s="48">
        <v>33</v>
      </c>
      <c r="AI53" s="48" t="s">
        <v>28</v>
      </c>
      <c r="AJ53" s="48">
        <v>5</v>
      </c>
      <c r="AK53" s="193">
        <v>4.75</v>
      </c>
      <c r="AL53" s="181">
        <f t="shared" si="0"/>
        <v>3</v>
      </c>
      <c r="AM53" s="182">
        <f t="shared" si="1"/>
        <v>4.5277777777777777</v>
      </c>
      <c r="AN53" s="49" t="s">
        <v>99</v>
      </c>
    </row>
    <row r="54" spans="1:40" ht="18" customHeight="1" x14ac:dyDescent="0.25">
      <c r="A54" s="16">
        <v>46</v>
      </c>
      <c r="B54" s="48">
        <v>104</v>
      </c>
      <c r="C54" s="48" t="s">
        <v>28</v>
      </c>
      <c r="D54" s="48">
        <v>5</v>
      </c>
      <c r="E54" s="48">
        <v>31</v>
      </c>
      <c r="F54" s="48" t="s">
        <v>29</v>
      </c>
      <c r="G54" s="48">
        <v>4</v>
      </c>
      <c r="H54" s="49">
        <v>22</v>
      </c>
      <c r="I54" s="49" t="s">
        <v>29</v>
      </c>
      <c r="J54" s="49">
        <v>4</v>
      </c>
      <c r="K54" s="183">
        <v>4.333333333333333</v>
      </c>
      <c r="L54" s="48">
        <v>102</v>
      </c>
      <c r="M54" s="48" t="s">
        <v>29</v>
      </c>
      <c r="N54" s="48">
        <v>4</v>
      </c>
      <c r="O54" s="48">
        <v>28</v>
      </c>
      <c r="P54" s="48" t="s">
        <v>29</v>
      </c>
      <c r="Q54" s="48">
        <v>4</v>
      </c>
      <c r="R54" s="48">
        <v>30</v>
      </c>
      <c r="S54" s="48" t="s">
        <v>29</v>
      </c>
      <c r="T54" s="48">
        <v>4</v>
      </c>
      <c r="U54" s="48">
        <v>53</v>
      </c>
      <c r="V54" s="48" t="s">
        <v>29</v>
      </c>
      <c r="W54" s="48">
        <v>4</v>
      </c>
      <c r="X54" s="188">
        <v>4</v>
      </c>
      <c r="Y54" s="48">
        <v>143</v>
      </c>
      <c r="Z54" s="48" t="s">
        <v>29</v>
      </c>
      <c r="AA54" s="48">
        <v>4</v>
      </c>
      <c r="AB54" s="48">
        <v>39</v>
      </c>
      <c r="AC54" s="48" t="s">
        <v>30</v>
      </c>
      <c r="AD54" s="48">
        <v>3</v>
      </c>
      <c r="AE54" s="48">
        <v>53</v>
      </c>
      <c r="AF54" s="48" t="s">
        <v>29</v>
      </c>
      <c r="AG54" s="48">
        <v>4</v>
      </c>
      <c r="AH54" s="48">
        <v>33</v>
      </c>
      <c r="AI54" s="48" t="s">
        <v>28</v>
      </c>
      <c r="AJ54" s="48">
        <v>5</v>
      </c>
      <c r="AK54" s="193">
        <v>4</v>
      </c>
      <c r="AL54" s="181">
        <f t="shared" si="0"/>
        <v>3</v>
      </c>
      <c r="AM54" s="182">
        <f t="shared" si="1"/>
        <v>4.1111111111111107</v>
      </c>
      <c r="AN54" s="49" t="s">
        <v>101</v>
      </c>
    </row>
    <row r="55" spans="1:40" ht="18" customHeight="1" x14ac:dyDescent="0.25">
      <c r="A55" s="16">
        <v>47</v>
      </c>
      <c r="B55" s="48" t="s">
        <v>33</v>
      </c>
      <c r="C55" s="48" t="s">
        <v>33</v>
      </c>
      <c r="D55" s="48" t="s">
        <v>33</v>
      </c>
      <c r="E55" s="48" t="s">
        <v>33</v>
      </c>
      <c r="F55" s="48" t="s">
        <v>33</v>
      </c>
      <c r="G55" s="48" t="s">
        <v>33</v>
      </c>
      <c r="H55" s="48" t="s">
        <v>33</v>
      </c>
      <c r="I55" s="48" t="s">
        <v>33</v>
      </c>
      <c r="J55" s="48" t="s">
        <v>33</v>
      </c>
      <c r="K55" s="184" t="s">
        <v>33</v>
      </c>
      <c r="L55" s="48" t="s">
        <v>33</v>
      </c>
      <c r="M55" s="48" t="s">
        <v>33</v>
      </c>
      <c r="N55" s="48" t="s">
        <v>33</v>
      </c>
      <c r="O55" s="48" t="s">
        <v>33</v>
      </c>
      <c r="P55" s="48" t="s">
        <v>33</v>
      </c>
      <c r="Q55" s="48" t="s">
        <v>33</v>
      </c>
      <c r="R55" s="48" t="s">
        <v>33</v>
      </c>
      <c r="S55" s="48" t="s">
        <v>33</v>
      </c>
      <c r="T55" s="48" t="s">
        <v>33</v>
      </c>
      <c r="U55" s="48" t="s">
        <v>33</v>
      </c>
      <c r="V55" s="48" t="s">
        <v>33</v>
      </c>
      <c r="W55" s="48" t="s">
        <v>33</v>
      </c>
      <c r="X55" s="189" t="s">
        <v>33</v>
      </c>
      <c r="Y55" s="48" t="s">
        <v>33</v>
      </c>
      <c r="Z55" s="48" t="s">
        <v>33</v>
      </c>
      <c r="AA55" s="48" t="s">
        <v>33</v>
      </c>
      <c r="AB55" s="48" t="s">
        <v>33</v>
      </c>
      <c r="AC55" s="48" t="s">
        <v>33</v>
      </c>
      <c r="AD55" s="48" t="s">
        <v>33</v>
      </c>
      <c r="AE55" s="48" t="s">
        <v>33</v>
      </c>
      <c r="AF55" s="48" t="s">
        <v>33</v>
      </c>
      <c r="AG55" s="48" t="s">
        <v>33</v>
      </c>
      <c r="AH55" s="48" t="s">
        <v>33</v>
      </c>
      <c r="AI55" s="48" t="s">
        <v>33</v>
      </c>
      <c r="AJ55" s="48" t="s">
        <v>33</v>
      </c>
      <c r="AK55" s="194" t="s">
        <v>33</v>
      </c>
      <c r="AL55" s="181">
        <f t="shared" si="0"/>
        <v>0</v>
      </c>
      <c r="AM55" s="182" t="str">
        <f t="shared" si="1"/>
        <v>Não Respondeu</v>
      </c>
      <c r="AN55" s="49" t="s">
        <v>99</v>
      </c>
    </row>
    <row r="56" spans="1:40" ht="18" customHeight="1" x14ac:dyDescent="0.25">
      <c r="A56" s="16">
        <v>48</v>
      </c>
      <c r="B56" s="48">
        <v>91</v>
      </c>
      <c r="C56" s="48" t="s">
        <v>29</v>
      </c>
      <c r="D56" s="48">
        <v>4</v>
      </c>
      <c r="E56" s="48">
        <v>27</v>
      </c>
      <c r="F56" s="48" t="s">
        <v>30</v>
      </c>
      <c r="G56" s="48">
        <v>3</v>
      </c>
      <c r="H56" s="49">
        <v>30</v>
      </c>
      <c r="I56" s="49" t="s">
        <v>28</v>
      </c>
      <c r="J56" s="49">
        <v>5</v>
      </c>
      <c r="K56" s="183">
        <v>4</v>
      </c>
      <c r="L56" s="48">
        <v>114</v>
      </c>
      <c r="M56" s="48" t="s">
        <v>28</v>
      </c>
      <c r="N56" s="48">
        <v>5</v>
      </c>
      <c r="O56" s="48">
        <v>33</v>
      </c>
      <c r="P56" s="48" t="s">
        <v>28</v>
      </c>
      <c r="Q56" s="48">
        <v>5</v>
      </c>
      <c r="R56" s="48">
        <v>25</v>
      </c>
      <c r="S56" s="48" t="s">
        <v>29</v>
      </c>
      <c r="T56" s="48">
        <v>4</v>
      </c>
      <c r="U56" s="48">
        <v>35</v>
      </c>
      <c r="V56" s="48" t="s">
        <v>30</v>
      </c>
      <c r="W56" s="48">
        <v>3</v>
      </c>
      <c r="X56" s="188">
        <v>4.25</v>
      </c>
      <c r="Y56" s="48">
        <v>176</v>
      </c>
      <c r="Z56" s="48" t="s">
        <v>28</v>
      </c>
      <c r="AA56" s="48">
        <v>5</v>
      </c>
      <c r="AB56" s="48">
        <v>63</v>
      </c>
      <c r="AC56" s="48" t="s">
        <v>29</v>
      </c>
      <c r="AD56" s="48">
        <v>4</v>
      </c>
      <c r="AE56" s="48">
        <v>76</v>
      </c>
      <c r="AF56" s="48" t="s">
        <v>28</v>
      </c>
      <c r="AG56" s="48">
        <v>5</v>
      </c>
      <c r="AH56" s="48">
        <v>39</v>
      </c>
      <c r="AI56" s="48" t="s">
        <v>28</v>
      </c>
      <c r="AJ56" s="48">
        <v>5</v>
      </c>
      <c r="AK56" s="193">
        <v>4.75</v>
      </c>
      <c r="AL56" s="181">
        <f t="shared" si="0"/>
        <v>3</v>
      </c>
      <c r="AM56" s="182">
        <f t="shared" si="1"/>
        <v>4.333333333333333</v>
      </c>
      <c r="AN56" s="49" t="s">
        <v>100</v>
      </c>
    </row>
    <row r="57" spans="1:40" ht="18" customHeight="1" x14ac:dyDescent="0.25">
      <c r="A57" s="16">
        <v>49</v>
      </c>
      <c r="B57" s="48">
        <v>82</v>
      </c>
      <c r="C57" s="48" t="s">
        <v>29</v>
      </c>
      <c r="D57" s="48">
        <v>4</v>
      </c>
      <c r="E57" s="48">
        <v>40</v>
      </c>
      <c r="F57" s="48" t="s">
        <v>28</v>
      </c>
      <c r="G57" s="48">
        <v>5</v>
      </c>
      <c r="H57" s="49">
        <v>19</v>
      </c>
      <c r="I57" s="49" t="s">
        <v>29</v>
      </c>
      <c r="J57" s="49">
        <v>4</v>
      </c>
      <c r="K57" s="183">
        <v>4.333333333333333</v>
      </c>
      <c r="L57" s="48">
        <v>97</v>
      </c>
      <c r="M57" s="48" t="s">
        <v>29</v>
      </c>
      <c r="N57" s="48">
        <v>4</v>
      </c>
      <c r="O57" s="48">
        <v>30</v>
      </c>
      <c r="P57" s="48" t="s">
        <v>29</v>
      </c>
      <c r="Q57" s="48">
        <v>4</v>
      </c>
      <c r="R57" s="48">
        <v>21</v>
      </c>
      <c r="S57" s="48" t="s">
        <v>30</v>
      </c>
      <c r="T57" s="48">
        <v>3</v>
      </c>
      <c r="U57" s="48">
        <v>42</v>
      </c>
      <c r="V57" s="48" t="s">
        <v>30</v>
      </c>
      <c r="W57" s="48">
        <v>3</v>
      </c>
      <c r="X57" s="188">
        <v>3.5</v>
      </c>
      <c r="Y57" s="48">
        <v>153</v>
      </c>
      <c r="Z57" s="48" t="s">
        <v>29</v>
      </c>
      <c r="AA57" s="48">
        <v>4</v>
      </c>
      <c r="AB57" s="48">
        <v>37</v>
      </c>
      <c r="AC57" s="48" t="s">
        <v>30</v>
      </c>
      <c r="AD57" s="48">
        <v>3</v>
      </c>
      <c r="AE57" s="48">
        <v>28</v>
      </c>
      <c r="AF57" s="48" t="s">
        <v>31</v>
      </c>
      <c r="AG57" s="48">
        <v>2</v>
      </c>
      <c r="AH57" s="48">
        <v>24</v>
      </c>
      <c r="AI57" s="48" t="s">
        <v>29</v>
      </c>
      <c r="AJ57" s="48">
        <v>4</v>
      </c>
      <c r="AK57" s="193">
        <v>3.25</v>
      </c>
      <c r="AL57" s="181">
        <f t="shared" si="0"/>
        <v>3</v>
      </c>
      <c r="AM57" s="182">
        <f t="shared" si="1"/>
        <v>3.6944444444444442</v>
      </c>
      <c r="AN57" s="49" t="s">
        <v>100</v>
      </c>
    </row>
    <row r="58" spans="1:40" ht="18" customHeight="1" x14ac:dyDescent="0.25">
      <c r="A58" s="16">
        <v>50</v>
      </c>
      <c r="B58" s="48">
        <v>76</v>
      </c>
      <c r="C58" s="48" t="s">
        <v>29</v>
      </c>
      <c r="D58" s="48">
        <v>4</v>
      </c>
      <c r="E58" s="48">
        <v>33</v>
      </c>
      <c r="F58" s="48" t="s">
        <v>29</v>
      </c>
      <c r="G58" s="48">
        <v>4</v>
      </c>
      <c r="H58" s="49">
        <v>22</v>
      </c>
      <c r="I58" s="49" t="s">
        <v>29</v>
      </c>
      <c r="J58" s="49">
        <v>4</v>
      </c>
      <c r="K58" s="183">
        <v>4</v>
      </c>
      <c r="L58" s="48">
        <v>95</v>
      </c>
      <c r="M58" s="48" t="s">
        <v>29</v>
      </c>
      <c r="N58" s="48">
        <v>4</v>
      </c>
      <c r="O58" s="48">
        <v>24</v>
      </c>
      <c r="P58" s="48" t="s">
        <v>29</v>
      </c>
      <c r="Q58" s="48">
        <v>4</v>
      </c>
      <c r="R58" s="48">
        <v>24</v>
      </c>
      <c r="S58" s="48" t="s">
        <v>30</v>
      </c>
      <c r="T58" s="48">
        <v>3</v>
      </c>
      <c r="U58" s="48">
        <v>36</v>
      </c>
      <c r="V58" s="48" t="s">
        <v>30</v>
      </c>
      <c r="W58" s="48">
        <v>3</v>
      </c>
      <c r="X58" s="188">
        <v>3.5</v>
      </c>
      <c r="Y58" s="48">
        <v>101</v>
      </c>
      <c r="Z58" s="48" t="s">
        <v>30</v>
      </c>
      <c r="AA58" s="48">
        <v>3</v>
      </c>
      <c r="AB58" s="48">
        <v>31</v>
      </c>
      <c r="AC58" s="48" t="s">
        <v>31</v>
      </c>
      <c r="AD58" s="48">
        <v>2</v>
      </c>
      <c r="AE58" s="48">
        <v>29</v>
      </c>
      <c r="AF58" s="48" t="s">
        <v>31</v>
      </c>
      <c r="AG58" s="48">
        <v>2</v>
      </c>
      <c r="AH58" s="48">
        <v>26</v>
      </c>
      <c r="AI58" s="48" t="s">
        <v>29</v>
      </c>
      <c r="AJ58" s="48">
        <v>4</v>
      </c>
      <c r="AK58" s="193">
        <v>2.75</v>
      </c>
      <c r="AL58" s="181">
        <f t="shared" si="0"/>
        <v>3</v>
      </c>
      <c r="AM58" s="182">
        <f t="shared" si="1"/>
        <v>3.4166666666666665</v>
      </c>
      <c r="AN58" s="49" t="s">
        <v>101</v>
      </c>
    </row>
    <row r="59" spans="1:40" ht="18" customHeight="1" x14ac:dyDescent="0.25">
      <c r="A59" s="16">
        <v>51</v>
      </c>
      <c r="B59" s="48">
        <v>60</v>
      </c>
      <c r="C59" s="48" t="s">
        <v>30</v>
      </c>
      <c r="D59" s="48">
        <v>3</v>
      </c>
      <c r="E59" s="48">
        <v>16</v>
      </c>
      <c r="F59" s="48" t="s">
        <v>31</v>
      </c>
      <c r="G59" s="48">
        <v>2</v>
      </c>
      <c r="H59" s="49">
        <v>0</v>
      </c>
      <c r="I59" s="49" t="s">
        <v>32</v>
      </c>
      <c r="J59" s="49">
        <v>1</v>
      </c>
      <c r="K59" s="183">
        <v>2</v>
      </c>
      <c r="L59" s="48">
        <v>87</v>
      </c>
      <c r="M59" s="48" t="s">
        <v>29</v>
      </c>
      <c r="N59" s="48">
        <v>4</v>
      </c>
      <c r="O59" s="48">
        <v>21</v>
      </c>
      <c r="P59" s="48" t="s">
        <v>30</v>
      </c>
      <c r="Q59" s="48">
        <v>3</v>
      </c>
      <c r="R59" s="48">
        <v>21</v>
      </c>
      <c r="S59" s="48" t="s">
        <v>30</v>
      </c>
      <c r="T59" s="48">
        <v>3</v>
      </c>
      <c r="U59" s="48">
        <v>40</v>
      </c>
      <c r="V59" s="48" t="s">
        <v>30</v>
      </c>
      <c r="W59" s="48">
        <v>3</v>
      </c>
      <c r="X59" s="188">
        <v>3.25</v>
      </c>
      <c r="Y59" s="48">
        <v>132</v>
      </c>
      <c r="Z59" s="48" t="s">
        <v>29</v>
      </c>
      <c r="AA59" s="48">
        <v>4</v>
      </c>
      <c r="AB59" s="48">
        <v>29</v>
      </c>
      <c r="AC59" s="48" t="s">
        <v>31</v>
      </c>
      <c r="AD59" s="48">
        <v>2</v>
      </c>
      <c r="AE59" s="48">
        <v>28</v>
      </c>
      <c r="AF59" s="48" t="s">
        <v>31</v>
      </c>
      <c r="AG59" s="48">
        <v>2</v>
      </c>
      <c r="AH59" s="48">
        <v>27</v>
      </c>
      <c r="AI59" s="48" t="s">
        <v>29</v>
      </c>
      <c r="AJ59" s="48">
        <v>4</v>
      </c>
      <c r="AK59" s="193">
        <v>3</v>
      </c>
      <c r="AL59" s="181">
        <f t="shared" si="0"/>
        <v>3</v>
      </c>
      <c r="AM59" s="182">
        <f t="shared" si="1"/>
        <v>2.75</v>
      </c>
      <c r="AN59" s="49" t="s">
        <v>102</v>
      </c>
    </row>
    <row r="60" spans="1:40" ht="18" customHeight="1" x14ac:dyDescent="0.25">
      <c r="A60" s="16">
        <v>52</v>
      </c>
      <c r="B60" s="48">
        <v>98</v>
      </c>
      <c r="C60" s="48" t="s">
        <v>28</v>
      </c>
      <c r="D60" s="48">
        <v>5</v>
      </c>
      <c r="E60" s="48">
        <v>34</v>
      </c>
      <c r="F60" s="48" t="s">
        <v>29</v>
      </c>
      <c r="G60" s="48">
        <v>4</v>
      </c>
      <c r="H60" s="49">
        <v>21</v>
      </c>
      <c r="I60" s="49" t="s">
        <v>29</v>
      </c>
      <c r="J60" s="49">
        <v>4</v>
      </c>
      <c r="K60" s="183">
        <v>4.333333333333333</v>
      </c>
      <c r="L60" s="48">
        <v>103</v>
      </c>
      <c r="M60" s="48" t="s">
        <v>29</v>
      </c>
      <c r="N60" s="48">
        <v>4</v>
      </c>
      <c r="O60" s="48">
        <v>30</v>
      </c>
      <c r="P60" s="48" t="s">
        <v>29</v>
      </c>
      <c r="Q60" s="48">
        <v>4</v>
      </c>
      <c r="R60" s="48">
        <v>28</v>
      </c>
      <c r="S60" s="48" t="s">
        <v>29</v>
      </c>
      <c r="T60" s="48">
        <v>4</v>
      </c>
      <c r="U60" s="48">
        <v>61</v>
      </c>
      <c r="V60" s="48" t="s">
        <v>29</v>
      </c>
      <c r="W60" s="48">
        <v>4</v>
      </c>
      <c r="X60" s="188">
        <v>4</v>
      </c>
      <c r="Y60" s="48">
        <v>140</v>
      </c>
      <c r="Z60" s="48" t="s">
        <v>29</v>
      </c>
      <c r="AA60" s="48">
        <v>4</v>
      </c>
      <c r="AB60" s="48">
        <v>38</v>
      </c>
      <c r="AC60" s="48" t="s">
        <v>30</v>
      </c>
      <c r="AD60" s="48">
        <v>3</v>
      </c>
      <c r="AE60" s="48">
        <v>52</v>
      </c>
      <c r="AF60" s="48" t="s">
        <v>29</v>
      </c>
      <c r="AG60" s="48">
        <v>4</v>
      </c>
      <c r="AH60" s="48">
        <v>31</v>
      </c>
      <c r="AI60" s="48" t="s">
        <v>29</v>
      </c>
      <c r="AJ60" s="48">
        <v>4</v>
      </c>
      <c r="AK60" s="193">
        <v>3.75</v>
      </c>
      <c r="AL60" s="181">
        <f t="shared" si="0"/>
        <v>3</v>
      </c>
      <c r="AM60" s="182">
        <f t="shared" si="1"/>
        <v>4.0277777777777777</v>
      </c>
      <c r="AN60" s="49" t="s">
        <v>99</v>
      </c>
    </row>
    <row r="61" spans="1:40" s="21" customFormat="1" ht="18" customHeight="1" x14ac:dyDescent="0.25">
      <c r="A61" s="16">
        <v>53</v>
      </c>
      <c r="B61" s="48">
        <v>116</v>
      </c>
      <c r="C61" s="48" t="s">
        <v>28</v>
      </c>
      <c r="D61" s="48">
        <v>5</v>
      </c>
      <c r="E61" s="48">
        <v>47</v>
      </c>
      <c r="F61" s="48" t="s">
        <v>28</v>
      </c>
      <c r="G61" s="48">
        <v>5</v>
      </c>
      <c r="H61" s="49">
        <v>27</v>
      </c>
      <c r="I61" s="49" t="s">
        <v>28</v>
      </c>
      <c r="J61" s="49">
        <v>5</v>
      </c>
      <c r="K61" s="183">
        <v>5</v>
      </c>
      <c r="L61" s="48" t="s">
        <v>33</v>
      </c>
      <c r="M61" s="48" t="s">
        <v>33</v>
      </c>
      <c r="N61" s="48" t="s">
        <v>33</v>
      </c>
      <c r="O61" s="48" t="s">
        <v>33</v>
      </c>
      <c r="P61" s="48" t="s">
        <v>33</v>
      </c>
      <c r="Q61" s="48" t="s">
        <v>33</v>
      </c>
      <c r="R61" s="48" t="s">
        <v>33</v>
      </c>
      <c r="S61" s="48" t="s">
        <v>33</v>
      </c>
      <c r="T61" s="48" t="s">
        <v>33</v>
      </c>
      <c r="U61" s="48" t="s">
        <v>33</v>
      </c>
      <c r="V61" s="48" t="s">
        <v>33</v>
      </c>
      <c r="W61" s="48" t="s">
        <v>33</v>
      </c>
      <c r="X61" s="188" t="s">
        <v>33</v>
      </c>
      <c r="Y61" s="48" t="s">
        <v>33</v>
      </c>
      <c r="Z61" s="48" t="s">
        <v>33</v>
      </c>
      <c r="AA61" s="48" t="s">
        <v>33</v>
      </c>
      <c r="AB61" s="48" t="s">
        <v>33</v>
      </c>
      <c r="AC61" s="48" t="s">
        <v>33</v>
      </c>
      <c r="AD61" s="48" t="s">
        <v>33</v>
      </c>
      <c r="AE61" s="48" t="s">
        <v>33</v>
      </c>
      <c r="AF61" s="48" t="s">
        <v>33</v>
      </c>
      <c r="AG61" s="48" t="s">
        <v>33</v>
      </c>
      <c r="AH61" s="48" t="s">
        <v>33</v>
      </c>
      <c r="AI61" s="48" t="s">
        <v>33</v>
      </c>
      <c r="AJ61" s="48" t="s">
        <v>33</v>
      </c>
      <c r="AK61" s="193" t="s">
        <v>33</v>
      </c>
      <c r="AL61" s="181">
        <f t="shared" si="0"/>
        <v>1</v>
      </c>
      <c r="AM61" s="182">
        <f t="shared" si="1"/>
        <v>5</v>
      </c>
      <c r="AN61" s="49" t="s">
        <v>102</v>
      </c>
    </row>
    <row r="62" spans="1:40" ht="18" customHeight="1" x14ac:dyDescent="0.25">
      <c r="A62" s="16">
        <v>54</v>
      </c>
      <c r="B62" s="48">
        <v>47</v>
      </c>
      <c r="C62" s="48" t="s">
        <v>31</v>
      </c>
      <c r="D62" s="48">
        <v>2</v>
      </c>
      <c r="E62" s="48">
        <v>22</v>
      </c>
      <c r="F62" s="48" t="s">
        <v>30</v>
      </c>
      <c r="G62" s="48">
        <v>3</v>
      </c>
      <c r="H62" s="49">
        <v>9</v>
      </c>
      <c r="I62" s="49" t="s">
        <v>31</v>
      </c>
      <c r="J62" s="49">
        <v>2</v>
      </c>
      <c r="K62" s="183">
        <v>2.3333333333333335</v>
      </c>
      <c r="L62" s="48">
        <v>66</v>
      </c>
      <c r="M62" s="48" t="s">
        <v>30</v>
      </c>
      <c r="N62" s="48">
        <v>3</v>
      </c>
      <c r="O62" s="48">
        <v>18</v>
      </c>
      <c r="P62" s="48" t="s">
        <v>30</v>
      </c>
      <c r="Q62" s="48">
        <v>3</v>
      </c>
      <c r="R62" s="48">
        <v>22</v>
      </c>
      <c r="S62" s="48" t="s">
        <v>30</v>
      </c>
      <c r="T62" s="48">
        <v>3</v>
      </c>
      <c r="U62" s="48">
        <v>48</v>
      </c>
      <c r="V62" s="48" t="s">
        <v>29</v>
      </c>
      <c r="W62" s="48">
        <v>4</v>
      </c>
      <c r="X62" s="188">
        <v>3.25</v>
      </c>
      <c r="Y62" s="48">
        <v>41</v>
      </c>
      <c r="Z62" s="48" t="s">
        <v>32</v>
      </c>
      <c r="AA62" s="48">
        <v>1</v>
      </c>
      <c r="AB62" s="48">
        <v>7</v>
      </c>
      <c r="AC62" s="48" t="s">
        <v>32</v>
      </c>
      <c r="AD62" s="48">
        <v>2</v>
      </c>
      <c r="AE62" s="48">
        <v>0</v>
      </c>
      <c r="AF62" s="48" t="s">
        <v>32</v>
      </c>
      <c r="AG62" s="48">
        <v>2</v>
      </c>
      <c r="AH62" s="48">
        <v>1</v>
      </c>
      <c r="AI62" s="48" t="s">
        <v>32</v>
      </c>
      <c r="AJ62" s="48">
        <v>1</v>
      </c>
      <c r="AK62" s="193">
        <v>1.5</v>
      </c>
      <c r="AL62" s="181">
        <f t="shared" si="0"/>
        <v>3</v>
      </c>
      <c r="AM62" s="182">
        <f t="shared" si="1"/>
        <v>2.3611111111111112</v>
      </c>
      <c r="AN62" s="49" t="s">
        <v>100</v>
      </c>
    </row>
    <row r="63" spans="1:40" ht="18" customHeight="1" x14ac:dyDescent="0.25">
      <c r="A63" s="16">
        <v>55</v>
      </c>
      <c r="B63" s="48">
        <v>46</v>
      </c>
      <c r="C63" s="48" t="s">
        <v>31</v>
      </c>
      <c r="D63" s="48">
        <v>2</v>
      </c>
      <c r="E63" s="48">
        <v>18</v>
      </c>
      <c r="F63" s="48" t="s">
        <v>31</v>
      </c>
      <c r="G63" s="48">
        <v>2</v>
      </c>
      <c r="H63" s="49">
        <v>9</v>
      </c>
      <c r="I63" s="49" t="s">
        <v>31</v>
      </c>
      <c r="J63" s="49">
        <v>2</v>
      </c>
      <c r="K63" s="183">
        <v>2</v>
      </c>
      <c r="L63" s="48">
        <v>66</v>
      </c>
      <c r="M63" s="48" t="s">
        <v>30</v>
      </c>
      <c r="N63" s="48">
        <v>3</v>
      </c>
      <c r="O63" s="48">
        <v>8</v>
      </c>
      <c r="P63" s="48" t="s">
        <v>31</v>
      </c>
      <c r="Q63" s="48">
        <v>2</v>
      </c>
      <c r="R63" s="48">
        <v>7</v>
      </c>
      <c r="S63" s="48" t="s">
        <v>32</v>
      </c>
      <c r="T63" s="48">
        <v>1</v>
      </c>
      <c r="U63" s="48">
        <v>9</v>
      </c>
      <c r="V63" s="48" t="s">
        <v>32</v>
      </c>
      <c r="W63" s="48">
        <v>1</v>
      </c>
      <c r="X63" s="188">
        <v>1.75</v>
      </c>
      <c r="Y63" s="48">
        <v>93</v>
      </c>
      <c r="Z63" s="48" t="s">
        <v>30</v>
      </c>
      <c r="AA63" s="48">
        <v>3</v>
      </c>
      <c r="AB63" s="48">
        <v>26</v>
      </c>
      <c r="AC63" s="48" t="s">
        <v>31</v>
      </c>
      <c r="AD63" s="48">
        <v>2</v>
      </c>
      <c r="AE63" s="48">
        <v>28</v>
      </c>
      <c r="AF63" s="48" t="s">
        <v>31</v>
      </c>
      <c r="AG63" s="48">
        <v>2</v>
      </c>
      <c r="AH63" s="48">
        <v>39</v>
      </c>
      <c r="AI63" s="48" t="s">
        <v>28</v>
      </c>
      <c r="AJ63" s="48">
        <v>5</v>
      </c>
      <c r="AK63" s="193">
        <v>3</v>
      </c>
      <c r="AL63" s="181">
        <f t="shared" si="0"/>
        <v>3</v>
      </c>
      <c r="AM63" s="182">
        <f t="shared" si="1"/>
        <v>2.25</v>
      </c>
      <c r="AN63" s="49" t="s">
        <v>101</v>
      </c>
    </row>
    <row r="64" spans="1:40" ht="18" customHeight="1" x14ac:dyDescent="0.25">
      <c r="A64" s="16">
        <v>56</v>
      </c>
      <c r="B64" s="48" t="s">
        <v>33</v>
      </c>
      <c r="C64" s="48" t="s">
        <v>33</v>
      </c>
      <c r="D64" s="48" t="s">
        <v>33</v>
      </c>
      <c r="E64" s="48" t="s">
        <v>33</v>
      </c>
      <c r="F64" s="48" t="s">
        <v>33</v>
      </c>
      <c r="G64" s="48" t="s">
        <v>33</v>
      </c>
      <c r="H64" s="48" t="s">
        <v>33</v>
      </c>
      <c r="I64" s="48" t="s">
        <v>33</v>
      </c>
      <c r="J64" s="48" t="s">
        <v>33</v>
      </c>
      <c r="K64" s="183" t="s">
        <v>33</v>
      </c>
      <c r="L64" s="48" t="s">
        <v>33</v>
      </c>
      <c r="M64" s="48" t="s">
        <v>33</v>
      </c>
      <c r="N64" s="48" t="s">
        <v>33</v>
      </c>
      <c r="O64" s="48" t="s">
        <v>33</v>
      </c>
      <c r="P64" s="48" t="s">
        <v>33</v>
      </c>
      <c r="Q64" s="48" t="s">
        <v>33</v>
      </c>
      <c r="R64" s="48" t="s">
        <v>33</v>
      </c>
      <c r="S64" s="48" t="s">
        <v>33</v>
      </c>
      <c r="T64" s="48" t="s">
        <v>33</v>
      </c>
      <c r="U64" s="48" t="s">
        <v>33</v>
      </c>
      <c r="V64" s="48" t="s">
        <v>33</v>
      </c>
      <c r="W64" s="48" t="s">
        <v>33</v>
      </c>
      <c r="X64" s="188" t="s">
        <v>33</v>
      </c>
      <c r="Y64" s="48" t="s">
        <v>33</v>
      </c>
      <c r="Z64" s="48" t="s">
        <v>33</v>
      </c>
      <c r="AA64" s="48" t="s">
        <v>33</v>
      </c>
      <c r="AB64" s="48" t="s">
        <v>33</v>
      </c>
      <c r="AC64" s="48" t="s">
        <v>33</v>
      </c>
      <c r="AD64" s="48" t="s">
        <v>33</v>
      </c>
      <c r="AE64" s="48" t="s">
        <v>33</v>
      </c>
      <c r="AF64" s="48" t="s">
        <v>33</v>
      </c>
      <c r="AG64" s="48" t="s">
        <v>33</v>
      </c>
      <c r="AH64" s="48" t="s">
        <v>33</v>
      </c>
      <c r="AI64" s="48" t="s">
        <v>33</v>
      </c>
      <c r="AJ64" s="48" t="s">
        <v>33</v>
      </c>
      <c r="AK64" s="193" t="s">
        <v>33</v>
      </c>
      <c r="AL64" s="181">
        <f t="shared" si="0"/>
        <v>0</v>
      </c>
      <c r="AM64" s="182" t="str">
        <f t="shared" si="1"/>
        <v>Não Respondeu</v>
      </c>
      <c r="AN64" s="49" t="s">
        <v>100</v>
      </c>
    </row>
    <row r="65" spans="1:40" ht="18" customHeight="1" x14ac:dyDescent="0.25">
      <c r="A65" s="16">
        <v>57</v>
      </c>
      <c r="B65" s="48">
        <v>113</v>
      </c>
      <c r="C65" s="48" t="s">
        <v>28</v>
      </c>
      <c r="D65" s="48">
        <v>5</v>
      </c>
      <c r="E65" s="48">
        <v>47</v>
      </c>
      <c r="F65" s="48" t="s">
        <v>28</v>
      </c>
      <c r="G65" s="48">
        <v>5</v>
      </c>
      <c r="H65" s="49">
        <v>28</v>
      </c>
      <c r="I65" s="49" t="s">
        <v>28</v>
      </c>
      <c r="J65" s="49">
        <v>5</v>
      </c>
      <c r="K65" s="183">
        <v>5</v>
      </c>
      <c r="L65" s="48">
        <v>122</v>
      </c>
      <c r="M65" s="48" t="s">
        <v>28</v>
      </c>
      <c r="N65" s="48">
        <v>5</v>
      </c>
      <c r="O65" s="48">
        <v>38</v>
      </c>
      <c r="P65" s="48" t="s">
        <v>28</v>
      </c>
      <c r="Q65" s="48">
        <v>5</v>
      </c>
      <c r="R65" s="48">
        <v>38</v>
      </c>
      <c r="S65" s="48" t="s">
        <v>28</v>
      </c>
      <c r="T65" s="48">
        <v>5</v>
      </c>
      <c r="U65" s="48">
        <v>74</v>
      </c>
      <c r="V65" s="48" t="s">
        <v>32</v>
      </c>
      <c r="W65" s="48">
        <v>1</v>
      </c>
      <c r="X65" s="188">
        <v>4</v>
      </c>
      <c r="Y65" s="48">
        <v>191</v>
      </c>
      <c r="Z65" s="48" t="s">
        <v>28</v>
      </c>
      <c r="AA65" s="48">
        <v>5</v>
      </c>
      <c r="AB65" s="48">
        <v>72</v>
      </c>
      <c r="AC65" s="48" t="s">
        <v>28</v>
      </c>
      <c r="AD65" s="48">
        <v>5</v>
      </c>
      <c r="AE65" s="48">
        <v>73</v>
      </c>
      <c r="AF65" s="48" t="s">
        <v>28</v>
      </c>
      <c r="AG65" s="48">
        <v>5</v>
      </c>
      <c r="AH65" s="48">
        <v>37</v>
      </c>
      <c r="AI65" s="48" t="s">
        <v>28</v>
      </c>
      <c r="AJ65" s="48">
        <v>5</v>
      </c>
      <c r="AK65" s="193">
        <v>5</v>
      </c>
      <c r="AL65" s="181">
        <f t="shared" si="0"/>
        <v>3</v>
      </c>
      <c r="AM65" s="182">
        <f t="shared" si="1"/>
        <v>4.666666666666667</v>
      </c>
      <c r="AN65" s="49" t="s">
        <v>102</v>
      </c>
    </row>
    <row r="66" spans="1:40" ht="18" customHeight="1" x14ac:dyDescent="0.25">
      <c r="A66" s="16">
        <v>58</v>
      </c>
      <c r="B66" s="48">
        <v>35</v>
      </c>
      <c r="C66" s="48" t="s">
        <v>31</v>
      </c>
      <c r="D66" s="48">
        <v>2</v>
      </c>
      <c r="E66" s="48">
        <v>10</v>
      </c>
      <c r="F66" s="48" t="s">
        <v>31</v>
      </c>
      <c r="G66" s="48">
        <v>2</v>
      </c>
      <c r="H66" s="49">
        <v>16</v>
      </c>
      <c r="I66" s="49" t="s">
        <v>30</v>
      </c>
      <c r="J66" s="49">
        <v>3</v>
      </c>
      <c r="K66" s="183">
        <v>2.3333333333333335</v>
      </c>
      <c r="L66" s="48">
        <v>96</v>
      </c>
      <c r="M66" s="48" t="s">
        <v>29</v>
      </c>
      <c r="N66" s="48">
        <v>4</v>
      </c>
      <c r="O66" s="48">
        <v>24</v>
      </c>
      <c r="P66" s="48" t="s">
        <v>29</v>
      </c>
      <c r="Q66" s="48">
        <v>4</v>
      </c>
      <c r="R66" s="48">
        <v>6</v>
      </c>
      <c r="S66" s="48" t="s">
        <v>32</v>
      </c>
      <c r="T66" s="48">
        <v>1</v>
      </c>
      <c r="U66" s="48">
        <v>33</v>
      </c>
      <c r="V66" s="48" t="s">
        <v>30</v>
      </c>
      <c r="W66" s="48">
        <v>3</v>
      </c>
      <c r="X66" s="188">
        <v>3</v>
      </c>
      <c r="Y66" s="48">
        <v>137</v>
      </c>
      <c r="Z66" s="48" t="s">
        <v>29</v>
      </c>
      <c r="AA66" s="48">
        <v>4</v>
      </c>
      <c r="AB66" s="48">
        <v>20</v>
      </c>
      <c r="AC66" s="48" t="s">
        <v>31</v>
      </c>
      <c r="AD66" s="48">
        <v>2</v>
      </c>
      <c r="AE66" s="48">
        <v>27</v>
      </c>
      <c r="AF66" s="48" t="s">
        <v>31</v>
      </c>
      <c r="AG66" s="48">
        <v>2</v>
      </c>
      <c r="AH66" s="48">
        <v>25</v>
      </c>
      <c r="AI66" s="48" t="s">
        <v>29</v>
      </c>
      <c r="AJ66" s="48">
        <v>4</v>
      </c>
      <c r="AK66" s="193">
        <v>3</v>
      </c>
      <c r="AL66" s="181">
        <f t="shared" si="0"/>
        <v>3</v>
      </c>
      <c r="AM66" s="182">
        <f t="shared" si="1"/>
        <v>2.7777777777777781</v>
      </c>
      <c r="AN66" s="49" t="s">
        <v>101</v>
      </c>
    </row>
    <row r="67" spans="1:40" ht="18" customHeight="1" x14ac:dyDescent="0.25">
      <c r="A67" s="16">
        <v>59</v>
      </c>
      <c r="B67" s="48">
        <v>51</v>
      </c>
      <c r="C67" s="48" t="s">
        <v>30</v>
      </c>
      <c r="D67" s="48">
        <v>3</v>
      </c>
      <c r="E67" s="48">
        <v>32</v>
      </c>
      <c r="F67" s="48" t="s">
        <v>29</v>
      </c>
      <c r="G67" s="48">
        <v>4</v>
      </c>
      <c r="H67" s="49">
        <v>5</v>
      </c>
      <c r="I67" s="49" t="s">
        <v>32</v>
      </c>
      <c r="J67" s="49">
        <v>1</v>
      </c>
      <c r="K67" s="183">
        <v>2.6666666666666665</v>
      </c>
      <c r="L67" s="48">
        <v>56</v>
      </c>
      <c r="M67" s="48" t="s">
        <v>30</v>
      </c>
      <c r="N67" s="48">
        <v>3</v>
      </c>
      <c r="O67" s="48">
        <v>28</v>
      </c>
      <c r="P67" s="48" t="s">
        <v>29</v>
      </c>
      <c r="Q67" s="48">
        <v>4</v>
      </c>
      <c r="R67" s="48">
        <v>22</v>
      </c>
      <c r="S67" s="48" t="s">
        <v>30</v>
      </c>
      <c r="T67" s="48">
        <v>3</v>
      </c>
      <c r="U67" s="48">
        <v>45</v>
      </c>
      <c r="V67" s="48" t="s">
        <v>30</v>
      </c>
      <c r="W67" s="48">
        <v>3</v>
      </c>
      <c r="X67" s="188">
        <v>3.25</v>
      </c>
      <c r="Y67" s="48" t="s">
        <v>33</v>
      </c>
      <c r="Z67" s="48" t="s">
        <v>33</v>
      </c>
      <c r="AA67" s="48" t="s">
        <v>33</v>
      </c>
      <c r="AB67" s="48" t="s">
        <v>33</v>
      </c>
      <c r="AC67" s="48" t="s">
        <v>33</v>
      </c>
      <c r="AD67" s="48" t="s">
        <v>33</v>
      </c>
      <c r="AE67" s="48" t="s">
        <v>33</v>
      </c>
      <c r="AF67" s="48" t="s">
        <v>33</v>
      </c>
      <c r="AG67" s="48" t="s">
        <v>33</v>
      </c>
      <c r="AH67" s="48" t="s">
        <v>33</v>
      </c>
      <c r="AI67" s="48" t="s">
        <v>33</v>
      </c>
      <c r="AJ67" s="48" t="s">
        <v>33</v>
      </c>
      <c r="AK67" s="193" t="s">
        <v>33</v>
      </c>
      <c r="AL67" s="181">
        <f t="shared" si="0"/>
        <v>2</v>
      </c>
      <c r="AM67" s="182">
        <f t="shared" si="1"/>
        <v>2.958333333333333</v>
      </c>
      <c r="AN67" s="49" t="s">
        <v>99</v>
      </c>
    </row>
    <row r="68" spans="1:40" ht="18" customHeight="1" x14ac:dyDescent="0.25">
      <c r="A68" s="16">
        <v>60</v>
      </c>
      <c r="B68" s="48">
        <v>108</v>
      </c>
      <c r="C68" s="48" t="s">
        <v>28</v>
      </c>
      <c r="D68" s="48">
        <v>5</v>
      </c>
      <c r="E68" s="48">
        <v>44</v>
      </c>
      <c r="F68" s="48" t="s">
        <v>28</v>
      </c>
      <c r="G68" s="48">
        <v>5</v>
      </c>
      <c r="H68" s="49">
        <v>23</v>
      </c>
      <c r="I68" s="49" t="s">
        <v>29</v>
      </c>
      <c r="J68" s="49">
        <v>4</v>
      </c>
      <c r="K68" s="183">
        <v>4.666666666666667</v>
      </c>
      <c r="L68" s="48">
        <v>107</v>
      </c>
      <c r="M68" s="48" t="s">
        <v>28</v>
      </c>
      <c r="N68" s="48">
        <v>5</v>
      </c>
      <c r="O68" s="48">
        <v>35</v>
      </c>
      <c r="P68" s="48" t="s">
        <v>28</v>
      </c>
      <c r="Q68" s="48">
        <v>5</v>
      </c>
      <c r="R68" s="48">
        <v>30</v>
      </c>
      <c r="S68" s="48" t="s">
        <v>29</v>
      </c>
      <c r="T68" s="48">
        <v>4</v>
      </c>
      <c r="U68" s="48">
        <v>67</v>
      </c>
      <c r="V68" s="48" t="s">
        <v>32</v>
      </c>
      <c r="W68" s="48">
        <v>1</v>
      </c>
      <c r="X68" s="188">
        <v>3.75</v>
      </c>
      <c r="Y68" s="48">
        <v>182</v>
      </c>
      <c r="Z68" s="48" t="s">
        <v>28</v>
      </c>
      <c r="AA68" s="48">
        <v>5</v>
      </c>
      <c r="AB68" s="48">
        <v>72</v>
      </c>
      <c r="AC68" s="48" t="s">
        <v>28</v>
      </c>
      <c r="AD68" s="48">
        <v>5</v>
      </c>
      <c r="AE68" s="48">
        <v>73</v>
      </c>
      <c r="AF68" s="48" t="s">
        <v>28</v>
      </c>
      <c r="AG68" s="48">
        <v>5</v>
      </c>
      <c r="AH68" s="48">
        <v>36</v>
      </c>
      <c r="AI68" s="48" t="s">
        <v>28</v>
      </c>
      <c r="AJ68" s="48">
        <v>5</v>
      </c>
      <c r="AK68" s="193">
        <v>5</v>
      </c>
      <c r="AL68" s="181">
        <f t="shared" si="0"/>
        <v>3</v>
      </c>
      <c r="AM68" s="182">
        <f t="shared" si="1"/>
        <v>4.4722222222222223</v>
      </c>
      <c r="AN68" s="49" t="s">
        <v>99</v>
      </c>
    </row>
    <row r="69" spans="1:40" ht="18" customHeight="1" x14ac:dyDescent="0.25">
      <c r="A69" s="16">
        <v>61</v>
      </c>
      <c r="B69" s="48">
        <v>88</v>
      </c>
      <c r="C69" s="48" t="s">
        <v>29</v>
      </c>
      <c r="D69" s="48">
        <v>4</v>
      </c>
      <c r="E69" s="48">
        <v>41</v>
      </c>
      <c r="F69" s="48" t="s">
        <v>28</v>
      </c>
      <c r="G69" s="48">
        <v>5</v>
      </c>
      <c r="H69" s="49">
        <v>23</v>
      </c>
      <c r="I69" s="49" t="s">
        <v>29</v>
      </c>
      <c r="J69" s="49">
        <v>4</v>
      </c>
      <c r="K69" s="183">
        <v>4.333333333333333</v>
      </c>
      <c r="L69" s="48">
        <v>71</v>
      </c>
      <c r="M69" s="48" t="s">
        <v>30</v>
      </c>
      <c r="N69" s="48">
        <v>3</v>
      </c>
      <c r="O69" s="48">
        <v>21</v>
      </c>
      <c r="P69" s="48" t="s">
        <v>30</v>
      </c>
      <c r="Q69" s="48">
        <v>3</v>
      </c>
      <c r="R69" s="48">
        <v>23</v>
      </c>
      <c r="S69" s="48" t="s">
        <v>30</v>
      </c>
      <c r="T69" s="48">
        <v>3</v>
      </c>
      <c r="U69" s="48">
        <v>52</v>
      </c>
      <c r="V69" s="48" t="s">
        <v>29</v>
      </c>
      <c r="W69" s="48">
        <v>4</v>
      </c>
      <c r="X69" s="188">
        <v>3.25</v>
      </c>
      <c r="Y69" s="48">
        <v>97</v>
      </c>
      <c r="Z69" s="48" t="s">
        <v>30</v>
      </c>
      <c r="AA69" s="48">
        <v>3</v>
      </c>
      <c r="AB69" s="48">
        <v>28</v>
      </c>
      <c r="AC69" s="48" t="s">
        <v>31</v>
      </c>
      <c r="AD69" s="48">
        <v>2</v>
      </c>
      <c r="AE69" s="48">
        <v>37</v>
      </c>
      <c r="AF69" s="48" t="s">
        <v>30</v>
      </c>
      <c r="AG69" s="48">
        <v>3</v>
      </c>
      <c r="AH69" s="48">
        <v>22</v>
      </c>
      <c r="AI69" s="48" t="s">
        <v>30</v>
      </c>
      <c r="AJ69" s="48">
        <v>3</v>
      </c>
      <c r="AK69" s="193">
        <v>2.75</v>
      </c>
      <c r="AL69" s="181">
        <f t="shared" si="0"/>
        <v>3</v>
      </c>
      <c r="AM69" s="182">
        <f t="shared" si="1"/>
        <v>3.4444444444444442</v>
      </c>
      <c r="AN69" s="49" t="s">
        <v>99</v>
      </c>
    </row>
    <row r="70" spans="1:40" ht="18" customHeight="1" x14ac:dyDescent="0.25">
      <c r="A70" s="16">
        <v>62</v>
      </c>
      <c r="B70" s="48">
        <v>90</v>
      </c>
      <c r="C70" s="48" t="s">
        <v>29</v>
      </c>
      <c r="D70" s="48">
        <v>4</v>
      </c>
      <c r="E70" s="48">
        <v>30</v>
      </c>
      <c r="F70" s="48" t="s">
        <v>29</v>
      </c>
      <c r="G70" s="48">
        <v>4</v>
      </c>
      <c r="H70" s="49">
        <v>15</v>
      </c>
      <c r="I70" s="49" t="s">
        <v>30</v>
      </c>
      <c r="J70" s="49">
        <v>3</v>
      </c>
      <c r="K70" s="183">
        <v>3.6666666666666665</v>
      </c>
      <c r="L70" s="48">
        <v>57</v>
      </c>
      <c r="M70" s="48" t="s">
        <v>30</v>
      </c>
      <c r="N70" s="48">
        <v>3</v>
      </c>
      <c r="O70" s="48">
        <v>9</v>
      </c>
      <c r="P70" s="48" t="s">
        <v>31</v>
      </c>
      <c r="Q70" s="48">
        <v>2</v>
      </c>
      <c r="R70" s="48">
        <v>9</v>
      </c>
      <c r="S70" s="48" t="s">
        <v>31</v>
      </c>
      <c r="T70" s="48">
        <v>2</v>
      </c>
      <c r="U70" s="48">
        <v>50</v>
      </c>
      <c r="V70" s="48" t="s">
        <v>29</v>
      </c>
      <c r="W70" s="48">
        <v>4</v>
      </c>
      <c r="X70" s="188">
        <v>2.75</v>
      </c>
      <c r="Y70" s="48">
        <v>131</v>
      </c>
      <c r="Z70" s="48" t="s">
        <v>29</v>
      </c>
      <c r="AA70" s="48">
        <v>4</v>
      </c>
      <c r="AB70" s="48">
        <v>15</v>
      </c>
      <c r="AC70" s="48" t="s">
        <v>32</v>
      </c>
      <c r="AD70" s="48">
        <v>1</v>
      </c>
      <c r="AE70" s="48">
        <v>39</v>
      </c>
      <c r="AF70" s="48" t="s">
        <v>30</v>
      </c>
      <c r="AG70" s="48">
        <v>3</v>
      </c>
      <c r="AH70" s="48">
        <v>25</v>
      </c>
      <c r="AI70" s="48" t="s">
        <v>29</v>
      </c>
      <c r="AJ70" s="48">
        <v>4</v>
      </c>
      <c r="AK70" s="193">
        <v>3</v>
      </c>
      <c r="AL70" s="181">
        <f t="shared" si="0"/>
        <v>3</v>
      </c>
      <c r="AM70" s="182">
        <f t="shared" si="1"/>
        <v>3.1388888888888888</v>
      </c>
      <c r="AN70" s="49" t="s">
        <v>99</v>
      </c>
    </row>
    <row r="71" spans="1:40" ht="18" customHeight="1" x14ac:dyDescent="0.25">
      <c r="A71" s="16">
        <v>63</v>
      </c>
      <c r="B71" s="48">
        <v>88</v>
      </c>
      <c r="C71" s="48" t="s">
        <v>29</v>
      </c>
      <c r="D71" s="48">
        <v>4</v>
      </c>
      <c r="E71" s="48">
        <v>38</v>
      </c>
      <c r="F71" s="48" t="s">
        <v>29</v>
      </c>
      <c r="G71" s="48">
        <v>4</v>
      </c>
      <c r="H71" s="49">
        <v>22</v>
      </c>
      <c r="I71" s="49" t="s">
        <v>29</v>
      </c>
      <c r="J71" s="49">
        <v>4</v>
      </c>
      <c r="K71" s="183">
        <v>4</v>
      </c>
      <c r="L71" s="48">
        <v>101</v>
      </c>
      <c r="M71" s="48" t="s">
        <v>29</v>
      </c>
      <c r="N71" s="48">
        <v>4</v>
      </c>
      <c r="O71" s="48">
        <v>31</v>
      </c>
      <c r="P71" s="48" t="s">
        <v>29</v>
      </c>
      <c r="Q71" s="48">
        <v>4</v>
      </c>
      <c r="R71" s="48">
        <v>30</v>
      </c>
      <c r="S71" s="48" t="s">
        <v>29</v>
      </c>
      <c r="T71" s="48">
        <v>4</v>
      </c>
      <c r="U71" s="48">
        <v>63</v>
      </c>
      <c r="V71" s="48" t="s">
        <v>29</v>
      </c>
      <c r="W71" s="48">
        <v>4</v>
      </c>
      <c r="X71" s="188">
        <v>4</v>
      </c>
      <c r="Y71" s="48">
        <v>126</v>
      </c>
      <c r="Z71" s="48" t="s">
        <v>29</v>
      </c>
      <c r="AA71" s="48">
        <v>4</v>
      </c>
      <c r="AB71" s="48">
        <v>45</v>
      </c>
      <c r="AC71" s="48" t="s">
        <v>30</v>
      </c>
      <c r="AD71" s="48">
        <v>3</v>
      </c>
      <c r="AE71" s="48">
        <v>44</v>
      </c>
      <c r="AF71" s="48" t="s">
        <v>30</v>
      </c>
      <c r="AG71" s="48">
        <v>3</v>
      </c>
      <c r="AH71" s="48">
        <v>24</v>
      </c>
      <c r="AI71" s="48" t="s">
        <v>29</v>
      </c>
      <c r="AJ71" s="48">
        <v>4</v>
      </c>
      <c r="AK71" s="193">
        <v>3.5</v>
      </c>
      <c r="AL71" s="181">
        <f t="shared" si="0"/>
        <v>3</v>
      </c>
      <c r="AM71" s="182">
        <f t="shared" si="1"/>
        <v>3.8333333333333335</v>
      </c>
      <c r="AN71" s="49" t="s">
        <v>99</v>
      </c>
    </row>
    <row r="72" spans="1:40" ht="18" customHeight="1" x14ac:dyDescent="0.25">
      <c r="A72" s="16">
        <v>64</v>
      </c>
      <c r="B72" s="48">
        <v>41</v>
      </c>
      <c r="C72" s="48" t="s">
        <v>31</v>
      </c>
      <c r="D72" s="48">
        <v>2</v>
      </c>
      <c r="E72" s="48">
        <v>24</v>
      </c>
      <c r="F72" s="48" t="s">
        <v>30</v>
      </c>
      <c r="G72" s="48">
        <v>3</v>
      </c>
      <c r="H72" s="49">
        <v>0</v>
      </c>
      <c r="I72" s="49" t="s">
        <v>32</v>
      </c>
      <c r="J72" s="49">
        <v>1</v>
      </c>
      <c r="K72" s="183">
        <v>2</v>
      </c>
      <c r="L72" s="48">
        <v>8</v>
      </c>
      <c r="M72" s="48" t="s">
        <v>32</v>
      </c>
      <c r="N72" s="48">
        <v>1</v>
      </c>
      <c r="O72" s="48">
        <v>5</v>
      </c>
      <c r="P72" s="48" t="s">
        <v>32</v>
      </c>
      <c r="Q72" s="48">
        <v>1</v>
      </c>
      <c r="R72" s="48">
        <v>0</v>
      </c>
      <c r="S72" s="48" t="s">
        <v>32</v>
      </c>
      <c r="T72" s="48">
        <v>1</v>
      </c>
      <c r="U72" s="48">
        <v>5</v>
      </c>
      <c r="V72" s="48" t="s">
        <v>32</v>
      </c>
      <c r="W72" s="48">
        <v>1</v>
      </c>
      <c r="X72" s="188">
        <v>1</v>
      </c>
      <c r="Y72" s="48">
        <v>27</v>
      </c>
      <c r="Z72" s="48" t="s">
        <v>32</v>
      </c>
      <c r="AA72" s="48">
        <v>1</v>
      </c>
      <c r="AB72" s="48">
        <v>2</v>
      </c>
      <c r="AC72" s="48" t="s">
        <v>32</v>
      </c>
      <c r="AD72" s="48">
        <v>1</v>
      </c>
      <c r="AE72" s="48">
        <v>9</v>
      </c>
      <c r="AF72" s="48" t="s">
        <v>32</v>
      </c>
      <c r="AG72" s="48">
        <v>1</v>
      </c>
      <c r="AH72" s="48">
        <v>13</v>
      </c>
      <c r="AI72" s="48" t="s">
        <v>31</v>
      </c>
      <c r="AJ72" s="48">
        <v>2</v>
      </c>
      <c r="AK72" s="193">
        <v>1.25</v>
      </c>
      <c r="AL72" s="181">
        <f t="shared" si="0"/>
        <v>3</v>
      </c>
      <c r="AM72" s="182">
        <f t="shared" si="1"/>
        <v>1.4166666666666667</v>
      </c>
      <c r="AN72" s="49" t="s">
        <v>99</v>
      </c>
    </row>
    <row r="73" spans="1:40" ht="18" customHeight="1" x14ac:dyDescent="0.25">
      <c r="A73" s="16">
        <v>65</v>
      </c>
      <c r="B73" s="48">
        <v>87</v>
      </c>
      <c r="C73" s="48" t="s">
        <v>29</v>
      </c>
      <c r="D73" s="48">
        <v>4</v>
      </c>
      <c r="E73" s="48">
        <v>27</v>
      </c>
      <c r="F73" s="48" t="s">
        <v>30</v>
      </c>
      <c r="G73" s="48">
        <v>3</v>
      </c>
      <c r="H73" s="49">
        <v>24</v>
      </c>
      <c r="I73" s="49" t="s">
        <v>28</v>
      </c>
      <c r="J73" s="49">
        <v>5</v>
      </c>
      <c r="K73" s="183">
        <v>4</v>
      </c>
      <c r="L73" s="48">
        <v>97</v>
      </c>
      <c r="M73" s="48" t="s">
        <v>29</v>
      </c>
      <c r="N73" s="48">
        <v>4</v>
      </c>
      <c r="O73" s="48">
        <v>27</v>
      </c>
      <c r="P73" s="48" t="s">
        <v>29</v>
      </c>
      <c r="Q73" s="48">
        <v>4</v>
      </c>
      <c r="R73" s="48">
        <v>22</v>
      </c>
      <c r="S73" s="48" t="s">
        <v>30</v>
      </c>
      <c r="T73" s="48">
        <v>3</v>
      </c>
      <c r="U73" s="48">
        <v>56</v>
      </c>
      <c r="V73" s="48" t="s">
        <v>29</v>
      </c>
      <c r="W73" s="48">
        <v>4</v>
      </c>
      <c r="X73" s="188">
        <v>3.75</v>
      </c>
      <c r="Y73" s="48">
        <v>137</v>
      </c>
      <c r="Z73" s="48" t="s">
        <v>29</v>
      </c>
      <c r="AA73" s="48">
        <v>4</v>
      </c>
      <c r="AB73" s="48">
        <v>46</v>
      </c>
      <c r="AC73" s="48" t="s">
        <v>30</v>
      </c>
      <c r="AD73" s="48">
        <v>3</v>
      </c>
      <c r="AE73" s="48">
        <v>65</v>
      </c>
      <c r="AF73" s="48" t="s">
        <v>28</v>
      </c>
      <c r="AG73" s="48">
        <v>5</v>
      </c>
      <c r="AH73" s="48">
        <v>30</v>
      </c>
      <c r="AI73" s="48" t="s">
        <v>29</v>
      </c>
      <c r="AJ73" s="48">
        <v>4</v>
      </c>
      <c r="AK73" s="193">
        <v>4</v>
      </c>
      <c r="AL73" s="181">
        <f t="shared" si="0"/>
        <v>3</v>
      </c>
      <c r="AM73" s="182">
        <f t="shared" si="1"/>
        <v>3.9166666666666665</v>
      </c>
      <c r="AN73" s="49" t="s">
        <v>99</v>
      </c>
    </row>
    <row r="74" spans="1:40" ht="18" customHeight="1" x14ac:dyDescent="0.25">
      <c r="A74" s="16">
        <v>66</v>
      </c>
      <c r="B74" s="48">
        <v>95</v>
      </c>
      <c r="C74" s="48" t="s">
        <v>29</v>
      </c>
      <c r="D74" s="48">
        <v>4</v>
      </c>
      <c r="E74" s="48">
        <v>38</v>
      </c>
      <c r="F74" s="48" t="s">
        <v>29</v>
      </c>
      <c r="G74" s="48">
        <v>4</v>
      </c>
      <c r="H74" s="49">
        <v>22</v>
      </c>
      <c r="I74" s="49" t="s">
        <v>29</v>
      </c>
      <c r="J74" s="49">
        <v>4</v>
      </c>
      <c r="K74" s="183">
        <v>4</v>
      </c>
      <c r="L74" s="48">
        <v>92</v>
      </c>
      <c r="M74" s="48" t="s">
        <v>29</v>
      </c>
      <c r="N74" s="48">
        <v>4</v>
      </c>
      <c r="O74" s="48">
        <v>30</v>
      </c>
      <c r="P74" s="48" t="s">
        <v>29</v>
      </c>
      <c r="Q74" s="48">
        <v>4</v>
      </c>
      <c r="R74" s="48">
        <v>21</v>
      </c>
      <c r="S74" s="48" t="s">
        <v>30</v>
      </c>
      <c r="T74" s="48">
        <v>3</v>
      </c>
      <c r="U74" s="48">
        <v>39</v>
      </c>
      <c r="V74" s="48" t="s">
        <v>30</v>
      </c>
      <c r="W74" s="48">
        <v>3</v>
      </c>
      <c r="X74" s="188">
        <v>3.5</v>
      </c>
      <c r="Y74" s="48">
        <v>101</v>
      </c>
      <c r="Z74" s="48" t="s">
        <v>30</v>
      </c>
      <c r="AA74" s="48">
        <v>3</v>
      </c>
      <c r="AB74" s="48">
        <v>19</v>
      </c>
      <c r="AC74" s="48" t="s">
        <v>31</v>
      </c>
      <c r="AD74" s="48">
        <v>2</v>
      </c>
      <c r="AE74" s="48">
        <v>27</v>
      </c>
      <c r="AF74" s="48" t="s">
        <v>31</v>
      </c>
      <c r="AG74" s="48">
        <v>2</v>
      </c>
      <c r="AH74" s="48">
        <v>20</v>
      </c>
      <c r="AI74" s="48" t="s">
        <v>30</v>
      </c>
      <c r="AJ74" s="48">
        <v>3</v>
      </c>
      <c r="AK74" s="193">
        <v>2.5</v>
      </c>
      <c r="AL74" s="181">
        <f t="shared" ref="AL74:AL137" si="5">SUM((ISNONTEXT(AK74))+(ISNONTEXT(X74))+(ISNONTEXT(K74)))</f>
        <v>3</v>
      </c>
      <c r="AM74" s="182">
        <f t="shared" ref="AM74:AM137" si="6">IF(AL74=0,"Não Respondeu",AVERAGE(K74,X74,AK74))</f>
        <v>3.3333333333333335</v>
      </c>
      <c r="AN74" s="49" t="s">
        <v>100</v>
      </c>
    </row>
    <row r="75" spans="1:40" ht="18" customHeight="1" x14ac:dyDescent="0.25">
      <c r="A75" s="16">
        <v>67</v>
      </c>
      <c r="B75" s="48">
        <v>81</v>
      </c>
      <c r="C75" s="48" t="s">
        <v>29</v>
      </c>
      <c r="D75" s="48">
        <v>4</v>
      </c>
      <c r="E75" s="48">
        <v>35</v>
      </c>
      <c r="F75" s="48" t="s">
        <v>29</v>
      </c>
      <c r="G75" s="48">
        <v>4</v>
      </c>
      <c r="H75" s="49">
        <v>20</v>
      </c>
      <c r="I75" s="49" t="s">
        <v>29</v>
      </c>
      <c r="J75" s="49">
        <v>4</v>
      </c>
      <c r="K75" s="183">
        <v>4</v>
      </c>
      <c r="L75" s="48">
        <v>47</v>
      </c>
      <c r="M75" s="48" t="s">
        <v>31</v>
      </c>
      <c r="N75" s="48">
        <v>2</v>
      </c>
      <c r="O75" s="48">
        <v>31</v>
      </c>
      <c r="P75" s="48" t="s">
        <v>29</v>
      </c>
      <c r="Q75" s="48">
        <v>4</v>
      </c>
      <c r="R75" s="48">
        <v>17</v>
      </c>
      <c r="S75" s="48" t="s">
        <v>30</v>
      </c>
      <c r="T75" s="48">
        <v>3</v>
      </c>
      <c r="U75" s="48">
        <v>30</v>
      </c>
      <c r="V75" s="48" t="s">
        <v>31</v>
      </c>
      <c r="W75" s="48">
        <v>2</v>
      </c>
      <c r="X75" s="188">
        <v>2.75</v>
      </c>
      <c r="Y75" s="48">
        <v>164</v>
      </c>
      <c r="Z75" s="48" t="s">
        <v>29</v>
      </c>
      <c r="AA75" s="48">
        <v>4</v>
      </c>
      <c r="AB75" s="48">
        <v>63</v>
      </c>
      <c r="AC75" s="48" t="s">
        <v>29</v>
      </c>
      <c r="AD75" s="48">
        <v>4</v>
      </c>
      <c r="AE75" s="48">
        <v>63</v>
      </c>
      <c r="AF75" s="48" t="s">
        <v>29</v>
      </c>
      <c r="AG75" s="48">
        <v>4</v>
      </c>
      <c r="AH75" s="48">
        <v>31</v>
      </c>
      <c r="AI75" s="48" t="s">
        <v>29</v>
      </c>
      <c r="AJ75" s="48">
        <v>4</v>
      </c>
      <c r="AK75" s="193">
        <v>4</v>
      </c>
      <c r="AL75" s="181">
        <f t="shared" si="5"/>
        <v>3</v>
      </c>
      <c r="AM75" s="182">
        <f t="shared" si="6"/>
        <v>3.5833333333333335</v>
      </c>
      <c r="AN75" s="49" t="s">
        <v>99</v>
      </c>
    </row>
    <row r="76" spans="1:40" ht="18" customHeight="1" x14ac:dyDescent="0.25">
      <c r="A76" s="16">
        <v>68</v>
      </c>
      <c r="B76" s="48">
        <v>89</v>
      </c>
      <c r="C76" s="48" t="s">
        <v>29</v>
      </c>
      <c r="D76" s="48">
        <v>4</v>
      </c>
      <c r="E76" s="48">
        <v>24</v>
      </c>
      <c r="F76" s="48" t="s">
        <v>30</v>
      </c>
      <c r="G76" s="48">
        <v>3</v>
      </c>
      <c r="H76" s="49">
        <v>17</v>
      </c>
      <c r="I76" s="49" t="s">
        <v>30</v>
      </c>
      <c r="J76" s="49">
        <v>3</v>
      </c>
      <c r="K76" s="183">
        <v>3.3333333333333335</v>
      </c>
      <c r="L76" s="48">
        <v>44</v>
      </c>
      <c r="M76" s="48" t="s">
        <v>31</v>
      </c>
      <c r="N76" s="48">
        <v>2</v>
      </c>
      <c r="O76" s="48">
        <v>3</v>
      </c>
      <c r="P76" s="48" t="s">
        <v>32</v>
      </c>
      <c r="Q76" s="48">
        <v>1</v>
      </c>
      <c r="R76" s="48">
        <v>11</v>
      </c>
      <c r="S76" s="48" t="s">
        <v>31</v>
      </c>
      <c r="T76" s="48">
        <v>2</v>
      </c>
      <c r="U76" s="48">
        <v>20</v>
      </c>
      <c r="V76" s="48" t="s">
        <v>31</v>
      </c>
      <c r="W76" s="48">
        <v>2</v>
      </c>
      <c r="X76" s="188">
        <v>1.75</v>
      </c>
      <c r="Y76" s="48">
        <v>85</v>
      </c>
      <c r="Z76" s="48" t="s">
        <v>30</v>
      </c>
      <c r="AA76" s="48">
        <v>3</v>
      </c>
      <c r="AB76" s="48">
        <v>5</v>
      </c>
      <c r="AC76" s="48" t="s">
        <v>32</v>
      </c>
      <c r="AD76" s="48">
        <v>1</v>
      </c>
      <c r="AE76" s="48">
        <v>44</v>
      </c>
      <c r="AF76" s="48" t="s">
        <v>30</v>
      </c>
      <c r="AG76" s="48">
        <v>3</v>
      </c>
      <c r="AH76" s="48">
        <v>21</v>
      </c>
      <c r="AI76" s="48" t="s">
        <v>30</v>
      </c>
      <c r="AJ76" s="48">
        <v>3</v>
      </c>
      <c r="AK76" s="193">
        <v>2.5</v>
      </c>
      <c r="AL76" s="181">
        <f t="shared" si="5"/>
        <v>3</v>
      </c>
      <c r="AM76" s="182">
        <f t="shared" si="6"/>
        <v>2.5277777777777781</v>
      </c>
      <c r="AN76" s="49" t="s">
        <v>101</v>
      </c>
    </row>
    <row r="77" spans="1:40" ht="18" customHeight="1" x14ac:dyDescent="0.25">
      <c r="A77" s="16">
        <v>69</v>
      </c>
      <c r="B77" s="48">
        <v>68</v>
      </c>
      <c r="C77" s="48" t="s">
        <v>30</v>
      </c>
      <c r="D77" s="48">
        <v>3</v>
      </c>
      <c r="E77" s="48">
        <v>39</v>
      </c>
      <c r="F77" s="48" t="s">
        <v>29</v>
      </c>
      <c r="G77" s="48">
        <v>4</v>
      </c>
      <c r="H77" s="49">
        <v>24</v>
      </c>
      <c r="I77" s="49" t="s">
        <v>28</v>
      </c>
      <c r="J77" s="49">
        <v>5</v>
      </c>
      <c r="K77" s="183">
        <v>4</v>
      </c>
      <c r="L77" s="48">
        <v>103</v>
      </c>
      <c r="M77" s="48" t="s">
        <v>29</v>
      </c>
      <c r="N77" s="48">
        <v>4</v>
      </c>
      <c r="O77" s="48">
        <v>31</v>
      </c>
      <c r="P77" s="48" t="s">
        <v>29</v>
      </c>
      <c r="Q77" s="48">
        <v>4</v>
      </c>
      <c r="R77" s="48">
        <v>31</v>
      </c>
      <c r="S77" s="48" t="s">
        <v>29</v>
      </c>
      <c r="T77" s="48">
        <v>4</v>
      </c>
      <c r="U77" s="48">
        <v>58</v>
      </c>
      <c r="V77" s="48" t="s">
        <v>29</v>
      </c>
      <c r="W77" s="48">
        <v>4</v>
      </c>
      <c r="X77" s="188">
        <v>4</v>
      </c>
      <c r="Y77" s="48">
        <v>141</v>
      </c>
      <c r="Z77" s="48" t="s">
        <v>29</v>
      </c>
      <c r="AA77" s="48">
        <v>4</v>
      </c>
      <c r="AB77" s="48">
        <v>47</v>
      </c>
      <c r="AC77" s="48" t="s">
        <v>30</v>
      </c>
      <c r="AD77" s="48">
        <v>3</v>
      </c>
      <c r="AE77" s="48">
        <v>63</v>
      </c>
      <c r="AF77" s="48" t="s">
        <v>29</v>
      </c>
      <c r="AG77" s="48">
        <v>4</v>
      </c>
      <c r="AH77" s="48">
        <v>30</v>
      </c>
      <c r="AI77" s="48" t="s">
        <v>29</v>
      </c>
      <c r="AJ77" s="48">
        <v>4</v>
      </c>
      <c r="AK77" s="193">
        <v>3.75</v>
      </c>
      <c r="AL77" s="181">
        <f t="shared" si="5"/>
        <v>3</v>
      </c>
      <c r="AM77" s="182">
        <f t="shared" si="6"/>
        <v>3.9166666666666665</v>
      </c>
      <c r="AN77" s="49" t="s">
        <v>101</v>
      </c>
    </row>
    <row r="78" spans="1:40" ht="18" customHeight="1" x14ac:dyDescent="0.25">
      <c r="A78" s="16">
        <v>70</v>
      </c>
      <c r="B78" s="48">
        <v>67</v>
      </c>
      <c r="C78" s="48" t="s">
        <v>30</v>
      </c>
      <c r="D78" s="48">
        <v>3</v>
      </c>
      <c r="E78" s="48">
        <v>43</v>
      </c>
      <c r="F78" s="48" t="s">
        <v>28</v>
      </c>
      <c r="G78" s="48">
        <v>5</v>
      </c>
      <c r="H78" s="49">
        <v>17</v>
      </c>
      <c r="I78" s="49" t="s">
        <v>30</v>
      </c>
      <c r="J78" s="49">
        <v>3</v>
      </c>
      <c r="K78" s="183">
        <v>3.6666666666666665</v>
      </c>
      <c r="L78" s="48">
        <v>80</v>
      </c>
      <c r="M78" s="48" t="s">
        <v>29</v>
      </c>
      <c r="N78" s="48">
        <v>4</v>
      </c>
      <c r="O78" s="48">
        <v>29</v>
      </c>
      <c r="P78" s="48" t="s">
        <v>29</v>
      </c>
      <c r="Q78" s="48">
        <v>4</v>
      </c>
      <c r="R78" s="48">
        <v>16</v>
      </c>
      <c r="S78" s="48" t="s">
        <v>30</v>
      </c>
      <c r="T78" s="48">
        <v>3</v>
      </c>
      <c r="U78" s="48">
        <v>39</v>
      </c>
      <c r="V78" s="48" t="s">
        <v>30</v>
      </c>
      <c r="W78" s="48">
        <v>3</v>
      </c>
      <c r="X78" s="188">
        <v>3.5</v>
      </c>
      <c r="Y78" s="48">
        <v>105</v>
      </c>
      <c r="Z78" s="48" t="s">
        <v>30</v>
      </c>
      <c r="AA78" s="48">
        <v>3</v>
      </c>
      <c r="AB78" s="48">
        <v>37</v>
      </c>
      <c r="AC78" s="48" t="s">
        <v>30</v>
      </c>
      <c r="AD78" s="48">
        <v>3</v>
      </c>
      <c r="AE78" s="48">
        <v>53</v>
      </c>
      <c r="AF78" s="48" t="s">
        <v>30</v>
      </c>
      <c r="AG78" s="48">
        <v>3</v>
      </c>
      <c r="AH78" s="48">
        <v>34</v>
      </c>
      <c r="AI78" s="48" t="s">
        <v>28</v>
      </c>
      <c r="AJ78" s="48">
        <v>5</v>
      </c>
      <c r="AK78" s="193">
        <v>3.5</v>
      </c>
      <c r="AL78" s="181">
        <f t="shared" si="5"/>
        <v>3</v>
      </c>
      <c r="AM78" s="182">
        <f t="shared" si="6"/>
        <v>3.5555555555555554</v>
      </c>
      <c r="AN78" s="49" t="s">
        <v>100</v>
      </c>
    </row>
    <row r="79" spans="1:40" ht="18" customHeight="1" x14ac:dyDescent="0.25">
      <c r="A79" s="16">
        <v>71</v>
      </c>
      <c r="B79" s="48">
        <v>64</v>
      </c>
      <c r="C79" s="48" t="s">
        <v>30</v>
      </c>
      <c r="D79" s="48">
        <v>3</v>
      </c>
      <c r="E79" s="48">
        <v>19</v>
      </c>
      <c r="F79" s="48" t="s">
        <v>31</v>
      </c>
      <c r="G79" s="48">
        <v>2</v>
      </c>
      <c r="H79" s="49">
        <v>10</v>
      </c>
      <c r="I79" s="49" t="s">
        <v>31</v>
      </c>
      <c r="J79" s="49">
        <v>2</v>
      </c>
      <c r="K79" s="183">
        <v>2.3333333333333335</v>
      </c>
      <c r="L79" s="48">
        <v>44</v>
      </c>
      <c r="M79" s="48" t="s">
        <v>31</v>
      </c>
      <c r="N79" s="48">
        <v>2</v>
      </c>
      <c r="O79" s="48">
        <v>5</v>
      </c>
      <c r="P79" s="48" t="s">
        <v>32</v>
      </c>
      <c r="Q79" s="48">
        <v>1</v>
      </c>
      <c r="R79" s="48">
        <v>0</v>
      </c>
      <c r="S79" s="48" t="s">
        <v>32</v>
      </c>
      <c r="T79" s="48">
        <v>1</v>
      </c>
      <c r="U79" s="48">
        <v>18</v>
      </c>
      <c r="V79" s="48" t="s">
        <v>31</v>
      </c>
      <c r="W79" s="48">
        <v>2</v>
      </c>
      <c r="X79" s="188">
        <v>1.5</v>
      </c>
      <c r="Y79" s="48">
        <v>90</v>
      </c>
      <c r="Z79" s="48" t="s">
        <v>30</v>
      </c>
      <c r="AA79" s="48">
        <v>3</v>
      </c>
      <c r="AB79" s="48">
        <v>23</v>
      </c>
      <c r="AC79" s="48" t="s">
        <v>31</v>
      </c>
      <c r="AD79" s="48">
        <v>2</v>
      </c>
      <c r="AE79" s="48">
        <v>15</v>
      </c>
      <c r="AF79" s="48" t="s">
        <v>32</v>
      </c>
      <c r="AG79" s="48">
        <v>1</v>
      </c>
      <c r="AH79" s="48">
        <v>26</v>
      </c>
      <c r="AI79" s="48" t="s">
        <v>29</v>
      </c>
      <c r="AJ79" s="48">
        <v>4</v>
      </c>
      <c r="AK79" s="193">
        <v>2.5</v>
      </c>
      <c r="AL79" s="181">
        <f t="shared" si="5"/>
        <v>3</v>
      </c>
      <c r="AM79" s="182">
        <f t="shared" si="6"/>
        <v>2.1111111111111112</v>
      </c>
      <c r="AN79" s="49" t="s">
        <v>99</v>
      </c>
    </row>
    <row r="80" spans="1:40" ht="18" customHeight="1" x14ac:dyDescent="0.25">
      <c r="A80" s="16">
        <v>72</v>
      </c>
      <c r="B80" s="48">
        <v>100</v>
      </c>
      <c r="C80" s="48" t="s">
        <v>28</v>
      </c>
      <c r="D80" s="48">
        <v>5</v>
      </c>
      <c r="E80" s="48">
        <v>21</v>
      </c>
      <c r="F80" s="48" t="s">
        <v>30</v>
      </c>
      <c r="G80" s="48">
        <v>3</v>
      </c>
      <c r="H80" s="49">
        <v>20</v>
      </c>
      <c r="I80" s="49" t="s">
        <v>29</v>
      </c>
      <c r="J80" s="49">
        <v>4</v>
      </c>
      <c r="K80" s="183">
        <v>4</v>
      </c>
      <c r="L80" s="48">
        <v>116</v>
      </c>
      <c r="M80" s="48" t="s">
        <v>28</v>
      </c>
      <c r="N80" s="48">
        <v>5</v>
      </c>
      <c r="O80" s="48">
        <v>37</v>
      </c>
      <c r="P80" s="48" t="s">
        <v>28</v>
      </c>
      <c r="Q80" s="48">
        <v>5</v>
      </c>
      <c r="R80" s="48">
        <v>34</v>
      </c>
      <c r="S80" s="48" t="s">
        <v>28</v>
      </c>
      <c r="T80" s="48">
        <v>5</v>
      </c>
      <c r="U80" s="48">
        <v>75</v>
      </c>
      <c r="V80" s="48" t="s">
        <v>28</v>
      </c>
      <c r="W80" s="48">
        <v>5</v>
      </c>
      <c r="X80" s="188">
        <v>5</v>
      </c>
      <c r="Y80" s="48">
        <v>199</v>
      </c>
      <c r="Z80" s="48" t="s">
        <v>28</v>
      </c>
      <c r="AA80" s="48">
        <v>5</v>
      </c>
      <c r="AB80" s="48">
        <v>73</v>
      </c>
      <c r="AC80" s="48" t="s">
        <v>28</v>
      </c>
      <c r="AD80" s="48">
        <v>5</v>
      </c>
      <c r="AE80" s="48">
        <v>75</v>
      </c>
      <c r="AF80" s="48" t="s">
        <v>28</v>
      </c>
      <c r="AG80" s="48">
        <v>5</v>
      </c>
      <c r="AH80" s="48">
        <v>40</v>
      </c>
      <c r="AI80" s="48" t="s">
        <v>28</v>
      </c>
      <c r="AJ80" s="48">
        <v>5</v>
      </c>
      <c r="AK80" s="193">
        <v>5</v>
      </c>
      <c r="AL80" s="181">
        <f t="shared" si="5"/>
        <v>3</v>
      </c>
      <c r="AM80" s="182">
        <f t="shared" si="6"/>
        <v>4.666666666666667</v>
      </c>
      <c r="AN80" s="49" t="s">
        <v>99</v>
      </c>
    </row>
    <row r="81" spans="1:40" ht="18" customHeight="1" x14ac:dyDescent="0.25">
      <c r="A81" s="16">
        <v>73</v>
      </c>
      <c r="B81" s="48">
        <v>57</v>
      </c>
      <c r="C81" s="48" t="s">
        <v>30</v>
      </c>
      <c r="D81" s="48">
        <v>3</v>
      </c>
      <c r="E81" s="48">
        <v>43</v>
      </c>
      <c r="F81" s="48" t="s">
        <v>28</v>
      </c>
      <c r="G81" s="48">
        <v>5</v>
      </c>
      <c r="H81" s="49">
        <v>12</v>
      </c>
      <c r="I81" s="49" t="s">
        <v>30</v>
      </c>
      <c r="J81" s="49">
        <v>3</v>
      </c>
      <c r="K81" s="183">
        <v>3.6666666666666665</v>
      </c>
      <c r="L81" s="48">
        <v>63</v>
      </c>
      <c r="M81" s="48" t="s">
        <v>30</v>
      </c>
      <c r="N81" s="48">
        <v>3</v>
      </c>
      <c r="O81" s="48">
        <v>28</v>
      </c>
      <c r="P81" s="48" t="s">
        <v>29</v>
      </c>
      <c r="Q81" s="48">
        <v>4</v>
      </c>
      <c r="R81" s="48">
        <v>26</v>
      </c>
      <c r="S81" s="48" t="s">
        <v>29</v>
      </c>
      <c r="T81" s="48">
        <v>4</v>
      </c>
      <c r="U81" s="48">
        <v>40</v>
      </c>
      <c r="V81" s="48" t="s">
        <v>30</v>
      </c>
      <c r="W81" s="48">
        <v>3</v>
      </c>
      <c r="X81" s="188">
        <v>3.5</v>
      </c>
      <c r="Y81" s="48">
        <v>121</v>
      </c>
      <c r="Z81" s="48" t="s">
        <v>30</v>
      </c>
      <c r="AA81" s="48">
        <v>3</v>
      </c>
      <c r="AB81" s="48">
        <v>46</v>
      </c>
      <c r="AC81" s="48" t="s">
        <v>30</v>
      </c>
      <c r="AD81" s="48">
        <v>3</v>
      </c>
      <c r="AE81" s="48">
        <v>43</v>
      </c>
      <c r="AF81" s="48" t="s">
        <v>30</v>
      </c>
      <c r="AG81" s="48">
        <v>3</v>
      </c>
      <c r="AH81" s="48">
        <v>33</v>
      </c>
      <c r="AI81" s="48" t="s">
        <v>28</v>
      </c>
      <c r="AJ81" s="48">
        <v>5</v>
      </c>
      <c r="AK81" s="193">
        <v>3.5</v>
      </c>
      <c r="AL81" s="181">
        <f t="shared" si="5"/>
        <v>3</v>
      </c>
      <c r="AM81" s="182">
        <f t="shared" si="6"/>
        <v>3.5555555555555554</v>
      </c>
      <c r="AN81" s="49" t="s">
        <v>99</v>
      </c>
    </row>
    <row r="82" spans="1:40" ht="18" customHeight="1" x14ac:dyDescent="0.25">
      <c r="A82" s="16">
        <v>74</v>
      </c>
      <c r="B82" s="48">
        <v>91</v>
      </c>
      <c r="C82" s="48" t="s">
        <v>29</v>
      </c>
      <c r="D82" s="48">
        <v>4</v>
      </c>
      <c r="E82" s="48">
        <v>40</v>
      </c>
      <c r="F82" s="48" t="s">
        <v>28</v>
      </c>
      <c r="G82" s="48">
        <v>5</v>
      </c>
      <c r="H82" s="49">
        <v>15</v>
      </c>
      <c r="I82" s="49" t="s">
        <v>30</v>
      </c>
      <c r="J82" s="49">
        <v>3</v>
      </c>
      <c r="K82" s="183">
        <v>4</v>
      </c>
      <c r="L82" s="48">
        <v>94</v>
      </c>
      <c r="M82" s="48" t="s">
        <v>29</v>
      </c>
      <c r="N82" s="48">
        <v>4</v>
      </c>
      <c r="O82" s="48">
        <v>30</v>
      </c>
      <c r="P82" s="48" t="s">
        <v>29</v>
      </c>
      <c r="Q82" s="48">
        <v>4</v>
      </c>
      <c r="R82" s="48">
        <v>35</v>
      </c>
      <c r="S82" s="48" t="s">
        <v>28</v>
      </c>
      <c r="T82" s="48">
        <v>5</v>
      </c>
      <c r="U82" s="48">
        <v>47</v>
      </c>
      <c r="V82" s="48" t="s">
        <v>30</v>
      </c>
      <c r="W82" s="48">
        <v>3</v>
      </c>
      <c r="X82" s="188">
        <v>4</v>
      </c>
      <c r="Y82" s="48">
        <v>149</v>
      </c>
      <c r="Z82" s="48" t="s">
        <v>29</v>
      </c>
      <c r="AA82" s="48">
        <v>4</v>
      </c>
      <c r="AB82" s="48">
        <v>49</v>
      </c>
      <c r="AC82" s="48" t="s">
        <v>29</v>
      </c>
      <c r="AD82" s="48">
        <v>4</v>
      </c>
      <c r="AE82" s="48">
        <v>69</v>
      </c>
      <c r="AF82" s="48" t="s">
        <v>28</v>
      </c>
      <c r="AG82" s="48">
        <v>5</v>
      </c>
      <c r="AH82" s="48">
        <v>30</v>
      </c>
      <c r="AI82" s="48" t="s">
        <v>29</v>
      </c>
      <c r="AJ82" s="48">
        <v>4</v>
      </c>
      <c r="AK82" s="193">
        <v>4.25</v>
      </c>
      <c r="AL82" s="181">
        <f t="shared" si="5"/>
        <v>3</v>
      </c>
      <c r="AM82" s="182">
        <f t="shared" si="6"/>
        <v>4.083333333333333</v>
      </c>
      <c r="AN82" s="49" t="s">
        <v>99</v>
      </c>
    </row>
    <row r="83" spans="1:40" s="20" customFormat="1" ht="18" customHeight="1" x14ac:dyDescent="0.25">
      <c r="A83" s="16">
        <v>75</v>
      </c>
      <c r="B83" s="48">
        <v>85</v>
      </c>
      <c r="C83" s="48" t="s">
        <v>29</v>
      </c>
      <c r="D83" s="48">
        <v>4</v>
      </c>
      <c r="E83" s="48">
        <v>31</v>
      </c>
      <c r="F83" s="48" t="s">
        <v>29</v>
      </c>
      <c r="G83" s="48">
        <v>4</v>
      </c>
      <c r="H83" s="49">
        <v>17</v>
      </c>
      <c r="I83" s="49" t="s">
        <v>30</v>
      </c>
      <c r="J83" s="49">
        <v>3</v>
      </c>
      <c r="K83" s="183">
        <v>3.6666666666666665</v>
      </c>
      <c r="L83" s="48">
        <v>114</v>
      </c>
      <c r="M83" s="48" t="s">
        <v>28</v>
      </c>
      <c r="N83" s="48">
        <v>5</v>
      </c>
      <c r="O83" s="48">
        <v>29</v>
      </c>
      <c r="P83" s="48" t="s">
        <v>29</v>
      </c>
      <c r="Q83" s="48">
        <v>4</v>
      </c>
      <c r="R83" s="48">
        <v>23</v>
      </c>
      <c r="S83" s="48" t="s">
        <v>30</v>
      </c>
      <c r="T83" s="48">
        <v>3</v>
      </c>
      <c r="U83" s="48">
        <v>54</v>
      </c>
      <c r="V83" s="48" t="s">
        <v>29</v>
      </c>
      <c r="W83" s="48">
        <v>4</v>
      </c>
      <c r="X83" s="188">
        <v>4</v>
      </c>
      <c r="Y83" s="52">
        <v>103</v>
      </c>
      <c r="Z83" s="48" t="s">
        <v>30</v>
      </c>
      <c r="AA83" s="48">
        <v>3</v>
      </c>
      <c r="AB83" s="52">
        <v>5</v>
      </c>
      <c r="AC83" s="48" t="s">
        <v>32</v>
      </c>
      <c r="AD83" s="48">
        <v>1</v>
      </c>
      <c r="AE83" s="52">
        <v>25</v>
      </c>
      <c r="AF83" s="48" t="s">
        <v>31</v>
      </c>
      <c r="AG83" s="48">
        <v>2</v>
      </c>
      <c r="AH83" s="52">
        <v>34</v>
      </c>
      <c r="AI83" s="48" t="s">
        <v>28</v>
      </c>
      <c r="AJ83" s="48">
        <v>5</v>
      </c>
      <c r="AK83" s="193">
        <v>2.75</v>
      </c>
      <c r="AL83" s="181">
        <f t="shared" si="5"/>
        <v>3</v>
      </c>
      <c r="AM83" s="182">
        <f t="shared" si="6"/>
        <v>3.4722222222222219</v>
      </c>
      <c r="AN83" s="49" t="s">
        <v>101</v>
      </c>
    </row>
    <row r="84" spans="1:40" ht="18" customHeight="1" x14ac:dyDescent="0.25">
      <c r="A84" s="16">
        <v>76</v>
      </c>
      <c r="B84" s="48">
        <v>66</v>
      </c>
      <c r="C84" s="48" t="s">
        <v>30</v>
      </c>
      <c r="D84" s="48">
        <v>3</v>
      </c>
      <c r="E84" s="48">
        <v>33</v>
      </c>
      <c r="F84" s="48" t="s">
        <v>29</v>
      </c>
      <c r="G84" s="48">
        <v>4</v>
      </c>
      <c r="H84" s="49">
        <v>25</v>
      </c>
      <c r="I84" s="49" t="s">
        <v>28</v>
      </c>
      <c r="J84" s="49">
        <v>5</v>
      </c>
      <c r="K84" s="183">
        <v>4</v>
      </c>
      <c r="L84" s="48">
        <v>81</v>
      </c>
      <c r="M84" s="48" t="s">
        <v>29</v>
      </c>
      <c r="N84" s="48">
        <v>4</v>
      </c>
      <c r="O84" s="48">
        <v>12</v>
      </c>
      <c r="P84" s="48" t="s">
        <v>31</v>
      </c>
      <c r="Q84" s="48">
        <v>2</v>
      </c>
      <c r="R84" s="48">
        <v>17</v>
      </c>
      <c r="S84" s="48" t="s">
        <v>30</v>
      </c>
      <c r="T84" s="48">
        <v>3</v>
      </c>
      <c r="U84" s="48">
        <v>26</v>
      </c>
      <c r="V84" s="48" t="s">
        <v>31</v>
      </c>
      <c r="W84" s="48">
        <v>2</v>
      </c>
      <c r="X84" s="188">
        <v>2.75</v>
      </c>
      <c r="Y84" s="48">
        <v>120</v>
      </c>
      <c r="Z84" s="48" t="s">
        <v>30</v>
      </c>
      <c r="AA84" s="48">
        <v>3</v>
      </c>
      <c r="AB84" s="48">
        <v>37</v>
      </c>
      <c r="AC84" s="48" t="s">
        <v>30</v>
      </c>
      <c r="AD84" s="48">
        <v>3</v>
      </c>
      <c r="AE84" s="48">
        <v>47</v>
      </c>
      <c r="AF84" s="48" t="s">
        <v>30</v>
      </c>
      <c r="AG84" s="48">
        <v>3</v>
      </c>
      <c r="AH84" s="48">
        <v>31</v>
      </c>
      <c r="AI84" s="48" t="s">
        <v>29</v>
      </c>
      <c r="AJ84" s="48">
        <v>4</v>
      </c>
      <c r="AK84" s="193">
        <v>3.25</v>
      </c>
      <c r="AL84" s="181">
        <f t="shared" si="5"/>
        <v>3</v>
      </c>
      <c r="AM84" s="182">
        <f t="shared" si="6"/>
        <v>3.3333333333333335</v>
      </c>
      <c r="AN84" s="49" t="s">
        <v>101</v>
      </c>
    </row>
    <row r="85" spans="1:40" ht="18" customHeight="1" x14ac:dyDescent="0.25">
      <c r="A85" s="16">
        <v>77</v>
      </c>
      <c r="B85" s="48">
        <v>67</v>
      </c>
      <c r="C85" s="48" t="s">
        <v>30</v>
      </c>
      <c r="D85" s="48">
        <v>3</v>
      </c>
      <c r="E85" s="48">
        <v>28</v>
      </c>
      <c r="F85" s="48" t="s">
        <v>30</v>
      </c>
      <c r="G85" s="48">
        <v>3</v>
      </c>
      <c r="H85" s="49">
        <v>8</v>
      </c>
      <c r="I85" s="49" t="s">
        <v>31</v>
      </c>
      <c r="J85" s="49">
        <v>2</v>
      </c>
      <c r="K85" s="183">
        <v>2.6666666666666665</v>
      </c>
      <c r="L85" s="48" t="s">
        <v>33</v>
      </c>
      <c r="M85" s="48" t="s">
        <v>33</v>
      </c>
      <c r="N85" s="48" t="s">
        <v>33</v>
      </c>
      <c r="O85" s="48" t="s">
        <v>33</v>
      </c>
      <c r="P85" s="48" t="s">
        <v>33</v>
      </c>
      <c r="Q85" s="48" t="s">
        <v>33</v>
      </c>
      <c r="R85" s="48" t="s">
        <v>33</v>
      </c>
      <c r="S85" s="48" t="s">
        <v>33</v>
      </c>
      <c r="T85" s="48" t="s">
        <v>33</v>
      </c>
      <c r="U85" s="48" t="s">
        <v>33</v>
      </c>
      <c r="V85" s="48" t="s">
        <v>33</v>
      </c>
      <c r="W85" s="48" t="s">
        <v>33</v>
      </c>
      <c r="X85" s="188" t="s">
        <v>33</v>
      </c>
      <c r="Y85" s="48">
        <v>98</v>
      </c>
      <c r="Z85" s="48" t="s">
        <v>30</v>
      </c>
      <c r="AA85" s="48">
        <v>3</v>
      </c>
      <c r="AB85" s="48">
        <v>30</v>
      </c>
      <c r="AC85" s="48" t="s">
        <v>31</v>
      </c>
      <c r="AD85" s="48">
        <v>2</v>
      </c>
      <c r="AE85" s="48">
        <v>35</v>
      </c>
      <c r="AF85" s="48" t="s">
        <v>30</v>
      </c>
      <c r="AG85" s="48">
        <v>3</v>
      </c>
      <c r="AH85" s="48">
        <v>32</v>
      </c>
      <c r="AI85" s="48" t="s">
        <v>28</v>
      </c>
      <c r="AJ85" s="48">
        <v>5</v>
      </c>
      <c r="AK85" s="193">
        <v>3.25</v>
      </c>
      <c r="AL85" s="181">
        <f t="shared" si="5"/>
        <v>2</v>
      </c>
      <c r="AM85" s="182">
        <f t="shared" si="6"/>
        <v>2.958333333333333</v>
      </c>
      <c r="AN85" s="49" t="s">
        <v>99</v>
      </c>
    </row>
    <row r="86" spans="1:40" ht="18" customHeight="1" x14ac:dyDescent="0.25">
      <c r="A86" s="16">
        <v>78</v>
      </c>
      <c r="B86" s="48">
        <v>53</v>
      </c>
      <c r="C86" s="48" t="s">
        <v>30</v>
      </c>
      <c r="D86" s="48">
        <v>3</v>
      </c>
      <c r="E86" s="48">
        <v>17</v>
      </c>
      <c r="F86" s="48" t="s">
        <v>31</v>
      </c>
      <c r="G86" s="48">
        <v>2</v>
      </c>
      <c r="H86" s="49">
        <v>3</v>
      </c>
      <c r="I86" s="49" t="s">
        <v>32</v>
      </c>
      <c r="J86" s="49">
        <v>1</v>
      </c>
      <c r="K86" s="183">
        <v>2</v>
      </c>
      <c r="L86" s="48">
        <v>21</v>
      </c>
      <c r="M86" s="48" t="s">
        <v>32</v>
      </c>
      <c r="N86" s="48">
        <v>1</v>
      </c>
      <c r="O86" s="48">
        <v>9</v>
      </c>
      <c r="P86" s="48" t="s">
        <v>31</v>
      </c>
      <c r="Q86" s="48">
        <v>2</v>
      </c>
      <c r="R86" s="48">
        <v>0</v>
      </c>
      <c r="S86" s="48" t="s">
        <v>32</v>
      </c>
      <c r="T86" s="48">
        <v>1</v>
      </c>
      <c r="U86" s="48">
        <v>6</v>
      </c>
      <c r="V86" s="48" t="s">
        <v>32</v>
      </c>
      <c r="W86" s="48">
        <v>1</v>
      </c>
      <c r="X86" s="188">
        <v>1.25</v>
      </c>
      <c r="Y86" s="48">
        <v>71</v>
      </c>
      <c r="Z86" s="48" t="s">
        <v>31</v>
      </c>
      <c r="AA86" s="48">
        <v>2</v>
      </c>
      <c r="AB86" s="48">
        <v>2</v>
      </c>
      <c r="AC86" s="48" t="s">
        <v>32</v>
      </c>
      <c r="AD86" s="48">
        <v>1</v>
      </c>
      <c r="AE86" s="48">
        <v>23</v>
      </c>
      <c r="AF86" s="48" t="s">
        <v>31</v>
      </c>
      <c r="AG86" s="48">
        <v>2</v>
      </c>
      <c r="AH86" s="48">
        <v>9</v>
      </c>
      <c r="AI86" s="48" t="s">
        <v>31</v>
      </c>
      <c r="AJ86" s="48">
        <v>2</v>
      </c>
      <c r="AK86" s="193">
        <v>1.75</v>
      </c>
      <c r="AL86" s="181">
        <f t="shared" si="5"/>
        <v>3</v>
      </c>
      <c r="AM86" s="182">
        <f t="shared" si="6"/>
        <v>1.6666666666666667</v>
      </c>
      <c r="AN86" s="49" t="s">
        <v>99</v>
      </c>
    </row>
    <row r="87" spans="1:40" ht="18" customHeight="1" x14ac:dyDescent="0.25">
      <c r="A87" s="16">
        <v>79</v>
      </c>
      <c r="B87" s="48">
        <v>89</v>
      </c>
      <c r="C87" s="48" t="s">
        <v>29</v>
      </c>
      <c r="D87" s="48">
        <v>4</v>
      </c>
      <c r="E87" s="48">
        <v>15</v>
      </c>
      <c r="F87" s="48" t="s">
        <v>31</v>
      </c>
      <c r="G87" s="48">
        <v>2</v>
      </c>
      <c r="H87" s="49">
        <v>7</v>
      </c>
      <c r="I87" s="49" t="s">
        <v>31</v>
      </c>
      <c r="J87" s="49">
        <v>2</v>
      </c>
      <c r="K87" s="183">
        <v>2.6666666666666665</v>
      </c>
      <c r="L87" s="48">
        <v>37</v>
      </c>
      <c r="M87" s="48" t="s">
        <v>31</v>
      </c>
      <c r="N87" s="48">
        <v>2</v>
      </c>
      <c r="O87" s="48">
        <v>12</v>
      </c>
      <c r="P87" s="48" t="s">
        <v>31</v>
      </c>
      <c r="Q87" s="48">
        <v>2</v>
      </c>
      <c r="R87" s="48">
        <v>13</v>
      </c>
      <c r="S87" s="48" t="s">
        <v>31</v>
      </c>
      <c r="T87" s="48">
        <v>2</v>
      </c>
      <c r="U87" s="48">
        <v>18</v>
      </c>
      <c r="V87" s="48" t="s">
        <v>31</v>
      </c>
      <c r="W87" s="48">
        <v>2</v>
      </c>
      <c r="X87" s="188">
        <v>2</v>
      </c>
      <c r="Y87" s="48">
        <v>98</v>
      </c>
      <c r="Z87" s="48" t="s">
        <v>30</v>
      </c>
      <c r="AA87" s="48">
        <v>3</v>
      </c>
      <c r="AB87" s="48">
        <v>25</v>
      </c>
      <c r="AC87" s="48" t="s">
        <v>31</v>
      </c>
      <c r="AD87" s="48">
        <v>2</v>
      </c>
      <c r="AE87" s="48">
        <v>31</v>
      </c>
      <c r="AF87" s="48" t="s">
        <v>31</v>
      </c>
      <c r="AG87" s="48">
        <v>2</v>
      </c>
      <c r="AH87" s="48">
        <v>28</v>
      </c>
      <c r="AI87" s="48" t="s">
        <v>29</v>
      </c>
      <c r="AJ87" s="48">
        <v>4</v>
      </c>
      <c r="AK87" s="193">
        <v>2.75</v>
      </c>
      <c r="AL87" s="181">
        <f t="shared" si="5"/>
        <v>3</v>
      </c>
      <c r="AM87" s="182">
        <f t="shared" si="6"/>
        <v>2.4722222222222219</v>
      </c>
      <c r="AN87" s="49" t="s">
        <v>100</v>
      </c>
    </row>
    <row r="88" spans="1:40" ht="18" customHeight="1" x14ac:dyDescent="0.25">
      <c r="A88" s="16">
        <v>80</v>
      </c>
      <c r="B88" s="48" t="s">
        <v>33</v>
      </c>
      <c r="C88" s="48" t="s">
        <v>33</v>
      </c>
      <c r="D88" s="48" t="s">
        <v>33</v>
      </c>
      <c r="E88" s="48" t="s">
        <v>33</v>
      </c>
      <c r="F88" s="48" t="s">
        <v>33</v>
      </c>
      <c r="G88" s="48" t="s">
        <v>33</v>
      </c>
      <c r="H88" s="48" t="s">
        <v>33</v>
      </c>
      <c r="I88" s="48" t="s">
        <v>33</v>
      </c>
      <c r="J88" s="48" t="s">
        <v>33</v>
      </c>
      <c r="K88" s="183" t="s">
        <v>33</v>
      </c>
      <c r="L88" s="48" t="s">
        <v>33</v>
      </c>
      <c r="M88" s="48" t="s">
        <v>33</v>
      </c>
      <c r="N88" s="48" t="s">
        <v>33</v>
      </c>
      <c r="O88" s="48" t="s">
        <v>33</v>
      </c>
      <c r="P88" s="48" t="s">
        <v>33</v>
      </c>
      <c r="Q88" s="48" t="s">
        <v>33</v>
      </c>
      <c r="R88" s="48" t="s">
        <v>33</v>
      </c>
      <c r="S88" s="48" t="s">
        <v>33</v>
      </c>
      <c r="T88" s="48" t="s">
        <v>33</v>
      </c>
      <c r="U88" s="48" t="s">
        <v>33</v>
      </c>
      <c r="V88" s="48" t="s">
        <v>33</v>
      </c>
      <c r="W88" s="48" t="s">
        <v>33</v>
      </c>
      <c r="X88" s="188" t="s">
        <v>33</v>
      </c>
      <c r="Y88" s="48" t="s">
        <v>33</v>
      </c>
      <c r="Z88" s="48" t="s">
        <v>33</v>
      </c>
      <c r="AA88" s="48" t="s">
        <v>33</v>
      </c>
      <c r="AB88" s="48" t="s">
        <v>33</v>
      </c>
      <c r="AC88" s="48" t="s">
        <v>33</v>
      </c>
      <c r="AD88" s="48" t="s">
        <v>33</v>
      </c>
      <c r="AE88" s="48" t="s">
        <v>33</v>
      </c>
      <c r="AF88" s="48" t="s">
        <v>33</v>
      </c>
      <c r="AG88" s="48" t="s">
        <v>33</v>
      </c>
      <c r="AH88" s="48" t="s">
        <v>33</v>
      </c>
      <c r="AI88" s="48" t="s">
        <v>33</v>
      </c>
      <c r="AJ88" s="48" t="s">
        <v>33</v>
      </c>
      <c r="AK88" s="193" t="s">
        <v>33</v>
      </c>
      <c r="AL88" s="181">
        <f t="shared" si="5"/>
        <v>0</v>
      </c>
      <c r="AM88" s="182" t="str">
        <f t="shared" si="6"/>
        <v>Não Respondeu</v>
      </c>
      <c r="AN88" s="49" t="s">
        <v>99</v>
      </c>
    </row>
    <row r="89" spans="1:40" ht="18" customHeight="1" x14ac:dyDescent="0.25">
      <c r="A89" s="16">
        <v>81</v>
      </c>
      <c r="B89" s="48">
        <v>101</v>
      </c>
      <c r="C89" s="48" t="s">
        <v>28</v>
      </c>
      <c r="D89" s="48">
        <v>5</v>
      </c>
      <c r="E89" s="48">
        <v>41</v>
      </c>
      <c r="F89" s="48" t="s">
        <v>28</v>
      </c>
      <c r="G89" s="48">
        <v>5</v>
      </c>
      <c r="H89" s="49">
        <v>27</v>
      </c>
      <c r="I89" s="49" t="s">
        <v>28</v>
      </c>
      <c r="J89" s="49">
        <v>5</v>
      </c>
      <c r="K89" s="183">
        <v>5</v>
      </c>
      <c r="L89" s="48">
        <v>91</v>
      </c>
      <c r="M89" s="48" t="s">
        <v>29</v>
      </c>
      <c r="N89" s="48">
        <v>4</v>
      </c>
      <c r="O89" s="48">
        <v>25</v>
      </c>
      <c r="P89" s="48" t="s">
        <v>29</v>
      </c>
      <c r="Q89" s="48">
        <v>4</v>
      </c>
      <c r="R89" s="48">
        <v>28</v>
      </c>
      <c r="S89" s="48" t="s">
        <v>29</v>
      </c>
      <c r="T89" s="48">
        <v>4</v>
      </c>
      <c r="U89" s="48">
        <v>54</v>
      </c>
      <c r="V89" s="48" t="s">
        <v>29</v>
      </c>
      <c r="W89" s="48">
        <v>4</v>
      </c>
      <c r="X89" s="188">
        <v>4</v>
      </c>
      <c r="Y89" s="48">
        <v>25</v>
      </c>
      <c r="Z89" s="48" t="s">
        <v>32</v>
      </c>
      <c r="AA89" s="48">
        <v>1</v>
      </c>
      <c r="AB89" s="48">
        <v>5</v>
      </c>
      <c r="AC89" s="48" t="s">
        <v>32</v>
      </c>
      <c r="AD89" s="48">
        <v>1</v>
      </c>
      <c r="AE89" s="48">
        <v>25</v>
      </c>
      <c r="AF89" s="48" t="s">
        <v>31</v>
      </c>
      <c r="AG89" s="48">
        <v>2</v>
      </c>
      <c r="AH89" s="48">
        <v>13</v>
      </c>
      <c r="AI89" s="48" t="s">
        <v>31</v>
      </c>
      <c r="AJ89" s="48">
        <v>2</v>
      </c>
      <c r="AK89" s="193">
        <v>1.5</v>
      </c>
      <c r="AL89" s="181">
        <f t="shared" si="5"/>
        <v>3</v>
      </c>
      <c r="AM89" s="182">
        <f t="shared" si="6"/>
        <v>3.5</v>
      </c>
      <c r="AN89" s="49" t="s">
        <v>99</v>
      </c>
    </row>
    <row r="90" spans="1:40" ht="18" customHeight="1" x14ac:dyDescent="0.25">
      <c r="A90" s="16">
        <v>82</v>
      </c>
      <c r="B90" s="48">
        <v>89</v>
      </c>
      <c r="C90" s="48" t="s">
        <v>29</v>
      </c>
      <c r="D90" s="48">
        <v>4</v>
      </c>
      <c r="E90" s="48">
        <v>36</v>
      </c>
      <c r="F90" s="48" t="s">
        <v>29</v>
      </c>
      <c r="G90" s="48">
        <v>4</v>
      </c>
      <c r="H90" s="49">
        <v>16</v>
      </c>
      <c r="I90" s="49" t="s">
        <v>30</v>
      </c>
      <c r="J90" s="49">
        <v>3</v>
      </c>
      <c r="K90" s="183">
        <v>3.6666666666666665</v>
      </c>
      <c r="L90" s="48">
        <v>102</v>
      </c>
      <c r="M90" s="48" t="s">
        <v>29</v>
      </c>
      <c r="N90" s="48">
        <v>4</v>
      </c>
      <c r="O90" s="48">
        <v>34</v>
      </c>
      <c r="P90" s="48" t="s">
        <v>28</v>
      </c>
      <c r="Q90" s="48">
        <v>5</v>
      </c>
      <c r="R90" s="48">
        <v>35</v>
      </c>
      <c r="S90" s="48" t="s">
        <v>28</v>
      </c>
      <c r="T90" s="48">
        <v>5</v>
      </c>
      <c r="U90" s="48">
        <v>67</v>
      </c>
      <c r="V90" s="48" t="s">
        <v>28</v>
      </c>
      <c r="W90" s="48">
        <v>5</v>
      </c>
      <c r="X90" s="188">
        <v>4.75</v>
      </c>
      <c r="Y90" s="48">
        <v>165</v>
      </c>
      <c r="Z90" s="48" t="s">
        <v>29</v>
      </c>
      <c r="AA90" s="48">
        <v>4</v>
      </c>
      <c r="AB90" s="48">
        <v>66</v>
      </c>
      <c r="AC90" s="48" t="s">
        <v>28</v>
      </c>
      <c r="AD90" s="48">
        <v>5</v>
      </c>
      <c r="AE90" s="48">
        <v>67</v>
      </c>
      <c r="AF90" s="48" t="s">
        <v>28</v>
      </c>
      <c r="AG90" s="48">
        <v>5</v>
      </c>
      <c r="AH90" s="48">
        <v>34</v>
      </c>
      <c r="AI90" s="48" t="s">
        <v>32</v>
      </c>
      <c r="AJ90" s="48">
        <v>1</v>
      </c>
      <c r="AK90" s="193">
        <v>3.75</v>
      </c>
      <c r="AL90" s="181">
        <f t="shared" si="5"/>
        <v>3</v>
      </c>
      <c r="AM90" s="182">
        <f t="shared" si="6"/>
        <v>4.0555555555555554</v>
      </c>
      <c r="AN90" s="49" t="s">
        <v>99</v>
      </c>
    </row>
    <row r="91" spans="1:40" ht="18" customHeight="1" x14ac:dyDescent="0.25">
      <c r="A91" s="16">
        <v>83</v>
      </c>
      <c r="B91" s="48">
        <v>104</v>
      </c>
      <c r="C91" s="48" t="s">
        <v>28</v>
      </c>
      <c r="D91" s="48">
        <v>5</v>
      </c>
      <c r="E91" s="48">
        <v>43</v>
      </c>
      <c r="F91" s="48" t="s">
        <v>28</v>
      </c>
      <c r="G91" s="48">
        <v>5</v>
      </c>
      <c r="H91" s="49">
        <v>25</v>
      </c>
      <c r="I91" s="49" t="s">
        <v>28</v>
      </c>
      <c r="J91" s="49">
        <v>5</v>
      </c>
      <c r="K91" s="183">
        <v>5</v>
      </c>
      <c r="L91" s="48">
        <v>107</v>
      </c>
      <c r="M91" s="48" t="s">
        <v>28</v>
      </c>
      <c r="N91" s="48">
        <v>5</v>
      </c>
      <c r="O91" s="48">
        <v>31</v>
      </c>
      <c r="P91" s="48" t="s">
        <v>29</v>
      </c>
      <c r="Q91" s="48">
        <v>4</v>
      </c>
      <c r="R91" s="48">
        <v>32</v>
      </c>
      <c r="S91" s="48" t="s">
        <v>28</v>
      </c>
      <c r="T91" s="48">
        <v>5</v>
      </c>
      <c r="U91" s="48">
        <v>64</v>
      </c>
      <c r="V91" s="48" t="s">
        <v>28</v>
      </c>
      <c r="W91" s="48">
        <v>5</v>
      </c>
      <c r="X91" s="188">
        <v>4.75</v>
      </c>
      <c r="Y91" s="48">
        <v>171</v>
      </c>
      <c r="Z91" s="48" t="s">
        <v>28</v>
      </c>
      <c r="AA91" s="48">
        <v>5</v>
      </c>
      <c r="AB91" s="48">
        <v>60</v>
      </c>
      <c r="AC91" s="48" t="s">
        <v>29</v>
      </c>
      <c r="AD91" s="48">
        <v>4</v>
      </c>
      <c r="AE91" s="48">
        <v>67</v>
      </c>
      <c r="AF91" s="48" t="s">
        <v>28</v>
      </c>
      <c r="AG91" s="48">
        <v>5</v>
      </c>
      <c r="AH91" s="48">
        <v>30</v>
      </c>
      <c r="AI91" s="48" t="s">
        <v>29</v>
      </c>
      <c r="AJ91" s="48">
        <v>4</v>
      </c>
      <c r="AK91" s="193">
        <v>4.5</v>
      </c>
      <c r="AL91" s="181">
        <f t="shared" si="5"/>
        <v>3</v>
      </c>
      <c r="AM91" s="182">
        <f t="shared" si="6"/>
        <v>4.75</v>
      </c>
      <c r="AN91" s="49" t="s">
        <v>99</v>
      </c>
    </row>
    <row r="92" spans="1:40" ht="18" customHeight="1" x14ac:dyDescent="0.25">
      <c r="A92" s="16">
        <v>84</v>
      </c>
      <c r="B92" s="48" t="s">
        <v>33</v>
      </c>
      <c r="C92" s="48" t="s">
        <v>33</v>
      </c>
      <c r="D92" s="48" t="s">
        <v>33</v>
      </c>
      <c r="E92" s="48" t="s">
        <v>33</v>
      </c>
      <c r="F92" s="48" t="s">
        <v>33</v>
      </c>
      <c r="G92" s="48" t="s">
        <v>33</v>
      </c>
      <c r="H92" s="48" t="s">
        <v>33</v>
      </c>
      <c r="I92" s="48" t="s">
        <v>33</v>
      </c>
      <c r="J92" s="48" t="s">
        <v>33</v>
      </c>
      <c r="K92" s="184" t="s">
        <v>33</v>
      </c>
      <c r="L92" s="48" t="s">
        <v>33</v>
      </c>
      <c r="M92" s="48" t="s">
        <v>33</v>
      </c>
      <c r="N92" s="48" t="s">
        <v>33</v>
      </c>
      <c r="O92" s="48" t="s">
        <v>33</v>
      </c>
      <c r="P92" s="48" t="s">
        <v>33</v>
      </c>
      <c r="Q92" s="48" t="s">
        <v>33</v>
      </c>
      <c r="R92" s="48" t="s">
        <v>33</v>
      </c>
      <c r="S92" s="48" t="s">
        <v>33</v>
      </c>
      <c r="T92" s="48" t="s">
        <v>33</v>
      </c>
      <c r="U92" s="48" t="s">
        <v>33</v>
      </c>
      <c r="V92" s="48" t="s">
        <v>33</v>
      </c>
      <c r="W92" s="48" t="s">
        <v>33</v>
      </c>
      <c r="X92" s="189" t="s">
        <v>33</v>
      </c>
      <c r="Y92" s="48" t="s">
        <v>33</v>
      </c>
      <c r="Z92" s="48" t="s">
        <v>33</v>
      </c>
      <c r="AA92" s="48" t="s">
        <v>33</v>
      </c>
      <c r="AB92" s="48" t="s">
        <v>33</v>
      </c>
      <c r="AC92" s="48" t="s">
        <v>33</v>
      </c>
      <c r="AD92" s="48" t="s">
        <v>33</v>
      </c>
      <c r="AE92" s="48" t="s">
        <v>33</v>
      </c>
      <c r="AF92" s="48" t="s">
        <v>33</v>
      </c>
      <c r="AG92" s="48" t="s">
        <v>33</v>
      </c>
      <c r="AH92" s="48" t="s">
        <v>33</v>
      </c>
      <c r="AI92" s="48" t="s">
        <v>33</v>
      </c>
      <c r="AJ92" s="48" t="s">
        <v>33</v>
      </c>
      <c r="AK92" s="189" t="s">
        <v>33</v>
      </c>
      <c r="AL92" s="181">
        <f t="shared" si="5"/>
        <v>0</v>
      </c>
      <c r="AM92" s="182" t="str">
        <f t="shared" si="6"/>
        <v>Não Respondeu</v>
      </c>
      <c r="AN92" s="49" t="s">
        <v>99</v>
      </c>
    </row>
    <row r="93" spans="1:40" ht="18" customHeight="1" x14ac:dyDescent="0.25">
      <c r="A93" s="16">
        <v>85</v>
      </c>
      <c r="B93" s="48">
        <v>109</v>
      </c>
      <c r="C93" s="48" t="s">
        <v>28</v>
      </c>
      <c r="D93" s="48">
        <v>5</v>
      </c>
      <c r="E93" s="48">
        <v>19</v>
      </c>
      <c r="F93" s="48" t="s">
        <v>31</v>
      </c>
      <c r="G93" s="48">
        <v>2</v>
      </c>
      <c r="H93" s="49">
        <v>21</v>
      </c>
      <c r="I93" s="49" t="s">
        <v>29</v>
      </c>
      <c r="J93" s="49">
        <v>4</v>
      </c>
      <c r="K93" s="183">
        <v>3.6666666666666665</v>
      </c>
      <c r="L93" s="48">
        <v>116</v>
      </c>
      <c r="M93" s="48" t="s">
        <v>28</v>
      </c>
      <c r="N93" s="48">
        <v>5</v>
      </c>
      <c r="O93" s="48">
        <v>37</v>
      </c>
      <c r="P93" s="48" t="s">
        <v>28</v>
      </c>
      <c r="Q93" s="48">
        <v>5</v>
      </c>
      <c r="R93" s="48">
        <v>31</v>
      </c>
      <c r="S93" s="48" t="s">
        <v>29</v>
      </c>
      <c r="T93" s="48">
        <v>4</v>
      </c>
      <c r="U93" s="48">
        <v>66</v>
      </c>
      <c r="V93" s="48" t="s">
        <v>28</v>
      </c>
      <c r="W93" s="48">
        <v>5</v>
      </c>
      <c r="X93" s="188">
        <v>4.75</v>
      </c>
      <c r="Y93" s="48">
        <v>179</v>
      </c>
      <c r="Z93" s="48" t="s">
        <v>28</v>
      </c>
      <c r="AA93" s="48">
        <v>5</v>
      </c>
      <c r="AB93" s="48">
        <v>69</v>
      </c>
      <c r="AC93" s="48" t="s">
        <v>28</v>
      </c>
      <c r="AD93" s="48">
        <v>5</v>
      </c>
      <c r="AE93" s="48">
        <v>59</v>
      </c>
      <c r="AF93" s="48" t="s">
        <v>29</v>
      </c>
      <c r="AG93" s="48">
        <v>4</v>
      </c>
      <c r="AH93" s="48">
        <v>34</v>
      </c>
      <c r="AI93" s="48" t="s">
        <v>28</v>
      </c>
      <c r="AJ93" s="48">
        <v>5</v>
      </c>
      <c r="AK93" s="193">
        <v>4.75</v>
      </c>
      <c r="AL93" s="181">
        <f t="shared" si="5"/>
        <v>3</v>
      </c>
      <c r="AM93" s="182">
        <f t="shared" si="6"/>
        <v>4.3888888888888884</v>
      </c>
      <c r="AN93" s="49" t="s">
        <v>99</v>
      </c>
    </row>
    <row r="94" spans="1:40" ht="18" customHeight="1" x14ac:dyDescent="0.25">
      <c r="A94" s="16">
        <v>86</v>
      </c>
      <c r="B94" s="48">
        <v>79</v>
      </c>
      <c r="C94" s="48" t="s">
        <v>29</v>
      </c>
      <c r="D94" s="48">
        <v>4</v>
      </c>
      <c r="E94" s="48">
        <v>22</v>
      </c>
      <c r="F94" s="48" t="s">
        <v>30</v>
      </c>
      <c r="G94" s="48">
        <v>3</v>
      </c>
      <c r="H94" s="49">
        <v>18</v>
      </c>
      <c r="I94" s="49" t="s">
        <v>29</v>
      </c>
      <c r="J94" s="49">
        <v>4</v>
      </c>
      <c r="K94" s="183">
        <v>3.6666666666666665</v>
      </c>
      <c r="L94" s="48">
        <v>110</v>
      </c>
      <c r="M94" s="48" t="s">
        <v>28</v>
      </c>
      <c r="N94" s="48">
        <v>5</v>
      </c>
      <c r="O94" s="48">
        <v>32</v>
      </c>
      <c r="P94" s="48" t="s">
        <v>28</v>
      </c>
      <c r="Q94" s="48">
        <v>5</v>
      </c>
      <c r="R94" s="48">
        <v>30</v>
      </c>
      <c r="S94" s="48" t="s">
        <v>29</v>
      </c>
      <c r="T94" s="48">
        <v>4</v>
      </c>
      <c r="U94" s="48">
        <v>67</v>
      </c>
      <c r="V94" s="48" t="s">
        <v>28</v>
      </c>
      <c r="W94" s="48">
        <v>5</v>
      </c>
      <c r="X94" s="188">
        <v>4.75</v>
      </c>
      <c r="Y94" s="48">
        <v>152</v>
      </c>
      <c r="Z94" s="48" t="s">
        <v>29</v>
      </c>
      <c r="AA94" s="48">
        <v>4</v>
      </c>
      <c r="AB94" s="48">
        <v>56</v>
      </c>
      <c r="AC94" s="48" t="s">
        <v>29</v>
      </c>
      <c r="AD94" s="48">
        <v>4</v>
      </c>
      <c r="AE94" s="48">
        <v>64</v>
      </c>
      <c r="AF94" s="48" t="s">
        <v>28</v>
      </c>
      <c r="AG94" s="48">
        <v>5</v>
      </c>
      <c r="AH94" s="48">
        <v>39</v>
      </c>
      <c r="AI94" s="48" t="s">
        <v>28</v>
      </c>
      <c r="AJ94" s="48">
        <v>5</v>
      </c>
      <c r="AK94" s="193">
        <v>4.5</v>
      </c>
      <c r="AL94" s="181">
        <f t="shared" si="5"/>
        <v>3</v>
      </c>
      <c r="AM94" s="182">
        <f t="shared" si="6"/>
        <v>4.3055555555555554</v>
      </c>
      <c r="AN94" s="49" t="s">
        <v>100</v>
      </c>
    </row>
    <row r="95" spans="1:40" ht="18" customHeight="1" x14ac:dyDescent="0.25">
      <c r="A95" s="16">
        <v>87</v>
      </c>
      <c r="B95" s="48">
        <v>87</v>
      </c>
      <c r="C95" s="48" t="s">
        <v>29</v>
      </c>
      <c r="D95" s="48">
        <v>4</v>
      </c>
      <c r="E95" s="48">
        <v>27</v>
      </c>
      <c r="F95" s="48" t="s">
        <v>30</v>
      </c>
      <c r="G95" s="48">
        <v>3</v>
      </c>
      <c r="H95" s="49">
        <v>5</v>
      </c>
      <c r="I95" s="49" t="s">
        <v>32</v>
      </c>
      <c r="J95" s="49">
        <v>1</v>
      </c>
      <c r="K95" s="183">
        <v>2.6666666666666665</v>
      </c>
      <c r="L95" s="48">
        <v>68</v>
      </c>
      <c r="M95" s="48" t="s">
        <v>30</v>
      </c>
      <c r="N95" s="48">
        <v>3</v>
      </c>
      <c r="O95" s="48">
        <v>18</v>
      </c>
      <c r="P95" s="48" t="s">
        <v>30</v>
      </c>
      <c r="Q95" s="48">
        <v>3</v>
      </c>
      <c r="R95" s="48">
        <v>8</v>
      </c>
      <c r="S95" s="48" t="s">
        <v>31</v>
      </c>
      <c r="T95" s="48">
        <v>2</v>
      </c>
      <c r="U95" s="48">
        <v>11</v>
      </c>
      <c r="V95" s="48" t="s">
        <v>32</v>
      </c>
      <c r="W95" s="48">
        <v>1</v>
      </c>
      <c r="X95" s="188">
        <v>2.25</v>
      </c>
      <c r="Y95" s="48">
        <v>90</v>
      </c>
      <c r="Z95" s="48" t="s">
        <v>30</v>
      </c>
      <c r="AA95" s="48">
        <v>3</v>
      </c>
      <c r="AB95" s="48">
        <v>16</v>
      </c>
      <c r="AC95" s="48" t="s">
        <v>31</v>
      </c>
      <c r="AD95" s="48">
        <v>2</v>
      </c>
      <c r="AE95" s="48">
        <v>29</v>
      </c>
      <c r="AF95" s="48" t="s">
        <v>31</v>
      </c>
      <c r="AG95" s="48">
        <v>2</v>
      </c>
      <c r="AH95" s="48">
        <v>24</v>
      </c>
      <c r="AI95" s="48" t="s">
        <v>29</v>
      </c>
      <c r="AJ95" s="48">
        <v>4</v>
      </c>
      <c r="AK95" s="193">
        <v>2.75</v>
      </c>
      <c r="AL95" s="181">
        <f t="shared" si="5"/>
        <v>3</v>
      </c>
      <c r="AM95" s="182">
        <f t="shared" si="6"/>
        <v>2.5555555555555554</v>
      </c>
      <c r="AN95" s="49" t="s">
        <v>99</v>
      </c>
    </row>
    <row r="96" spans="1:40" ht="18" customHeight="1" x14ac:dyDescent="0.25">
      <c r="A96" s="16">
        <v>88</v>
      </c>
      <c r="B96" s="48">
        <v>83</v>
      </c>
      <c r="C96" s="48" t="s">
        <v>29</v>
      </c>
      <c r="D96" s="48">
        <v>4</v>
      </c>
      <c r="E96" s="48">
        <v>19</v>
      </c>
      <c r="F96" s="48" t="s">
        <v>31</v>
      </c>
      <c r="G96" s="48">
        <v>2</v>
      </c>
      <c r="H96" s="49">
        <v>10</v>
      </c>
      <c r="I96" s="49" t="s">
        <v>31</v>
      </c>
      <c r="J96" s="49">
        <v>2</v>
      </c>
      <c r="K96" s="183">
        <v>2.6666666666666665</v>
      </c>
      <c r="L96" s="48">
        <v>22</v>
      </c>
      <c r="M96" s="48" t="s">
        <v>32</v>
      </c>
      <c r="N96" s="48">
        <v>1</v>
      </c>
      <c r="O96" s="48">
        <v>10</v>
      </c>
      <c r="P96" s="48" t="s">
        <v>31</v>
      </c>
      <c r="Q96" s="48">
        <v>2</v>
      </c>
      <c r="R96" s="48">
        <v>0</v>
      </c>
      <c r="S96" s="48" t="s">
        <v>32</v>
      </c>
      <c r="T96" s="48">
        <v>1</v>
      </c>
      <c r="U96" s="48">
        <v>8</v>
      </c>
      <c r="V96" s="48" t="s">
        <v>32</v>
      </c>
      <c r="W96" s="48">
        <v>1</v>
      </c>
      <c r="X96" s="188">
        <v>1.25</v>
      </c>
      <c r="Y96" s="48">
        <v>37</v>
      </c>
      <c r="Z96" s="48" t="s">
        <v>32</v>
      </c>
      <c r="AA96" s="48">
        <v>1</v>
      </c>
      <c r="AB96" s="48">
        <v>10</v>
      </c>
      <c r="AC96" s="48" t="s">
        <v>32</v>
      </c>
      <c r="AD96" s="48">
        <v>1</v>
      </c>
      <c r="AE96" s="48">
        <v>12</v>
      </c>
      <c r="AF96" s="48" t="s">
        <v>32</v>
      </c>
      <c r="AG96" s="48">
        <v>1</v>
      </c>
      <c r="AH96" s="48">
        <v>19</v>
      </c>
      <c r="AI96" s="48" t="s">
        <v>30</v>
      </c>
      <c r="AJ96" s="48">
        <v>3</v>
      </c>
      <c r="AK96" s="193">
        <v>1.5</v>
      </c>
      <c r="AL96" s="181">
        <f t="shared" si="5"/>
        <v>3</v>
      </c>
      <c r="AM96" s="182">
        <f t="shared" si="6"/>
        <v>1.8055555555555554</v>
      </c>
      <c r="AN96" s="49" t="s">
        <v>99</v>
      </c>
    </row>
    <row r="97" spans="1:40" ht="18" customHeight="1" x14ac:dyDescent="0.25">
      <c r="A97" s="16">
        <v>89</v>
      </c>
      <c r="B97" s="48">
        <v>85</v>
      </c>
      <c r="C97" s="48" t="s">
        <v>29</v>
      </c>
      <c r="D97" s="48">
        <v>4</v>
      </c>
      <c r="E97" s="48">
        <v>34</v>
      </c>
      <c r="F97" s="48" t="s">
        <v>29</v>
      </c>
      <c r="G97" s="48">
        <v>4</v>
      </c>
      <c r="H97" s="49">
        <v>20</v>
      </c>
      <c r="I97" s="49" t="s">
        <v>29</v>
      </c>
      <c r="J97" s="49">
        <v>4</v>
      </c>
      <c r="K97" s="183">
        <v>4</v>
      </c>
      <c r="L97" s="48">
        <v>101</v>
      </c>
      <c r="M97" s="48" t="s">
        <v>29</v>
      </c>
      <c r="N97" s="48">
        <v>4</v>
      </c>
      <c r="O97" s="48">
        <v>29</v>
      </c>
      <c r="P97" s="48" t="s">
        <v>29</v>
      </c>
      <c r="Q97" s="48">
        <v>4</v>
      </c>
      <c r="R97" s="48">
        <v>26</v>
      </c>
      <c r="S97" s="48" t="s">
        <v>29</v>
      </c>
      <c r="T97" s="48">
        <v>4</v>
      </c>
      <c r="U97" s="48">
        <v>60</v>
      </c>
      <c r="V97" s="48" t="s">
        <v>29</v>
      </c>
      <c r="W97" s="48">
        <v>4</v>
      </c>
      <c r="X97" s="188">
        <v>4</v>
      </c>
      <c r="Y97" s="48">
        <v>137</v>
      </c>
      <c r="Z97" s="48" t="s">
        <v>29</v>
      </c>
      <c r="AA97" s="48">
        <v>4</v>
      </c>
      <c r="AB97" s="48">
        <v>64</v>
      </c>
      <c r="AC97" s="48" t="s">
        <v>28</v>
      </c>
      <c r="AD97" s="48">
        <v>5</v>
      </c>
      <c r="AE97" s="48">
        <v>62</v>
      </c>
      <c r="AF97" s="48" t="s">
        <v>29</v>
      </c>
      <c r="AG97" s="48">
        <v>4</v>
      </c>
      <c r="AH97" s="48">
        <v>27</v>
      </c>
      <c r="AI97" s="48" t="s">
        <v>29</v>
      </c>
      <c r="AJ97" s="48">
        <v>4</v>
      </c>
      <c r="AK97" s="193">
        <v>4.25</v>
      </c>
      <c r="AL97" s="181">
        <f t="shared" si="5"/>
        <v>3</v>
      </c>
      <c r="AM97" s="182">
        <f t="shared" si="6"/>
        <v>4.083333333333333</v>
      </c>
      <c r="AN97" s="49" t="s">
        <v>99</v>
      </c>
    </row>
    <row r="98" spans="1:40" ht="18" customHeight="1" x14ac:dyDescent="0.25">
      <c r="A98" s="16">
        <v>90</v>
      </c>
      <c r="B98" s="48" t="s">
        <v>33</v>
      </c>
      <c r="C98" s="48" t="s">
        <v>33</v>
      </c>
      <c r="D98" s="48" t="s">
        <v>33</v>
      </c>
      <c r="E98" s="48" t="s">
        <v>33</v>
      </c>
      <c r="F98" s="48" t="s">
        <v>33</v>
      </c>
      <c r="G98" s="48" t="s">
        <v>33</v>
      </c>
      <c r="H98" s="48" t="s">
        <v>33</v>
      </c>
      <c r="I98" s="48" t="s">
        <v>33</v>
      </c>
      <c r="J98" s="48" t="s">
        <v>33</v>
      </c>
      <c r="K98" s="183" t="s">
        <v>33</v>
      </c>
      <c r="L98" s="48">
        <v>79</v>
      </c>
      <c r="M98" s="48" t="s">
        <v>29</v>
      </c>
      <c r="N98" s="48">
        <v>4</v>
      </c>
      <c r="O98" s="48">
        <v>30</v>
      </c>
      <c r="P98" s="48" t="s">
        <v>29</v>
      </c>
      <c r="Q98" s="48">
        <v>4</v>
      </c>
      <c r="R98" s="48">
        <v>25</v>
      </c>
      <c r="S98" s="48" t="s">
        <v>29</v>
      </c>
      <c r="T98" s="48">
        <v>4</v>
      </c>
      <c r="U98" s="48">
        <v>57</v>
      </c>
      <c r="V98" s="48" t="s">
        <v>29</v>
      </c>
      <c r="W98" s="48">
        <v>4</v>
      </c>
      <c r="X98" s="188">
        <v>4</v>
      </c>
      <c r="Y98" s="48">
        <v>123</v>
      </c>
      <c r="Z98" s="48" t="s">
        <v>30</v>
      </c>
      <c r="AA98" s="48">
        <v>3</v>
      </c>
      <c r="AB98" s="48">
        <v>57</v>
      </c>
      <c r="AC98" s="48" t="s">
        <v>29</v>
      </c>
      <c r="AD98" s="48">
        <v>4</v>
      </c>
      <c r="AE98" s="48">
        <v>50</v>
      </c>
      <c r="AF98" s="48" t="s">
        <v>29</v>
      </c>
      <c r="AG98" s="48">
        <v>4</v>
      </c>
      <c r="AH98" s="48">
        <v>31</v>
      </c>
      <c r="AI98" s="48" t="s">
        <v>29</v>
      </c>
      <c r="AJ98" s="48">
        <v>4</v>
      </c>
      <c r="AK98" s="193">
        <v>3.75</v>
      </c>
      <c r="AL98" s="181">
        <f t="shared" si="5"/>
        <v>2</v>
      </c>
      <c r="AM98" s="182">
        <f t="shared" si="6"/>
        <v>3.875</v>
      </c>
      <c r="AN98" s="49" t="s">
        <v>101</v>
      </c>
    </row>
    <row r="99" spans="1:40" ht="18" customHeight="1" x14ac:dyDescent="0.25">
      <c r="A99" s="16">
        <v>91</v>
      </c>
      <c r="B99" s="48">
        <v>83</v>
      </c>
      <c r="C99" s="48" t="s">
        <v>29</v>
      </c>
      <c r="D99" s="48">
        <v>4</v>
      </c>
      <c r="E99" s="48">
        <v>26</v>
      </c>
      <c r="F99" s="48" t="s">
        <v>30</v>
      </c>
      <c r="G99" s="48">
        <v>3</v>
      </c>
      <c r="H99" s="49">
        <v>15</v>
      </c>
      <c r="I99" s="49" t="s">
        <v>30</v>
      </c>
      <c r="J99" s="49">
        <v>3</v>
      </c>
      <c r="K99" s="183">
        <v>3.3333333333333335</v>
      </c>
      <c r="L99" s="48">
        <v>87</v>
      </c>
      <c r="M99" s="48" t="s">
        <v>30</v>
      </c>
      <c r="N99" s="48">
        <v>3</v>
      </c>
      <c r="O99" s="48">
        <v>20</v>
      </c>
      <c r="P99" s="48" t="s">
        <v>30</v>
      </c>
      <c r="Q99" s="48">
        <v>3</v>
      </c>
      <c r="R99" s="48">
        <v>40</v>
      </c>
      <c r="S99" s="48" t="s">
        <v>28</v>
      </c>
      <c r="T99" s="48">
        <v>5</v>
      </c>
      <c r="U99" s="48">
        <v>8</v>
      </c>
      <c r="V99" s="48" t="s">
        <v>32</v>
      </c>
      <c r="W99" s="48">
        <v>1</v>
      </c>
      <c r="X99" s="188">
        <v>3</v>
      </c>
      <c r="Y99" s="48">
        <v>142</v>
      </c>
      <c r="Z99" s="48" t="s">
        <v>29</v>
      </c>
      <c r="AA99" s="48">
        <v>4</v>
      </c>
      <c r="AB99" s="48">
        <v>18</v>
      </c>
      <c r="AC99" s="48" t="s">
        <v>31</v>
      </c>
      <c r="AD99" s="48">
        <v>2</v>
      </c>
      <c r="AE99" s="48">
        <v>58</v>
      </c>
      <c r="AF99" s="48" t="s">
        <v>29</v>
      </c>
      <c r="AG99" s="48">
        <v>4</v>
      </c>
      <c r="AH99" s="48">
        <v>36</v>
      </c>
      <c r="AI99" s="48" t="s">
        <v>28</v>
      </c>
      <c r="AJ99" s="48">
        <v>5</v>
      </c>
      <c r="AK99" s="193">
        <v>3.75</v>
      </c>
      <c r="AL99" s="181">
        <f t="shared" si="5"/>
        <v>3</v>
      </c>
      <c r="AM99" s="182">
        <f t="shared" si="6"/>
        <v>3.3611111111111112</v>
      </c>
      <c r="AN99" s="49" t="s">
        <v>99</v>
      </c>
    </row>
    <row r="100" spans="1:40" ht="18" customHeight="1" x14ac:dyDescent="0.25">
      <c r="A100" s="16">
        <v>92</v>
      </c>
      <c r="B100" s="48">
        <v>84</v>
      </c>
      <c r="C100" s="48" t="s">
        <v>29</v>
      </c>
      <c r="D100" s="48">
        <v>4</v>
      </c>
      <c r="E100" s="48">
        <v>20</v>
      </c>
      <c r="F100" s="48" t="s">
        <v>30</v>
      </c>
      <c r="G100" s="48">
        <v>3</v>
      </c>
      <c r="H100" s="49">
        <v>7</v>
      </c>
      <c r="I100" s="49" t="s">
        <v>31</v>
      </c>
      <c r="J100" s="49">
        <v>2</v>
      </c>
      <c r="K100" s="183">
        <v>3</v>
      </c>
      <c r="L100" s="48">
        <v>60</v>
      </c>
      <c r="M100" s="48" t="s">
        <v>30</v>
      </c>
      <c r="N100" s="48">
        <v>3</v>
      </c>
      <c r="O100" s="48">
        <v>15</v>
      </c>
      <c r="P100" s="48" t="s">
        <v>31</v>
      </c>
      <c r="Q100" s="48">
        <v>2</v>
      </c>
      <c r="R100" s="48">
        <v>20</v>
      </c>
      <c r="S100" s="48" t="s">
        <v>30</v>
      </c>
      <c r="T100" s="48">
        <v>3</v>
      </c>
      <c r="U100" s="48">
        <v>50</v>
      </c>
      <c r="V100" s="48" t="s">
        <v>29</v>
      </c>
      <c r="W100" s="48">
        <v>4</v>
      </c>
      <c r="X100" s="188">
        <v>3</v>
      </c>
      <c r="Y100" s="48">
        <v>159</v>
      </c>
      <c r="Z100" s="48" t="s">
        <v>29</v>
      </c>
      <c r="AA100" s="48">
        <v>4</v>
      </c>
      <c r="AB100" s="48">
        <v>58</v>
      </c>
      <c r="AC100" s="48" t="s">
        <v>29</v>
      </c>
      <c r="AD100" s="48">
        <v>4</v>
      </c>
      <c r="AE100" s="48">
        <v>54</v>
      </c>
      <c r="AF100" s="48" t="s">
        <v>29</v>
      </c>
      <c r="AG100" s="48">
        <v>4</v>
      </c>
      <c r="AH100" s="48">
        <v>38</v>
      </c>
      <c r="AI100" s="48" t="s">
        <v>28</v>
      </c>
      <c r="AJ100" s="48">
        <v>5</v>
      </c>
      <c r="AK100" s="193">
        <v>4.25</v>
      </c>
      <c r="AL100" s="181">
        <f t="shared" si="5"/>
        <v>3</v>
      </c>
      <c r="AM100" s="182">
        <f t="shared" si="6"/>
        <v>3.4166666666666665</v>
      </c>
      <c r="AN100" s="49" t="s">
        <v>100</v>
      </c>
    </row>
    <row r="101" spans="1:40" ht="18" customHeight="1" x14ac:dyDescent="0.25">
      <c r="A101" s="16">
        <v>93</v>
      </c>
      <c r="B101" s="48">
        <v>75</v>
      </c>
      <c r="C101" s="48" t="s">
        <v>29</v>
      </c>
      <c r="D101" s="48">
        <v>4</v>
      </c>
      <c r="E101" s="48">
        <v>25</v>
      </c>
      <c r="F101" s="48" t="s">
        <v>30</v>
      </c>
      <c r="G101" s="48">
        <v>3</v>
      </c>
      <c r="H101" s="49">
        <v>11</v>
      </c>
      <c r="I101" s="49" t="s">
        <v>31</v>
      </c>
      <c r="J101" s="49">
        <v>2</v>
      </c>
      <c r="K101" s="183">
        <v>3</v>
      </c>
      <c r="L101" s="48">
        <v>109</v>
      </c>
      <c r="M101" s="48" t="s">
        <v>28</v>
      </c>
      <c r="N101" s="48">
        <v>5</v>
      </c>
      <c r="O101" s="48">
        <v>27</v>
      </c>
      <c r="P101" s="48" t="s">
        <v>29</v>
      </c>
      <c r="Q101" s="48">
        <v>4</v>
      </c>
      <c r="R101" s="48">
        <v>27</v>
      </c>
      <c r="S101" s="48" t="s">
        <v>29</v>
      </c>
      <c r="T101" s="48">
        <v>4</v>
      </c>
      <c r="U101" s="48">
        <v>59</v>
      </c>
      <c r="V101" s="48" t="s">
        <v>29</v>
      </c>
      <c r="W101" s="48">
        <v>4</v>
      </c>
      <c r="X101" s="188">
        <v>4.25</v>
      </c>
      <c r="Y101" s="48">
        <v>137</v>
      </c>
      <c r="Z101" s="48" t="s">
        <v>29</v>
      </c>
      <c r="AA101" s="48">
        <v>4</v>
      </c>
      <c r="AB101" s="48">
        <v>21</v>
      </c>
      <c r="AC101" s="48" t="s">
        <v>31</v>
      </c>
      <c r="AD101" s="48">
        <v>2</v>
      </c>
      <c r="AE101" s="48">
        <v>33</v>
      </c>
      <c r="AF101" s="48" t="s">
        <v>30</v>
      </c>
      <c r="AG101" s="48">
        <v>3</v>
      </c>
      <c r="AH101" s="48">
        <v>36</v>
      </c>
      <c r="AI101" s="48" t="s">
        <v>28</v>
      </c>
      <c r="AJ101" s="48">
        <v>5</v>
      </c>
      <c r="AK101" s="193">
        <v>3.5</v>
      </c>
      <c r="AL101" s="181">
        <f t="shared" si="5"/>
        <v>3</v>
      </c>
      <c r="AM101" s="182">
        <f t="shared" si="6"/>
        <v>3.5833333333333335</v>
      </c>
      <c r="AN101" s="49" t="s">
        <v>100</v>
      </c>
    </row>
    <row r="102" spans="1:40" ht="18" customHeight="1" x14ac:dyDescent="0.25">
      <c r="A102" s="16">
        <v>94</v>
      </c>
      <c r="B102" s="48">
        <v>89</v>
      </c>
      <c r="C102" s="48" t="s">
        <v>29</v>
      </c>
      <c r="D102" s="48">
        <v>4</v>
      </c>
      <c r="E102" s="48">
        <v>35</v>
      </c>
      <c r="F102" s="48" t="s">
        <v>29</v>
      </c>
      <c r="G102" s="48">
        <v>4</v>
      </c>
      <c r="H102" s="49">
        <v>25</v>
      </c>
      <c r="I102" s="49" t="s">
        <v>28</v>
      </c>
      <c r="J102" s="49">
        <v>5</v>
      </c>
      <c r="K102" s="183">
        <v>4.333333333333333</v>
      </c>
      <c r="L102" s="48">
        <v>101</v>
      </c>
      <c r="M102" s="48" t="s">
        <v>29</v>
      </c>
      <c r="N102" s="48">
        <v>4</v>
      </c>
      <c r="O102" s="48">
        <v>32</v>
      </c>
      <c r="P102" s="48" t="s">
        <v>28</v>
      </c>
      <c r="Q102" s="48">
        <v>5</v>
      </c>
      <c r="R102" s="48">
        <v>31</v>
      </c>
      <c r="S102" s="48" t="s">
        <v>29</v>
      </c>
      <c r="T102" s="48">
        <v>4</v>
      </c>
      <c r="U102" s="48">
        <v>59</v>
      </c>
      <c r="V102" s="48" t="s">
        <v>29</v>
      </c>
      <c r="W102" s="48">
        <v>4</v>
      </c>
      <c r="X102" s="188">
        <v>4.25</v>
      </c>
      <c r="Y102" s="48">
        <v>161</v>
      </c>
      <c r="Z102" s="48" t="s">
        <v>29</v>
      </c>
      <c r="AA102" s="48">
        <v>4</v>
      </c>
      <c r="AB102" s="48">
        <v>56</v>
      </c>
      <c r="AC102" s="48" t="s">
        <v>29</v>
      </c>
      <c r="AD102" s="48">
        <v>4</v>
      </c>
      <c r="AE102" s="48">
        <v>66</v>
      </c>
      <c r="AF102" s="48" t="s">
        <v>28</v>
      </c>
      <c r="AG102" s="48">
        <v>5</v>
      </c>
      <c r="AH102" s="48">
        <v>33</v>
      </c>
      <c r="AI102" s="48" t="s">
        <v>28</v>
      </c>
      <c r="AJ102" s="48">
        <v>5</v>
      </c>
      <c r="AK102" s="193">
        <v>4.5</v>
      </c>
      <c r="AL102" s="181">
        <f t="shared" si="5"/>
        <v>3</v>
      </c>
      <c r="AM102" s="182">
        <f t="shared" si="6"/>
        <v>4.3611111111111107</v>
      </c>
      <c r="AN102" s="49" t="s">
        <v>101</v>
      </c>
    </row>
    <row r="103" spans="1:40" ht="18" customHeight="1" x14ac:dyDescent="0.25">
      <c r="A103" s="16">
        <v>95</v>
      </c>
      <c r="B103" s="48">
        <v>67</v>
      </c>
      <c r="C103" s="48" t="s">
        <v>30</v>
      </c>
      <c r="D103" s="48">
        <v>3</v>
      </c>
      <c r="E103" s="48">
        <v>30</v>
      </c>
      <c r="F103" s="48" t="s">
        <v>29</v>
      </c>
      <c r="G103" s="48">
        <v>4</v>
      </c>
      <c r="H103" s="49">
        <v>16</v>
      </c>
      <c r="I103" s="49" t="s">
        <v>30</v>
      </c>
      <c r="J103" s="49">
        <v>3</v>
      </c>
      <c r="K103" s="183">
        <v>3.3333333333333335</v>
      </c>
      <c r="L103" s="48">
        <v>75</v>
      </c>
      <c r="M103" s="48" t="s">
        <v>30</v>
      </c>
      <c r="N103" s="48">
        <v>3</v>
      </c>
      <c r="O103" s="48">
        <v>18</v>
      </c>
      <c r="P103" s="48" t="s">
        <v>30</v>
      </c>
      <c r="Q103" s="48">
        <v>3</v>
      </c>
      <c r="R103" s="48">
        <v>19</v>
      </c>
      <c r="S103" s="48" t="s">
        <v>30</v>
      </c>
      <c r="T103" s="48">
        <v>3</v>
      </c>
      <c r="U103" s="48">
        <v>43</v>
      </c>
      <c r="V103" s="48" t="s">
        <v>30</v>
      </c>
      <c r="W103" s="48">
        <v>3</v>
      </c>
      <c r="X103" s="188">
        <v>3</v>
      </c>
      <c r="Y103" s="48">
        <v>126</v>
      </c>
      <c r="Z103" s="48" t="s">
        <v>29</v>
      </c>
      <c r="AA103" s="48">
        <v>4</v>
      </c>
      <c r="AB103" s="48">
        <v>41</v>
      </c>
      <c r="AC103" s="48" t="s">
        <v>30</v>
      </c>
      <c r="AD103" s="48">
        <v>3</v>
      </c>
      <c r="AE103" s="48">
        <v>52</v>
      </c>
      <c r="AF103" s="48" t="s">
        <v>29</v>
      </c>
      <c r="AG103" s="48">
        <v>4</v>
      </c>
      <c r="AH103" s="48">
        <v>35</v>
      </c>
      <c r="AI103" s="48" t="s">
        <v>28</v>
      </c>
      <c r="AJ103" s="48">
        <v>5</v>
      </c>
      <c r="AK103" s="193">
        <v>4</v>
      </c>
      <c r="AL103" s="181">
        <f t="shared" si="5"/>
        <v>3</v>
      </c>
      <c r="AM103" s="182">
        <f t="shared" si="6"/>
        <v>3.4444444444444446</v>
      </c>
      <c r="AN103" s="49" t="s">
        <v>99</v>
      </c>
    </row>
    <row r="104" spans="1:40" ht="18" customHeight="1" x14ac:dyDescent="0.25">
      <c r="A104" s="16">
        <v>96</v>
      </c>
      <c r="B104" s="48">
        <v>52</v>
      </c>
      <c r="C104" s="48" t="s">
        <v>30</v>
      </c>
      <c r="D104" s="48">
        <v>3</v>
      </c>
      <c r="E104" s="48">
        <v>30</v>
      </c>
      <c r="F104" s="48" t="s">
        <v>29</v>
      </c>
      <c r="G104" s="48">
        <v>4</v>
      </c>
      <c r="H104" s="49">
        <v>14</v>
      </c>
      <c r="I104" s="49" t="s">
        <v>30</v>
      </c>
      <c r="J104" s="49">
        <v>3</v>
      </c>
      <c r="K104" s="183">
        <v>3.3333333333333335</v>
      </c>
      <c r="L104" s="48">
        <v>71</v>
      </c>
      <c r="M104" s="48" t="s">
        <v>30</v>
      </c>
      <c r="N104" s="48">
        <v>3</v>
      </c>
      <c r="O104" s="48">
        <v>17</v>
      </c>
      <c r="P104" s="48" t="s">
        <v>30</v>
      </c>
      <c r="Q104" s="48">
        <v>3</v>
      </c>
      <c r="R104" s="48">
        <v>3</v>
      </c>
      <c r="S104" s="48" t="s">
        <v>32</v>
      </c>
      <c r="T104" s="48">
        <v>1</v>
      </c>
      <c r="U104" s="48">
        <v>27</v>
      </c>
      <c r="V104" s="48" t="s">
        <v>31</v>
      </c>
      <c r="W104" s="48">
        <v>2</v>
      </c>
      <c r="X104" s="188">
        <v>2.25</v>
      </c>
      <c r="Y104" s="48">
        <v>61</v>
      </c>
      <c r="Z104" s="48" t="s">
        <v>31</v>
      </c>
      <c r="AA104" s="48">
        <v>2</v>
      </c>
      <c r="AB104" s="48">
        <v>35</v>
      </c>
      <c r="AC104" s="48" t="s">
        <v>30</v>
      </c>
      <c r="AD104" s="48">
        <v>3</v>
      </c>
      <c r="AE104" s="48">
        <v>44</v>
      </c>
      <c r="AF104" s="48" t="s">
        <v>30</v>
      </c>
      <c r="AG104" s="48">
        <v>3</v>
      </c>
      <c r="AH104" s="48">
        <v>21</v>
      </c>
      <c r="AI104" s="48" t="s">
        <v>30</v>
      </c>
      <c r="AJ104" s="48">
        <v>3</v>
      </c>
      <c r="AK104" s="193">
        <v>2.75</v>
      </c>
      <c r="AL104" s="181">
        <f t="shared" si="5"/>
        <v>3</v>
      </c>
      <c r="AM104" s="182">
        <f t="shared" si="6"/>
        <v>2.7777777777777781</v>
      </c>
      <c r="AN104" s="49" t="s">
        <v>99</v>
      </c>
    </row>
    <row r="105" spans="1:40" ht="18" customHeight="1" x14ac:dyDescent="0.25">
      <c r="A105" s="16">
        <v>97</v>
      </c>
      <c r="B105" s="48">
        <v>108</v>
      </c>
      <c r="C105" s="48" t="s">
        <v>28</v>
      </c>
      <c r="D105" s="48">
        <v>5</v>
      </c>
      <c r="E105" s="48">
        <v>33</v>
      </c>
      <c r="F105" s="48" t="s">
        <v>29</v>
      </c>
      <c r="G105" s="48">
        <v>4</v>
      </c>
      <c r="H105" s="49">
        <v>22</v>
      </c>
      <c r="I105" s="49" t="s">
        <v>29</v>
      </c>
      <c r="J105" s="49">
        <v>4</v>
      </c>
      <c r="K105" s="183">
        <v>4.333333333333333</v>
      </c>
      <c r="L105" s="48">
        <v>114</v>
      </c>
      <c r="M105" s="48" t="s">
        <v>28</v>
      </c>
      <c r="N105" s="48">
        <v>5</v>
      </c>
      <c r="O105" s="48">
        <v>31</v>
      </c>
      <c r="P105" s="48" t="s">
        <v>29</v>
      </c>
      <c r="Q105" s="48">
        <v>4</v>
      </c>
      <c r="R105" s="48">
        <v>28</v>
      </c>
      <c r="S105" s="48" t="s">
        <v>29</v>
      </c>
      <c r="T105" s="48">
        <v>4</v>
      </c>
      <c r="U105" s="48">
        <v>71</v>
      </c>
      <c r="V105" s="48" t="s">
        <v>28</v>
      </c>
      <c r="W105" s="48">
        <v>5</v>
      </c>
      <c r="X105" s="188">
        <v>4.5</v>
      </c>
      <c r="Y105" s="48">
        <v>156</v>
      </c>
      <c r="Z105" s="48" t="s">
        <v>29</v>
      </c>
      <c r="AA105" s="48">
        <v>4</v>
      </c>
      <c r="AB105" s="48">
        <v>43</v>
      </c>
      <c r="AC105" s="48" t="s">
        <v>30</v>
      </c>
      <c r="AD105" s="48">
        <v>3</v>
      </c>
      <c r="AE105" s="48">
        <v>47</v>
      </c>
      <c r="AF105" s="48" t="s">
        <v>30</v>
      </c>
      <c r="AG105" s="48">
        <v>3</v>
      </c>
      <c r="AH105" s="48">
        <v>30</v>
      </c>
      <c r="AI105" s="48" t="s">
        <v>29</v>
      </c>
      <c r="AJ105" s="48">
        <v>4</v>
      </c>
      <c r="AK105" s="193">
        <v>3.5</v>
      </c>
      <c r="AL105" s="181">
        <f t="shared" si="5"/>
        <v>3</v>
      </c>
      <c r="AM105" s="182">
        <f t="shared" si="6"/>
        <v>4.1111111111111107</v>
      </c>
      <c r="AN105" s="49" t="s">
        <v>101</v>
      </c>
    </row>
    <row r="106" spans="1:40" ht="18" customHeight="1" x14ac:dyDescent="0.25">
      <c r="A106" s="16">
        <v>98</v>
      </c>
      <c r="B106" s="48">
        <v>83</v>
      </c>
      <c r="C106" s="48" t="s">
        <v>29</v>
      </c>
      <c r="D106" s="48">
        <v>4</v>
      </c>
      <c r="E106" s="48">
        <v>26</v>
      </c>
      <c r="F106" s="48" t="s">
        <v>30</v>
      </c>
      <c r="G106" s="48">
        <v>3</v>
      </c>
      <c r="H106" s="49">
        <v>14</v>
      </c>
      <c r="I106" s="49" t="s">
        <v>30</v>
      </c>
      <c r="J106" s="49">
        <v>3</v>
      </c>
      <c r="K106" s="183">
        <v>3.3333333333333335</v>
      </c>
      <c r="L106" s="48">
        <v>80</v>
      </c>
      <c r="M106" s="48" t="s">
        <v>29</v>
      </c>
      <c r="N106" s="48">
        <v>4</v>
      </c>
      <c r="O106" s="48">
        <v>17</v>
      </c>
      <c r="P106" s="48" t="s">
        <v>30</v>
      </c>
      <c r="Q106" s="48">
        <v>3</v>
      </c>
      <c r="R106" s="48">
        <v>25</v>
      </c>
      <c r="S106" s="48" t="s">
        <v>29</v>
      </c>
      <c r="T106" s="48">
        <v>4</v>
      </c>
      <c r="U106" s="48">
        <v>58</v>
      </c>
      <c r="V106" s="48" t="s">
        <v>29</v>
      </c>
      <c r="W106" s="48">
        <v>4</v>
      </c>
      <c r="X106" s="188">
        <v>3.75</v>
      </c>
      <c r="Y106" s="48">
        <v>150</v>
      </c>
      <c r="Z106" s="48" t="s">
        <v>29</v>
      </c>
      <c r="AA106" s="48">
        <v>4</v>
      </c>
      <c r="AB106" s="48">
        <v>52</v>
      </c>
      <c r="AC106" s="48" t="s">
        <v>29</v>
      </c>
      <c r="AD106" s="48">
        <v>4</v>
      </c>
      <c r="AE106" s="48">
        <v>65</v>
      </c>
      <c r="AF106" s="48" t="s">
        <v>28</v>
      </c>
      <c r="AG106" s="48">
        <v>5</v>
      </c>
      <c r="AH106" s="48">
        <v>35</v>
      </c>
      <c r="AI106" s="48" t="s">
        <v>28</v>
      </c>
      <c r="AJ106" s="48">
        <v>5</v>
      </c>
      <c r="AK106" s="193">
        <v>4.5</v>
      </c>
      <c r="AL106" s="181">
        <f t="shared" si="5"/>
        <v>3</v>
      </c>
      <c r="AM106" s="182">
        <f t="shared" si="6"/>
        <v>3.8611111111111112</v>
      </c>
      <c r="AN106" s="49" t="s">
        <v>102</v>
      </c>
    </row>
    <row r="107" spans="1:40" ht="18" customHeight="1" x14ac:dyDescent="0.25">
      <c r="A107" s="16">
        <v>99</v>
      </c>
      <c r="B107" s="48">
        <v>92</v>
      </c>
      <c r="C107" s="48" t="s">
        <v>29</v>
      </c>
      <c r="D107" s="48">
        <v>4</v>
      </c>
      <c r="E107" s="48">
        <v>38</v>
      </c>
      <c r="F107" s="48" t="s">
        <v>29</v>
      </c>
      <c r="G107" s="48">
        <v>4</v>
      </c>
      <c r="H107" s="49">
        <v>23</v>
      </c>
      <c r="I107" s="49" t="s">
        <v>29</v>
      </c>
      <c r="J107" s="49">
        <v>4</v>
      </c>
      <c r="K107" s="183">
        <v>4</v>
      </c>
      <c r="L107" s="48">
        <v>24</v>
      </c>
      <c r="M107" s="48" t="s">
        <v>32</v>
      </c>
      <c r="N107" s="48">
        <v>1</v>
      </c>
      <c r="O107" s="48">
        <v>11</v>
      </c>
      <c r="P107" s="48" t="s">
        <v>31</v>
      </c>
      <c r="Q107" s="48">
        <v>2</v>
      </c>
      <c r="R107" s="48">
        <v>4</v>
      </c>
      <c r="S107" s="48" t="s">
        <v>32</v>
      </c>
      <c r="T107" s="48">
        <v>1</v>
      </c>
      <c r="U107" s="48">
        <v>10</v>
      </c>
      <c r="V107" s="48" t="s">
        <v>32</v>
      </c>
      <c r="W107" s="48">
        <v>1</v>
      </c>
      <c r="X107" s="188">
        <v>1.25</v>
      </c>
      <c r="Y107" s="48">
        <v>78</v>
      </c>
      <c r="Z107" s="48" t="s">
        <v>31</v>
      </c>
      <c r="AA107" s="48">
        <v>2</v>
      </c>
      <c r="AB107" s="48">
        <v>11</v>
      </c>
      <c r="AC107" s="48" t="s">
        <v>32</v>
      </c>
      <c r="AD107" s="48">
        <v>1</v>
      </c>
      <c r="AE107" s="48">
        <v>16</v>
      </c>
      <c r="AF107" s="48" t="s">
        <v>31</v>
      </c>
      <c r="AG107" s="48">
        <v>2</v>
      </c>
      <c r="AH107" s="48">
        <v>0</v>
      </c>
      <c r="AI107" s="48" t="s">
        <v>32</v>
      </c>
      <c r="AJ107" s="48">
        <v>1</v>
      </c>
      <c r="AK107" s="193">
        <v>1.5</v>
      </c>
      <c r="AL107" s="181">
        <f t="shared" si="5"/>
        <v>3</v>
      </c>
      <c r="AM107" s="182">
        <f t="shared" si="6"/>
        <v>2.25</v>
      </c>
      <c r="AN107" s="49" t="s">
        <v>102</v>
      </c>
    </row>
    <row r="108" spans="1:40" ht="18" customHeight="1" x14ac:dyDescent="0.25">
      <c r="A108" s="16">
        <v>100</v>
      </c>
      <c r="B108" s="48">
        <v>84</v>
      </c>
      <c r="C108" s="48" t="s">
        <v>29</v>
      </c>
      <c r="D108" s="48">
        <v>4</v>
      </c>
      <c r="E108" s="48">
        <v>23</v>
      </c>
      <c r="F108" s="48" t="s">
        <v>30</v>
      </c>
      <c r="G108" s="48">
        <v>3</v>
      </c>
      <c r="H108" s="49">
        <v>13</v>
      </c>
      <c r="I108" s="49" t="s">
        <v>30</v>
      </c>
      <c r="J108" s="49">
        <v>3</v>
      </c>
      <c r="K108" s="183">
        <v>3.3333333333333335</v>
      </c>
      <c r="L108" s="48">
        <v>82</v>
      </c>
      <c r="M108" s="48" t="s">
        <v>29</v>
      </c>
      <c r="N108" s="48">
        <v>4</v>
      </c>
      <c r="O108" s="48">
        <v>32</v>
      </c>
      <c r="P108" s="48" t="s">
        <v>28</v>
      </c>
      <c r="Q108" s="48">
        <v>5</v>
      </c>
      <c r="R108" s="48">
        <v>31</v>
      </c>
      <c r="S108" s="48" t="s">
        <v>29</v>
      </c>
      <c r="T108" s="48">
        <v>4</v>
      </c>
      <c r="U108" s="48">
        <v>41</v>
      </c>
      <c r="V108" s="48" t="s">
        <v>30</v>
      </c>
      <c r="W108" s="48">
        <v>3</v>
      </c>
      <c r="X108" s="188">
        <v>4</v>
      </c>
      <c r="Y108" s="48">
        <v>115</v>
      </c>
      <c r="Z108" s="48" t="s">
        <v>30</v>
      </c>
      <c r="AA108" s="48">
        <v>3</v>
      </c>
      <c r="AB108" s="48">
        <v>31</v>
      </c>
      <c r="AC108" s="48" t="s">
        <v>31</v>
      </c>
      <c r="AD108" s="48">
        <v>2</v>
      </c>
      <c r="AE108" s="48">
        <v>40</v>
      </c>
      <c r="AF108" s="48" t="s">
        <v>30</v>
      </c>
      <c r="AG108" s="48">
        <v>3</v>
      </c>
      <c r="AH108" s="48">
        <v>18</v>
      </c>
      <c r="AI108" s="48" t="s">
        <v>30</v>
      </c>
      <c r="AJ108" s="48">
        <v>3</v>
      </c>
      <c r="AK108" s="193">
        <v>2.75</v>
      </c>
      <c r="AL108" s="181">
        <f t="shared" si="5"/>
        <v>3</v>
      </c>
      <c r="AM108" s="182">
        <f t="shared" si="6"/>
        <v>3.3611111111111112</v>
      </c>
      <c r="AN108" s="49" t="s">
        <v>99</v>
      </c>
    </row>
    <row r="109" spans="1:40" ht="18" customHeight="1" x14ac:dyDescent="0.25">
      <c r="A109" s="16">
        <v>101</v>
      </c>
      <c r="B109" s="48">
        <v>51</v>
      </c>
      <c r="C109" s="48" t="s">
        <v>30</v>
      </c>
      <c r="D109" s="48">
        <v>3</v>
      </c>
      <c r="E109" s="48">
        <v>3</v>
      </c>
      <c r="F109" s="48" t="s">
        <v>32</v>
      </c>
      <c r="G109" s="48">
        <v>1</v>
      </c>
      <c r="H109" s="49">
        <v>5</v>
      </c>
      <c r="I109" s="49" t="s">
        <v>32</v>
      </c>
      <c r="J109" s="49">
        <v>1</v>
      </c>
      <c r="K109" s="183">
        <v>1.6666666666666667</v>
      </c>
      <c r="L109" s="48">
        <v>0</v>
      </c>
      <c r="M109" s="48" t="s">
        <v>32</v>
      </c>
      <c r="N109" s="48">
        <v>1</v>
      </c>
      <c r="O109" s="48">
        <v>0</v>
      </c>
      <c r="P109" s="48" t="s">
        <v>32</v>
      </c>
      <c r="Q109" s="48">
        <v>1</v>
      </c>
      <c r="R109" s="48">
        <v>0</v>
      </c>
      <c r="S109" s="48" t="s">
        <v>32</v>
      </c>
      <c r="T109" s="48">
        <v>1</v>
      </c>
      <c r="U109" s="48">
        <v>0</v>
      </c>
      <c r="V109" s="48" t="s">
        <v>32</v>
      </c>
      <c r="W109" s="48">
        <v>1</v>
      </c>
      <c r="X109" s="188">
        <v>1</v>
      </c>
      <c r="Y109" s="48">
        <v>59</v>
      </c>
      <c r="Z109" s="48" t="s">
        <v>31</v>
      </c>
      <c r="AA109" s="48">
        <v>2</v>
      </c>
      <c r="AB109" s="48">
        <v>17</v>
      </c>
      <c r="AC109" s="48" t="s">
        <v>31</v>
      </c>
      <c r="AD109" s="48">
        <v>2</v>
      </c>
      <c r="AE109" s="48">
        <v>46</v>
      </c>
      <c r="AF109" s="48" t="s">
        <v>30</v>
      </c>
      <c r="AG109" s="48">
        <v>3</v>
      </c>
      <c r="AH109" s="48">
        <v>30</v>
      </c>
      <c r="AI109" s="48" t="s">
        <v>29</v>
      </c>
      <c r="AJ109" s="48">
        <v>4</v>
      </c>
      <c r="AK109" s="193">
        <v>2.75</v>
      </c>
      <c r="AL109" s="181">
        <f t="shared" si="5"/>
        <v>3</v>
      </c>
      <c r="AM109" s="182">
        <f t="shared" si="6"/>
        <v>1.8055555555555556</v>
      </c>
      <c r="AN109" s="49" t="s">
        <v>99</v>
      </c>
    </row>
    <row r="110" spans="1:40" ht="18" customHeight="1" x14ac:dyDescent="0.25">
      <c r="A110" s="16">
        <v>102</v>
      </c>
      <c r="B110" s="48">
        <v>89</v>
      </c>
      <c r="C110" s="48" t="s">
        <v>29</v>
      </c>
      <c r="D110" s="48">
        <v>4</v>
      </c>
      <c r="E110" s="48">
        <v>31</v>
      </c>
      <c r="F110" s="48" t="s">
        <v>29</v>
      </c>
      <c r="G110" s="48">
        <v>4</v>
      </c>
      <c r="H110" s="49">
        <v>12</v>
      </c>
      <c r="I110" s="49" t="s">
        <v>30</v>
      </c>
      <c r="J110" s="49">
        <v>3</v>
      </c>
      <c r="K110" s="183">
        <v>3.6666666666666665</v>
      </c>
      <c r="L110" s="48">
        <v>51</v>
      </c>
      <c r="M110" s="48" t="s">
        <v>31</v>
      </c>
      <c r="N110" s="48">
        <v>2</v>
      </c>
      <c r="O110" s="48">
        <v>16</v>
      </c>
      <c r="P110" s="48" t="s">
        <v>30</v>
      </c>
      <c r="Q110" s="48">
        <v>3</v>
      </c>
      <c r="R110" s="48">
        <v>18</v>
      </c>
      <c r="S110" s="48" t="s">
        <v>30</v>
      </c>
      <c r="T110" s="48">
        <v>3</v>
      </c>
      <c r="U110" s="48">
        <v>30</v>
      </c>
      <c r="V110" s="48" t="s">
        <v>31</v>
      </c>
      <c r="W110" s="48">
        <v>2</v>
      </c>
      <c r="X110" s="188">
        <v>2.5</v>
      </c>
      <c r="Y110" s="48">
        <v>131</v>
      </c>
      <c r="Z110" s="48" t="s">
        <v>29</v>
      </c>
      <c r="AA110" s="48">
        <v>4</v>
      </c>
      <c r="AB110" s="48">
        <v>61</v>
      </c>
      <c r="AC110" s="48" t="s">
        <v>29</v>
      </c>
      <c r="AD110" s="48">
        <v>4</v>
      </c>
      <c r="AE110" s="48">
        <v>56</v>
      </c>
      <c r="AF110" s="48" t="s">
        <v>29</v>
      </c>
      <c r="AG110" s="48">
        <v>4</v>
      </c>
      <c r="AH110" s="48">
        <v>38</v>
      </c>
      <c r="AI110" s="48" t="s">
        <v>28</v>
      </c>
      <c r="AJ110" s="48">
        <v>5</v>
      </c>
      <c r="AK110" s="193">
        <v>4.25</v>
      </c>
      <c r="AL110" s="181">
        <f t="shared" si="5"/>
        <v>3</v>
      </c>
      <c r="AM110" s="182">
        <f t="shared" si="6"/>
        <v>3.4722222222222219</v>
      </c>
      <c r="AN110" s="49" t="s">
        <v>99</v>
      </c>
    </row>
    <row r="111" spans="1:40" ht="18" customHeight="1" x14ac:dyDescent="0.25">
      <c r="A111" s="16">
        <v>103</v>
      </c>
      <c r="B111" s="48">
        <v>110</v>
      </c>
      <c r="C111" s="48" t="s">
        <v>28</v>
      </c>
      <c r="D111" s="48">
        <v>5</v>
      </c>
      <c r="E111" s="48">
        <v>33</v>
      </c>
      <c r="F111" s="48" t="s">
        <v>29</v>
      </c>
      <c r="G111" s="48">
        <v>4</v>
      </c>
      <c r="H111" s="49">
        <v>30</v>
      </c>
      <c r="I111" s="49" t="s">
        <v>28</v>
      </c>
      <c r="J111" s="49">
        <v>5</v>
      </c>
      <c r="K111" s="183">
        <v>4.666666666666667</v>
      </c>
      <c r="L111" s="48">
        <v>130</v>
      </c>
      <c r="M111" s="48" t="s">
        <v>28</v>
      </c>
      <c r="N111" s="48">
        <v>5</v>
      </c>
      <c r="O111" s="48">
        <v>40</v>
      </c>
      <c r="P111" s="48" t="s">
        <v>28</v>
      </c>
      <c r="Q111" s="48">
        <v>5</v>
      </c>
      <c r="R111" s="48">
        <v>30</v>
      </c>
      <c r="S111" s="48" t="s">
        <v>29</v>
      </c>
      <c r="T111" s="48">
        <v>4</v>
      </c>
      <c r="U111" s="48">
        <v>75</v>
      </c>
      <c r="V111" s="48" t="s">
        <v>28</v>
      </c>
      <c r="W111" s="48">
        <v>5</v>
      </c>
      <c r="X111" s="188">
        <v>4.75</v>
      </c>
      <c r="Y111" s="48">
        <v>207</v>
      </c>
      <c r="Z111" s="48" t="s">
        <v>28</v>
      </c>
      <c r="AA111" s="48">
        <v>5</v>
      </c>
      <c r="AB111" s="48">
        <v>80</v>
      </c>
      <c r="AC111" s="48" t="s">
        <v>28</v>
      </c>
      <c r="AD111" s="48">
        <v>5</v>
      </c>
      <c r="AE111" s="48">
        <v>74</v>
      </c>
      <c r="AF111" s="48" t="s">
        <v>28</v>
      </c>
      <c r="AG111" s="48">
        <v>5</v>
      </c>
      <c r="AH111" s="48">
        <v>40</v>
      </c>
      <c r="AI111" s="48" t="s">
        <v>28</v>
      </c>
      <c r="AJ111" s="48">
        <v>5</v>
      </c>
      <c r="AK111" s="193">
        <v>5</v>
      </c>
      <c r="AL111" s="181">
        <f t="shared" si="5"/>
        <v>3</v>
      </c>
      <c r="AM111" s="182">
        <f t="shared" si="6"/>
        <v>4.8055555555555562</v>
      </c>
      <c r="AN111" s="49" t="s">
        <v>99</v>
      </c>
    </row>
    <row r="112" spans="1:40" ht="18" customHeight="1" x14ac:dyDescent="0.25">
      <c r="A112" s="16">
        <v>104</v>
      </c>
      <c r="B112" s="48">
        <v>56</v>
      </c>
      <c r="C112" s="48" t="s">
        <v>30</v>
      </c>
      <c r="D112" s="48">
        <v>3</v>
      </c>
      <c r="E112" s="48">
        <v>23</v>
      </c>
      <c r="F112" s="48" t="s">
        <v>30</v>
      </c>
      <c r="G112" s="48">
        <v>3</v>
      </c>
      <c r="H112" s="49">
        <v>19</v>
      </c>
      <c r="I112" s="49" t="s">
        <v>29</v>
      </c>
      <c r="J112" s="49">
        <v>4</v>
      </c>
      <c r="K112" s="183">
        <v>3.3333333333333335</v>
      </c>
      <c r="L112" s="48">
        <v>31</v>
      </c>
      <c r="M112" s="48" t="s">
        <v>31</v>
      </c>
      <c r="N112" s="48">
        <v>2</v>
      </c>
      <c r="O112" s="48">
        <v>11</v>
      </c>
      <c r="P112" s="48" t="s">
        <v>31</v>
      </c>
      <c r="Q112" s="48">
        <v>2</v>
      </c>
      <c r="R112" s="48">
        <v>11</v>
      </c>
      <c r="S112" s="48" t="s">
        <v>31</v>
      </c>
      <c r="T112" s="48">
        <v>2</v>
      </c>
      <c r="U112" s="48">
        <v>16</v>
      </c>
      <c r="V112" s="48" t="s">
        <v>31</v>
      </c>
      <c r="W112" s="48">
        <v>2</v>
      </c>
      <c r="X112" s="188">
        <v>2</v>
      </c>
      <c r="Y112" s="48">
        <v>63</v>
      </c>
      <c r="Z112" s="48" t="s">
        <v>31</v>
      </c>
      <c r="AA112" s="48">
        <v>2</v>
      </c>
      <c r="AB112" s="48">
        <v>7</v>
      </c>
      <c r="AC112" s="48" t="s">
        <v>32</v>
      </c>
      <c r="AD112" s="48">
        <v>1</v>
      </c>
      <c r="AE112" s="48">
        <v>23</v>
      </c>
      <c r="AF112" s="48" t="s">
        <v>31</v>
      </c>
      <c r="AG112" s="48">
        <v>2</v>
      </c>
      <c r="AH112" s="48">
        <v>18</v>
      </c>
      <c r="AI112" s="48" t="s">
        <v>30</v>
      </c>
      <c r="AJ112" s="48">
        <v>3</v>
      </c>
      <c r="AK112" s="193">
        <v>2</v>
      </c>
      <c r="AL112" s="181">
        <f t="shared" si="5"/>
        <v>3</v>
      </c>
      <c r="AM112" s="182">
        <f t="shared" si="6"/>
        <v>2.4444444444444446</v>
      </c>
      <c r="AN112" s="49" t="s">
        <v>99</v>
      </c>
    </row>
    <row r="113" spans="1:40" ht="18" customHeight="1" x14ac:dyDescent="0.25">
      <c r="A113" s="16">
        <v>105</v>
      </c>
      <c r="B113" s="48">
        <v>84</v>
      </c>
      <c r="C113" s="48" t="s">
        <v>29</v>
      </c>
      <c r="D113" s="48">
        <v>4</v>
      </c>
      <c r="E113" s="48">
        <v>22</v>
      </c>
      <c r="F113" s="48" t="s">
        <v>30</v>
      </c>
      <c r="G113" s="48">
        <v>3</v>
      </c>
      <c r="H113" s="49">
        <v>10</v>
      </c>
      <c r="I113" s="49" t="s">
        <v>31</v>
      </c>
      <c r="J113" s="49">
        <v>2</v>
      </c>
      <c r="K113" s="183">
        <v>3</v>
      </c>
      <c r="L113" s="48">
        <v>105</v>
      </c>
      <c r="M113" s="48" t="s">
        <v>28</v>
      </c>
      <c r="N113" s="48">
        <v>5</v>
      </c>
      <c r="O113" s="48">
        <v>23</v>
      </c>
      <c r="P113" s="48" t="s">
        <v>30</v>
      </c>
      <c r="Q113" s="48">
        <v>3</v>
      </c>
      <c r="R113" s="48">
        <v>22</v>
      </c>
      <c r="S113" s="48" t="s">
        <v>30</v>
      </c>
      <c r="T113" s="48">
        <v>3</v>
      </c>
      <c r="U113" s="48">
        <v>37</v>
      </c>
      <c r="V113" s="48" t="s">
        <v>30</v>
      </c>
      <c r="W113" s="48">
        <v>3</v>
      </c>
      <c r="X113" s="188">
        <v>3.5</v>
      </c>
      <c r="Y113" s="48">
        <v>153</v>
      </c>
      <c r="Z113" s="48" t="s">
        <v>29</v>
      </c>
      <c r="AA113" s="48">
        <v>4</v>
      </c>
      <c r="AB113" s="48">
        <v>70</v>
      </c>
      <c r="AC113" s="48" t="s">
        <v>28</v>
      </c>
      <c r="AD113" s="48">
        <v>5</v>
      </c>
      <c r="AE113" s="48">
        <v>73</v>
      </c>
      <c r="AF113" s="48" t="s">
        <v>28</v>
      </c>
      <c r="AG113" s="48">
        <v>5</v>
      </c>
      <c r="AH113" s="48">
        <v>40</v>
      </c>
      <c r="AI113" s="48" t="s">
        <v>28</v>
      </c>
      <c r="AJ113" s="48">
        <v>5</v>
      </c>
      <c r="AK113" s="193">
        <v>4.75</v>
      </c>
      <c r="AL113" s="181">
        <f t="shared" si="5"/>
        <v>3</v>
      </c>
      <c r="AM113" s="182">
        <f t="shared" si="6"/>
        <v>3.75</v>
      </c>
      <c r="AN113" s="49" t="s">
        <v>99</v>
      </c>
    </row>
    <row r="114" spans="1:40" ht="18" customHeight="1" x14ac:dyDescent="0.25">
      <c r="A114" s="16">
        <v>106</v>
      </c>
      <c r="B114" s="48">
        <v>101</v>
      </c>
      <c r="C114" s="48" t="s">
        <v>28</v>
      </c>
      <c r="D114" s="48">
        <v>5</v>
      </c>
      <c r="E114" s="48">
        <v>38</v>
      </c>
      <c r="F114" s="48" t="s">
        <v>29</v>
      </c>
      <c r="G114" s="48">
        <v>4</v>
      </c>
      <c r="H114" s="49">
        <v>30</v>
      </c>
      <c r="I114" s="49" t="s">
        <v>28</v>
      </c>
      <c r="J114" s="49">
        <v>5</v>
      </c>
      <c r="K114" s="183">
        <v>4.666666666666667</v>
      </c>
      <c r="L114" s="48">
        <v>122</v>
      </c>
      <c r="M114" s="48" t="s">
        <v>28</v>
      </c>
      <c r="N114" s="48">
        <v>5</v>
      </c>
      <c r="O114" s="48">
        <v>40</v>
      </c>
      <c r="P114" s="48" t="s">
        <v>28</v>
      </c>
      <c r="Q114" s="48">
        <v>5</v>
      </c>
      <c r="R114" s="48">
        <v>30</v>
      </c>
      <c r="S114" s="48" t="s">
        <v>29</v>
      </c>
      <c r="T114" s="48">
        <v>4</v>
      </c>
      <c r="U114" s="48">
        <v>61</v>
      </c>
      <c r="V114" s="48" t="s">
        <v>29</v>
      </c>
      <c r="W114" s="48">
        <v>4</v>
      </c>
      <c r="X114" s="188">
        <v>4.5</v>
      </c>
      <c r="Y114" s="48">
        <v>177</v>
      </c>
      <c r="Z114" s="48" t="s">
        <v>28</v>
      </c>
      <c r="AA114" s="48">
        <v>5</v>
      </c>
      <c r="AB114" s="48">
        <v>33</v>
      </c>
      <c r="AC114" s="48" t="s">
        <v>30</v>
      </c>
      <c r="AD114" s="48">
        <v>3</v>
      </c>
      <c r="AE114" s="48">
        <v>61</v>
      </c>
      <c r="AF114" s="48" t="s">
        <v>29</v>
      </c>
      <c r="AG114" s="48">
        <v>4</v>
      </c>
      <c r="AH114" s="48">
        <v>40</v>
      </c>
      <c r="AI114" s="48" t="s">
        <v>28</v>
      </c>
      <c r="AJ114" s="48">
        <v>5</v>
      </c>
      <c r="AK114" s="193">
        <v>4.25</v>
      </c>
      <c r="AL114" s="181">
        <f t="shared" si="5"/>
        <v>3</v>
      </c>
      <c r="AM114" s="182">
        <f t="shared" si="6"/>
        <v>4.4722222222222223</v>
      </c>
      <c r="AN114" s="49" t="s">
        <v>101</v>
      </c>
    </row>
    <row r="115" spans="1:40" ht="18" customHeight="1" x14ac:dyDescent="0.25">
      <c r="A115" s="16">
        <v>107</v>
      </c>
      <c r="B115" s="48">
        <v>74</v>
      </c>
      <c r="C115" s="48" t="s">
        <v>29</v>
      </c>
      <c r="D115" s="48">
        <v>4</v>
      </c>
      <c r="E115" s="48">
        <v>30</v>
      </c>
      <c r="F115" s="48" t="s">
        <v>29</v>
      </c>
      <c r="G115" s="48">
        <v>4</v>
      </c>
      <c r="H115" s="49">
        <v>13</v>
      </c>
      <c r="I115" s="49" t="s">
        <v>30</v>
      </c>
      <c r="J115" s="49">
        <v>3</v>
      </c>
      <c r="K115" s="183">
        <v>3.6666666666666665</v>
      </c>
      <c r="L115" s="48">
        <v>87</v>
      </c>
      <c r="M115" s="48" t="s">
        <v>29</v>
      </c>
      <c r="N115" s="48">
        <v>4</v>
      </c>
      <c r="O115" s="48">
        <v>25</v>
      </c>
      <c r="P115" s="48" t="s">
        <v>29</v>
      </c>
      <c r="Q115" s="48">
        <v>4</v>
      </c>
      <c r="R115" s="48">
        <v>10</v>
      </c>
      <c r="S115" s="48" t="s">
        <v>31</v>
      </c>
      <c r="T115" s="48">
        <v>2</v>
      </c>
      <c r="U115" s="48">
        <v>20</v>
      </c>
      <c r="V115" s="48" t="s">
        <v>31</v>
      </c>
      <c r="W115" s="48">
        <v>2</v>
      </c>
      <c r="X115" s="188">
        <v>3</v>
      </c>
      <c r="Y115" s="48">
        <v>97</v>
      </c>
      <c r="Z115" s="48" t="s">
        <v>30</v>
      </c>
      <c r="AA115" s="48">
        <v>3</v>
      </c>
      <c r="AB115" s="48">
        <v>28</v>
      </c>
      <c r="AC115" s="48" t="s">
        <v>31</v>
      </c>
      <c r="AD115" s="48">
        <v>2</v>
      </c>
      <c r="AE115" s="48">
        <v>37</v>
      </c>
      <c r="AF115" s="48" t="s">
        <v>30</v>
      </c>
      <c r="AG115" s="48">
        <v>3</v>
      </c>
      <c r="AH115" s="48">
        <v>21</v>
      </c>
      <c r="AI115" s="48" t="s">
        <v>30</v>
      </c>
      <c r="AJ115" s="48">
        <v>3</v>
      </c>
      <c r="AK115" s="193">
        <v>2.75</v>
      </c>
      <c r="AL115" s="181">
        <f t="shared" si="5"/>
        <v>3</v>
      </c>
      <c r="AM115" s="182">
        <f t="shared" si="6"/>
        <v>3.1388888888888888</v>
      </c>
      <c r="AN115" s="49" t="s">
        <v>100</v>
      </c>
    </row>
    <row r="116" spans="1:40" ht="18" customHeight="1" x14ac:dyDescent="0.25">
      <c r="A116" s="16">
        <v>108</v>
      </c>
      <c r="B116" s="48" t="s">
        <v>33</v>
      </c>
      <c r="C116" s="48" t="s">
        <v>33</v>
      </c>
      <c r="D116" s="48" t="s">
        <v>33</v>
      </c>
      <c r="E116" s="48" t="s">
        <v>33</v>
      </c>
      <c r="F116" s="48" t="s">
        <v>33</v>
      </c>
      <c r="G116" s="48" t="s">
        <v>33</v>
      </c>
      <c r="H116" s="48" t="s">
        <v>33</v>
      </c>
      <c r="I116" s="48" t="s">
        <v>33</v>
      </c>
      <c r="J116" s="48" t="s">
        <v>33</v>
      </c>
      <c r="K116" s="183" t="s">
        <v>33</v>
      </c>
      <c r="L116" s="48" t="s">
        <v>33</v>
      </c>
      <c r="M116" s="48" t="s">
        <v>33</v>
      </c>
      <c r="N116" s="48" t="s">
        <v>33</v>
      </c>
      <c r="O116" s="48" t="s">
        <v>33</v>
      </c>
      <c r="P116" s="48" t="s">
        <v>33</v>
      </c>
      <c r="Q116" s="48" t="s">
        <v>33</v>
      </c>
      <c r="R116" s="48" t="s">
        <v>33</v>
      </c>
      <c r="S116" s="48" t="s">
        <v>33</v>
      </c>
      <c r="T116" s="48" t="s">
        <v>33</v>
      </c>
      <c r="U116" s="48" t="s">
        <v>33</v>
      </c>
      <c r="V116" s="48" t="s">
        <v>33</v>
      </c>
      <c r="W116" s="48" t="s">
        <v>33</v>
      </c>
      <c r="X116" s="188" t="s">
        <v>33</v>
      </c>
      <c r="Y116" s="48" t="s">
        <v>33</v>
      </c>
      <c r="Z116" s="48" t="s">
        <v>33</v>
      </c>
      <c r="AA116" s="48" t="s">
        <v>33</v>
      </c>
      <c r="AB116" s="48" t="s">
        <v>33</v>
      </c>
      <c r="AC116" s="48" t="s">
        <v>33</v>
      </c>
      <c r="AD116" s="48" t="s">
        <v>33</v>
      </c>
      <c r="AE116" s="48" t="s">
        <v>33</v>
      </c>
      <c r="AF116" s="48" t="s">
        <v>33</v>
      </c>
      <c r="AG116" s="48" t="s">
        <v>33</v>
      </c>
      <c r="AH116" s="48" t="s">
        <v>33</v>
      </c>
      <c r="AI116" s="48" t="s">
        <v>33</v>
      </c>
      <c r="AJ116" s="48" t="s">
        <v>33</v>
      </c>
      <c r="AK116" s="193" t="s">
        <v>33</v>
      </c>
      <c r="AL116" s="181">
        <f t="shared" si="5"/>
        <v>0</v>
      </c>
      <c r="AM116" s="182" t="str">
        <f t="shared" si="6"/>
        <v>Não Respondeu</v>
      </c>
      <c r="AN116" s="49" t="s">
        <v>100</v>
      </c>
    </row>
    <row r="117" spans="1:40" ht="18" customHeight="1" x14ac:dyDescent="0.25">
      <c r="A117" s="16">
        <v>109</v>
      </c>
      <c r="B117" s="48">
        <v>80</v>
      </c>
      <c r="C117" s="48" t="s">
        <v>29</v>
      </c>
      <c r="D117" s="48">
        <v>4</v>
      </c>
      <c r="E117" s="48">
        <v>21</v>
      </c>
      <c r="F117" s="48" t="s">
        <v>30</v>
      </c>
      <c r="G117" s="48">
        <v>3</v>
      </c>
      <c r="H117" s="49">
        <v>5</v>
      </c>
      <c r="I117" s="49" t="s">
        <v>32</v>
      </c>
      <c r="J117" s="49">
        <v>1</v>
      </c>
      <c r="K117" s="183">
        <v>2.6666666666666665</v>
      </c>
      <c r="L117" s="48">
        <v>96</v>
      </c>
      <c r="M117" s="48" t="s">
        <v>29</v>
      </c>
      <c r="N117" s="48">
        <v>4</v>
      </c>
      <c r="O117" s="48">
        <v>18</v>
      </c>
      <c r="P117" s="48" t="s">
        <v>30</v>
      </c>
      <c r="Q117" s="48">
        <v>3</v>
      </c>
      <c r="R117" s="48">
        <v>17</v>
      </c>
      <c r="S117" s="48" t="s">
        <v>30</v>
      </c>
      <c r="T117" s="48">
        <v>3</v>
      </c>
      <c r="U117" s="48">
        <v>29</v>
      </c>
      <c r="V117" s="48" t="s">
        <v>31</v>
      </c>
      <c r="W117" s="48">
        <v>2</v>
      </c>
      <c r="X117" s="188">
        <v>3</v>
      </c>
      <c r="Y117" s="48">
        <v>117</v>
      </c>
      <c r="Z117" s="48" t="s">
        <v>30</v>
      </c>
      <c r="AA117" s="48">
        <v>3</v>
      </c>
      <c r="AB117" s="48">
        <v>25</v>
      </c>
      <c r="AC117" s="48" t="s">
        <v>31</v>
      </c>
      <c r="AD117" s="48">
        <v>2</v>
      </c>
      <c r="AE117" s="48">
        <v>51</v>
      </c>
      <c r="AF117" s="48" t="s">
        <v>29</v>
      </c>
      <c r="AG117" s="48">
        <v>4</v>
      </c>
      <c r="AH117" s="48">
        <v>30</v>
      </c>
      <c r="AI117" s="48" t="s">
        <v>29</v>
      </c>
      <c r="AJ117" s="48">
        <v>4</v>
      </c>
      <c r="AK117" s="193">
        <v>3.25</v>
      </c>
      <c r="AL117" s="181">
        <f t="shared" si="5"/>
        <v>3</v>
      </c>
      <c r="AM117" s="182">
        <f t="shared" si="6"/>
        <v>2.9722222222222219</v>
      </c>
      <c r="AN117" s="49" t="s">
        <v>100</v>
      </c>
    </row>
    <row r="118" spans="1:40" ht="18" customHeight="1" x14ac:dyDescent="0.25">
      <c r="A118" s="16">
        <v>110</v>
      </c>
      <c r="B118" s="48">
        <v>99</v>
      </c>
      <c r="C118" s="48" t="s">
        <v>28</v>
      </c>
      <c r="D118" s="48">
        <v>5</v>
      </c>
      <c r="E118" s="48">
        <v>38</v>
      </c>
      <c r="F118" s="48" t="s">
        <v>29</v>
      </c>
      <c r="G118" s="48">
        <v>4</v>
      </c>
      <c r="H118" s="49">
        <v>19</v>
      </c>
      <c r="I118" s="49" t="s">
        <v>29</v>
      </c>
      <c r="J118" s="49">
        <v>4</v>
      </c>
      <c r="K118" s="183">
        <v>4.333333333333333</v>
      </c>
      <c r="L118" s="48">
        <v>60</v>
      </c>
      <c r="M118" s="48" t="s">
        <v>30</v>
      </c>
      <c r="N118" s="48">
        <v>3</v>
      </c>
      <c r="O118" s="48">
        <v>28</v>
      </c>
      <c r="P118" s="48" t="s">
        <v>29</v>
      </c>
      <c r="Q118" s="48">
        <v>4</v>
      </c>
      <c r="R118" s="48">
        <v>20</v>
      </c>
      <c r="S118" s="48" t="s">
        <v>30</v>
      </c>
      <c r="T118" s="48">
        <v>3</v>
      </c>
      <c r="U118" s="48">
        <v>36</v>
      </c>
      <c r="V118" s="48" t="s">
        <v>30</v>
      </c>
      <c r="W118" s="48">
        <v>3</v>
      </c>
      <c r="X118" s="188">
        <v>3.25</v>
      </c>
      <c r="Y118" s="48">
        <v>92</v>
      </c>
      <c r="Z118" s="48" t="s">
        <v>30</v>
      </c>
      <c r="AA118" s="48">
        <v>3</v>
      </c>
      <c r="AB118" s="48">
        <v>32</v>
      </c>
      <c r="AC118" s="48" t="s">
        <v>30</v>
      </c>
      <c r="AD118" s="48">
        <v>3</v>
      </c>
      <c r="AE118" s="48">
        <v>40</v>
      </c>
      <c r="AF118" s="48" t="s">
        <v>30</v>
      </c>
      <c r="AG118" s="48">
        <v>3</v>
      </c>
      <c r="AH118" s="48">
        <v>22</v>
      </c>
      <c r="AI118" s="48" t="s">
        <v>30</v>
      </c>
      <c r="AJ118" s="48">
        <v>3</v>
      </c>
      <c r="AK118" s="193">
        <v>3</v>
      </c>
      <c r="AL118" s="181">
        <f t="shared" si="5"/>
        <v>3</v>
      </c>
      <c r="AM118" s="182">
        <f t="shared" si="6"/>
        <v>3.5277777777777772</v>
      </c>
      <c r="AN118" s="49" t="s">
        <v>100</v>
      </c>
    </row>
    <row r="119" spans="1:40" ht="18" customHeight="1" x14ac:dyDescent="0.25">
      <c r="A119" s="16">
        <v>111</v>
      </c>
      <c r="B119" s="48">
        <v>86</v>
      </c>
      <c r="C119" s="48" t="s">
        <v>29</v>
      </c>
      <c r="D119" s="48">
        <v>4</v>
      </c>
      <c r="E119" s="48">
        <v>28</v>
      </c>
      <c r="F119" s="48" t="s">
        <v>30</v>
      </c>
      <c r="G119" s="48">
        <v>3</v>
      </c>
      <c r="H119" s="49">
        <v>21</v>
      </c>
      <c r="I119" s="49" t="s">
        <v>29</v>
      </c>
      <c r="J119" s="49">
        <v>4</v>
      </c>
      <c r="K119" s="183">
        <v>3.6666666666666665</v>
      </c>
      <c r="L119" s="48">
        <v>99</v>
      </c>
      <c r="M119" s="48" t="s">
        <v>29</v>
      </c>
      <c r="N119" s="48">
        <v>4</v>
      </c>
      <c r="O119" s="48">
        <v>36</v>
      </c>
      <c r="P119" s="48" t="s">
        <v>28</v>
      </c>
      <c r="Q119" s="48">
        <v>5</v>
      </c>
      <c r="R119" s="48">
        <v>31</v>
      </c>
      <c r="S119" s="48" t="s">
        <v>29</v>
      </c>
      <c r="T119" s="48">
        <v>4</v>
      </c>
      <c r="U119" s="48">
        <v>69</v>
      </c>
      <c r="V119" s="48" t="s">
        <v>28</v>
      </c>
      <c r="W119" s="48">
        <v>5</v>
      </c>
      <c r="X119" s="188">
        <v>4.5</v>
      </c>
      <c r="Y119" s="48">
        <v>169</v>
      </c>
      <c r="Z119" s="48" t="s">
        <v>28</v>
      </c>
      <c r="AA119" s="48">
        <v>5</v>
      </c>
      <c r="AB119" s="48">
        <v>65</v>
      </c>
      <c r="AC119" s="48" t="s">
        <v>28</v>
      </c>
      <c r="AD119" s="48">
        <v>5</v>
      </c>
      <c r="AE119" s="48">
        <v>65</v>
      </c>
      <c r="AF119" s="48" t="s">
        <v>28</v>
      </c>
      <c r="AG119" s="48">
        <v>5</v>
      </c>
      <c r="AH119" s="48">
        <v>25</v>
      </c>
      <c r="AI119" s="48" t="s">
        <v>29</v>
      </c>
      <c r="AJ119" s="48">
        <v>4</v>
      </c>
      <c r="AK119" s="193">
        <v>4.75</v>
      </c>
      <c r="AL119" s="181">
        <f t="shared" si="5"/>
        <v>3</v>
      </c>
      <c r="AM119" s="182">
        <f t="shared" si="6"/>
        <v>4.3055555555555554</v>
      </c>
      <c r="AN119" s="49" t="s">
        <v>99</v>
      </c>
    </row>
    <row r="120" spans="1:40" ht="18" customHeight="1" x14ac:dyDescent="0.25">
      <c r="A120" s="16">
        <v>112</v>
      </c>
      <c r="B120" s="48">
        <v>69</v>
      </c>
      <c r="C120" s="48" t="s">
        <v>30</v>
      </c>
      <c r="D120" s="48">
        <v>3</v>
      </c>
      <c r="E120" s="48">
        <v>39</v>
      </c>
      <c r="F120" s="48" t="s">
        <v>29</v>
      </c>
      <c r="G120" s="48">
        <v>4</v>
      </c>
      <c r="H120" s="49">
        <v>18</v>
      </c>
      <c r="I120" s="49" t="s">
        <v>29</v>
      </c>
      <c r="J120" s="49">
        <v>4</v>
      </c>
      <c r="K120" s="183">
        <v>3.6666666666666665</v>
      </c>
      <c r="L120" s="48">
        <v>91</v>
      </c>
      <c r="M120" s="48" t="s">
        <v>29</v>
      </c>
      <c r="N120" s="48">
        <v>4</v>
      </c>
      <c r="O120" s="48">
        <v>28</v>
      </c>
      <c r="P120" s="48" t="s">
        <v>29</v>
      </c>
      <c r="Q120" s="48">
        <v>4</v>
      </c>
      <c r="R120" s="48">
        <v>29</v>
      </c>
      <c r="S120" s="48" t="s">
        <v>29</v>
      </c>
      <c r="T120" s="48">
        <v>4</v>
      </c>
      <c r="U120" s="48">
        <v>52</v>
      </c>
      <c r="V120" s="48" t="s">
        <v>29</v>
      </c>
      <c r="W120" s="48">
        <v>4</v>
      </c>
      <c r="X120" s="188">
        <v>4</v>
      </c>
      <c r="Y120" s="48">
        <v>140</v>
      </c>
      <c r="Z120" s="48" t="s">
        <v>29</v>
      </c>
      <c r="AA120" s="48">
        <v>4</v>
      </c>
      <c r="AB120" s="48">
        <v>52</v>
      </c>
      <c r="AC120" s="48" t="s">
        <v>29</v>
      </c>
      <c r="AD120" s="48">
        <v>4</v>
      </c>
      <c r="AE120" s="48">
        <v>56</v>
      </c>
      <c r="AF120" s="48" t="s">
        <v>29</v>
      </c>
      <c r="AG120" s="48">
        <v>4</v>
      </c>
      <c r="AH120" s="48">
        <v>29</v>
      </c>
      <c r="AI120" s="48" t="s">
        <v>29</v>
      </c>
      <c r="AJ120" s="48">
        <v>4</v>
      </c>
      <c r="AK120" s="193">
        <v>4</v>
      </c>
      <c r="AL120" s="181">
        <f t="shared" si="5"/>
        <v>3</v>
      </c>
      <c r="AM120" s="182">
        <f t="shared" si="6"/>
        <v>3.8888888888888888</v>
      </c>
      <c r="AN120" s="49" t="s">
        <v>100</v>
      </c>
    </row>
    <row r="121" spans="1:40" ht="18" customHeight="1" x14ac:dyDescent="0.25">
      <c r="A121" s="16">
        <v>113</v>
      </c>
      <c r="B121" s="48">
        <v>84</v>
      </c>
      <c r="C121" s="48" t="s">
        <v>29</v>
      </c>
      <c r="D121" s="48">
        <v>4</v>
      </c>
      <c r="E121" s="48">
        <v>20</v>
      </c>
      <c r="F121" s="48" t="s">
        <v>30</v>
      </c>
      <c r="G121" s="48">
        <v>3</v>
      </c>
      <c r="H121" s="49">
        <v>12</v>
      </c>
      <c r="I121" s="49" t="s">
        <v>30</v>
      </c>
      <c r="J121" s="49">
        <v>3</v>
      </c>
      <c r="K121" s="183">
        <v>3.3333333333333335</v>
      </c>
      <c r="L121" s="48">
        <v>80</v>
      </c>
      <c r="M121" s="48" t="s">
        <v>29</v>
      </c>
      <c r="N121" s="48">
        <v>4</v>
      </c>
      <c r="O121" s="48">
        <v>26</v>
      </c>
      <c r="P121" s="48" t="s">
        <v>29</v>
      </c>
      <c r="Q121" s="48">
        <v>4</v>
      </c>
      <c r="R121" s="48">
        <v>21</v>
      </c>
      <c r="S121" s="48" t="s">
        <v>30</v>
      </c>
      <c r="T121" s="48">
        <v>3</v>
      </c>
      <c r="U121" s="48">
        <v>56</v>
      </c>
      <c r="V121" s="48" t="s">
        <v>29</v>
      </c>
      <c r="W121" s="48">
        <v>4</v>
      </c>
      <c r="X121" s="188">
        <v>3.75</v>
      </c>
      <c r="Y121" s="48">
        <v>90</v>
      </c>
      <c r="Z121" s="48" t="s">
        <v>30</v>
      </c>
      <c r="AA121" s="48">
        <v>3</v>
      </c>
      <c r="AB121" s="48">
        <v>29</v>
      </c>
      <c r="AC121" s="48" t="s">
        <v>31</v>
      </c>
      <c r="AD121" s="48">
        <v>2</v>
      </c>
      <c r="AE121" s="48">
        <v>44</v>
      </c>
      <c r="AF121" s="48" t="s">
        <v>30</v>
      </c>
      <c r="AG121" s="48">
        <v>3</v>
      </c>
      <c r="AH121" s="48">
        <v>33</v>
      </c>
      <c r="AI121" s="48" t="s">
        <v>28</v>
      </c>
      <c r="AJ121" s="48">
        <v>5</v>
      </c>
      <c r="AK121" s="193">
        <v>3.25</v>
      </c>
      <c r="AL121" s="181">
        <f t="shared" si="5"/>
        <v>3</v>
      </c>
      <c r="AM121" s="182">
        <f t="shared" si="6"/>
        <v>3.4444444444444446</v>
      </c>
      <c r="AN121" s="49" t="s">
        <v>99</v>
      </c>
    </row>
    <row r="122" spans="1:40" ht="18" customHeight="1" x14ac:dyDescent="0.25">
      <c r="A122" s="16">
        <v>114</v>
      </c>
      <c r="B122" s="48">
        <v>83</v>
      </c>
      <c r="C122" s="48" t="s">
        <v>29</v>
      </c>
      <c r="D122" s="48">
        <v>4</v>
      </c>
      <c r="E122" s="48">
        <v>31</v>
      </c>
      <c r="F122" s="48" t="s">
        <v>29</v>
      </c>
      <c r="G122" s="48">
        <v>4</v>
      </c>
      <c r="H122" s="49">
        <v>18</v>
      </c>
      <c r="I122" s="49" t="s">
        <v>29</v>
      </c>
      <c r="J122" s="49">
        <v>4</v>
      </c>
      <c r="K122" s="183">
        <v>4</v>
      </c>
      <c r="L122" s="48">
        <v>96</v>
      </c>
      <c r="M122" s="48" t="s">
        <v>29</v>
      </c>
      <c r="N122" s="48">
        <v>4</v>
      </c>
      <c r="O122" s="48">
        <v>34</v>
      </c>
      <c r="P122" s="48" t="s">
        <v>28</v>
      </c>
      <c r="Q122" s="48">
        <v>5</v>
      </c>
      <c r="R122" s="48">
        <v>27</v>
      </c>
      <c r="S122" s="48" t="s">
        <v>29</v>
      </c>
      <c r="T122" s="48">
        <v>4</v>
      </c>
      <c r="U122" s="48">
        <v>66</v>
      </c>
      <c r="V122" s="48" t="s">
        <v>28</v>
      </c>
      <c r="W122" s="48">
        <v>5</v>
      </c>
      <c r="X122" s="188">
        <v>4.5</v>
      </c>
      <c r="Y122" s="48">
        <v>153</v>
      </c>
      <c r="Z122" s="48" t="s">
        <v>29</v>
      </c>
      <c r="AA122" s="48">
        <v>4</v>
      </c>
      <c r="AB122" s="48">
        <v>66</v>
      </c>
      <c r="AC122" s="48" t="s">
        <v>28</v>
      </c>
      <c r="AD122" s="48">
        <v>5</v>
      </c>
      <c r="AE122" s="48">
        <v>60</v>
      </c>
      <c r="AF122" s="48" t="s">
        <v>29</v>
      </c>
      <c r="AG122" s="48">
        <v>4</v>
      </c>
      <c r="AH122" s="48">
        <v>27</v>
      </c>
      <c r="AI122" s="48" t="s">
        <v>29</v>
      </c>
      <c r="AJ122" s="48">
        <v>4</v>
      </c>
      <c r="AK122" s="193">
        <v>4.25</v>
      </c>
      <c r="AL122" s="181">
        <f t="shared" si="5"/>
        <v>3</v>
      </c>
      <c r="AM122" s="182">
        <f t="shared" si="6"/>
        <v>4.25</v>
      </c>
      <c r="AN122" s="49" t="s">
        <v>99</v>
      </c>
    </row>
    <row r="123" spans="1:40" ht="18" customHeight="1" x14ac:dyDescent="0.25">
      <c r="A123" s="16">
        <v>115</v>
      </c>
      <c r="B123" s="48" t="s">
        <v>33</v>
      </c>
      <c r="C123" s="48" t="s">
        <v>33</v>
      </c>
      <c r="D123" s="48" t="s">
        <v>33</v>
      </c>
      <c r="E123" s="48" t="s">
        <v>33</v>
      </c>
      <c r="F123" s="48" t="s">
        <v>33</v>
      </c>
      <c r="G123" s="48" t="s">
        <v>33</v>
      </c>
      <c r="H123" s="48" t="s">
        <v>33</v>
      </c>
      <c r="I123" s="48" t="s">
        <v>33</v>
      </c>
      <c r="J123" s="48" t="s">
        <v>33</v>
      </c>
      <c r="K123" s="184" t="s">
        <v>33</v>
      </c>
      <c r="L123" s="48" t="s">
        <v>33</v>
      </c>
      <c r="M123" s="48" t="s">
        <v>33</v>
      </c>
      <c r="N123" s="48" t="s">
        <v>33</v>
      </c>
      <c r="O123" s="48" t="s">
        <v>33</v>
      </c>
      <c r="P123" s="48" t="s">
        <v>33</v>
      </c>
      <c r="Q123" s="48" t="s">
        <v>33</v>
      </c>
      <c r="R123" s="48" t="s">
        <v>33</v>
      </c>
      <c r="S123" s="48" t="s">
        <v>33</v>
      </c>
      <c r="T123" s="48" t="s">
        <v>33</v>
      </c>
      <c r="U123" s="48" t="s">
        <v>33</v>
      </c>
      <c r="V123" s="48" t="s">
        <v>33</v>
      </c>
      <c r="W123" s="48" t="s">
        <v>33</v>
      </c>
      <c r="X123" s="189" t="s">
        <v>33</v>
      </c>
      <c r="Y123" s="48" t="s">
        <v>33</v>
      </c>
      <c r="Z123" s="48" t="s">
        <v>33</v>
      </c>
      <c r="AA123" s="48" t="s">
        <v>33</v>
      </c>
      <c r="AB123" s="48" t="s">
        <v>33</v>
      </c>
      <c r="AC123" s="48" t="s">
        <v>33</v>
      </c>
      <c r="AD123" s="48" t="s">
        <v>33</v>
      </c>
      <c r="AE123" s="48" t="s">
        <v>33</v>
      </c>
      <c r="AF123" s="48" t="s">
        <v>33</v>
      </c>
      <c r="AG123" s="48" t="s">
        <v>33</v>
      </c>
      <c r="AH123" s="48" t="s">
        <v>33</v>
      </c>
      <c r="AI123" s="48" t="s">
        <v>33</v>
      </c>
      <c r="AJ123" s="48" t="s">
        <v>33</v>
      </c>
      <c r="AK123" s="189" t="s">
        <v>33</v>
      </c>
      <c r="AL123" s="181">
        <f t="shared" si="5"/>
        <v>0</v>
      </c>
      <c r="AM123" s="182" t="str">
        <f t="shared" si="6"/>
        <v>Não Respondeu</v>
      </c>
      <c r="AN123" s="49" t="s">
        <v>99</v>
      </c>
    </row>
    <row r="124" spans="1:40" ht="18" customHeight="1" x14ac:dyDescent="0.25">
      <c r="A124" s="16">
        <v>116</v>
      </c>
      <c r="B124" s="48">
        <v>110</v>
      </c>
      <c r="C124" s="48" t="s">
        <v>28</v>
      </c>
      <c r="D124" s="48">
        <v>5</v>
      </c>
      <c r="E124" s="48">
        <v>41</v>
      </c>
      <c r="F124" s="48" t="s">
        <v>28</v>
      </c>
      <c r="G124" s="48">
        <v>5</v>
      </c>
      <c r="H124" s="49">
        <v>30</v>
      </c>
      <c r="I124" s="49" t="s">
        <v>28</v>
      </c>
      <c r="J124" s="49">
        <v>5</v>
      </c>
      <c r="K124" s="183">
        <v>5</v>
      </c>
      <c r="L124" s="48">
        <v>123</v>
      </c>
      <c r="M124" s="48" t="s">
        <v>28</v>
      </c>
      <c r="N124" s="48">
        <v>5</v>
      </c>
      <c r="O124" s="48">
        <v>40</v>
      </c>
      <c r="P124" s="48" t="s">
        <v>28</v>
      </c>
      <c r="Q124" s="48">
        <v>5</v>
      </c>
      <c r="R124" s="48">
        <v>38</v>
      </c>
      <c r="S124" s="48" t="s">
        <v>28</v>
      </c>
      <c r="T124" s="48">
        <v>5</v>
      </c>
      <c r="U124" s="48">
        <v>77</v>
      </c>
      <c r="V124" s="48" t="s">
        <v>28</v>
      </c>
      <c r="W124" s="48">
        <v>5</v>
      </c>
      <c r="X124" s="188">
        <v>5</v>
      </c>
      <c r="Y124" s="48">
        <v>118</v>
      </c>
      <c r="Z124" s="48" t="s">
        <v>30</v>
      </c>
      <c r="AA124" s="48">
        <v>3</v>
      </c>
      <c r="AB124" s="48">
        <v>31</v>
      </c>
      <c r="AC124" s="48" t="s">
        <v>31</v>
      </c>
      <c r="AD124" s="48">
        <v>2</v>
      </c>
      <c r="AE124" s="48">
        <v>46</v>
      </c>
      <c r="AF124" s="48" t="s">
        <v>30</v>
      </c>
      <c r="AG124" s="48">
        <v>3</v>
      </c>
      <c r="AH124" s="48">
        <v>27</v>
      </c>
      <c r="AI124" s="48" t="s">
        <v>29</v>
      </c>
      <c r="AJ124" s="48">
        <v>4</v>
      </c>
      <c r="AK124" s="193">
        <v>3</v>
      </c>
      <c r="AL124" s="181">
        <f t="shared" si="5"/>
        <v>3</v>
      </c>
      <c r="AM124" s="182">
        <f t="shared" si="6"/>
        <v>4.333333333333333</v>
      </c>
      <c r="AN124" s="49" t="s">
        <v>101</v>
      </c>
    </row>
    <row r="125" spans="1:40" ht="18" customHeight="1" x14ac:dyDescent="0.25">
      <c r="A125" s="16">
        <v>117</v>
      </c>
      <c r="B125" s="48">
        <v>98</v>
      </c>
      <c r="C125" s="48" t="s">
        <v>28</v>
      </c>
      <c r="D125" s="48">
        <v>5</v>
      </c>
      <c r="E125" s="48">
        <v>37</v>
      </c>
      <c r="F125" s="48" t="s">
        <v>29</v>
      </c>
      <c r="G125" s="48">
        <v>4</v>
      </c>
      <c r="H125" s="49">
        <v>14</v>
      </c>
      <c r="I125" s="49" t="s">
        <v>30</v>
      </c>
      <c r="J125" s="49">
        <v>3</v>
      </c>
      <c r="K125" s="183">
        <v>4</v>
      </c>
      <c r="L125" s="48">
        <v>90</v>
      </c>
      <c r="M125" s="48" t="s">
        <v>29</v>
      </c>
      <c r="N125" s="48">
        <v>4</v>
      </c>
      <c r="O125" s="48">
        <v>28</v>
      </c>
      <c r="P125" s="48" t="s">
        <v>29</v>
      </c>
      <c r="Q125" s="48">
        <v>4</v>
      </c>
      <c r="R125" s="48">
        <v>27</v>
      </c>
      <c r="S125" s="48" t="s">
        <v>29</v>
      </c>
      <c r="T125" s="48">
        <v>4</v>
      </c>
      <c r="U125" s="48">
        <v>43</v>
      </c>
      <c r="V125" s="48" t="s">
        <v>30</v>
      </c>
      <c r="W125" s="48">
        <v>3</v>
      </c>
      <c r="X125" s="188">
        <v>3.75</v>
      </c>
      <c r="Y125" s="48">
        <v>78</v>
      </c>
      <c r="Z125" s="48" t="s">
        <v>31</v>
      </c>
      <c r="AA125" s="48">
        <v>2</v>
      </c>
      <c r="AB125" s="48">
        <v>17</v>
      </c>
      <c r="AC125" s="48" t="s">
        <v>31</v>
      </c>
      <c r="AD125" s="48">
        <v>2</v>
      </c>
      <c r="AE125" s="48">
        <v>32</v>
      </c>
      <c r="AF125" s="48" t="s">
        <v>30</v>
      </c>
      <c r="AG125" s="48">
        <v>3</v>
      </c>
      <c r="AH125" s="48">
        <v>21</v>
      </c>
      <c r="AI125" s="48" t="s">
        <v>30</v>
      </c>
      <c r="AJ125" s="48">
        <v>3</v>
      </c>
      <c r="AK125" s="193">
        <v>2.5</v>
      </c>
      <c r="AL125" s="181">
        <f t="shared" si="5"/>
        <v>3</v>
      </c>
      <c r="AM125" s="182">
        <f t="shared" si="6"/>
        <v>3.4166666666666665</v>
      </c>
      <c r="AN125" s="49" t="s">
        <v>99</v>
      </c>
    </row>
    <row r="126" spans="1:40" ht="18" customHeight="1" x14ac:dyDescent="0.25">
      <c r="A126" s="16">
        <v>118</v>
      </c>
      <c r="B126" s="48">
        <v>100</v>
      </c>
      <c r="C126" s="48" t="s">
        <v>28</v>
      </c>
      <c r="D126" s="48">
        <v>5</v>
      </c>
      <c r="E126" s="48">
        <v>29</v>
      </c>
      <c r="F126" s="48" t="s">
        <v>30</v>
      </c>
      <c r="G126" s="48">
        <v>3</v>
      </c>
      <c r="H126" s="49">
        <v>25</v>
      </c>
      <c r="I126" s="49" t="s">
        <v>28</v>
      </c>
      <c r="J126" s="49">
        <v>5</v>
      </c>
      <c r="K126" s="183">
        <v>4.333333333333333</v>
      </c>
      <c r="L126" s="48">
        <v>112</v>
      </c>
      <c r="M126" s="48" t="s">
        <v>28</v>
      </c>
      <c r="N126" s="48">
        <v>5</v>
      </c>
      <c r="O126" s="48">
        <v>33</v>
      </c>
      <c r="P126" s="48" t="s">
        <v>28</v>
      </c>
      <c r="Q126" s="48">
        <v>5</v>
      </c>
      <c r="R126" s="48">
        <v>30</v>
      </c>
      <c r="S126" s="48" t="s">
        <v>29</v>
      </c>
      <c r="T126" s="48">
        <v>4</v>
      </c>
      <c r="U126" s="48">
        <v>63</v>
      </c>
      <c r="V126" s="48" t="s">
        <v>29</v>
      </c>
      <c r="W126" s="48">
        <v>4</v>
      </c>
      <c r="X126" s="188">
        <v>4.5</v>
      </c>
      <c r="Y126" s="48">
        <v>169</v>
      </c>
      <c r="Z126" s="48" t="s">
        <v>28</v>
      </c>
      <c r="AA126" s="48">
        <v>5</v>
      </c>
      <c r="AB126" s="48">
        <v>67</v>
      </c>
      <c r="AC126" s="48" t="s">
        <v>28</v>
      </c>
      <c r="AD126" s="48">
        <v>5</v>
      </c>
      <c r="AE126" s="48">
        <v>71</v>
      </c>
      <c r="AF126" s="48" t="s">
        <v>28</v>
      </c>
      <c r="AG126" s="48">
        <v>5</v>
      </c>
      <c r="AH126" s="48">
        <v>32</v>
      </c>
      <c r="AI126" s="48" t="s">
        <v>28</v>
      </c>
      <c r="AJ126" s="48">
        <v>5</v>
      </c>
      <c r="AK126" s="193">
        <v>5</v>
      </c>
      <c r="AL126" s="181">
        <f t="shared" si="5"/>
        <v>3</v>
      </c>
      <c r="AM126" s="182">
        <f t="shared" si="6"/>
        <v>4.6111111111111107</v>
      </c>
      <c r="AN126" s="49" t="s">
        <v>99</v>
      </c>
    </row>
    <row r="127" spans="1:40" ht="18" customHeight="1" x14ac:dyDescent="0.25">
      <c r="A127" s="16">
        <v>119</v>
      </c>
      <c r="B127" s="48">
        <v>108</v>
      </c>
      <c r="C127" s="48" t="s">
        <v>28</v>
      </c>
      <c r="D127" s="48">
        <v>5</v>
      </c>
      <c r="E127" s="48">
        <v>37</v>
      </c>
      <c r="F127" s="48" t="s">
        <v>29</v>
      </c>
      <c r="G127" s="48">
        <v>4</v>
      </c>
      <c r="H127" s="49">
        <v>22</v>
      </c>
      <c r="I127" s="49" t="s">
        <v>29</v>
      </c>
      <c r="J127" s="49">
        <v>4</v>
      </c>
      <c r="K127" s="183">
        <v>4.333333333333333</v>
      </c>
      <c r="L127" s="48">
        <v>101</v>
      </c>
      <c r="M127" s="48" t="s">
        <v>29</v>
      </c>
      <c r="N127" s="48">
        <v>4</v>
      </c>
      <c r="O127" s="48">
        <v>31</v>
      </c>
      <c r="P127" s="48" t="s">
        <v>29</v>
      </c>
      <c r="Q127" s="48">
        <v>4</v>
      </c>
      <c r="R127" s="48">
        <v>29</v>
      </c>
      <c r="S127" s="48" t="s">
        <v>29</v>
      </c>
      <c r="T127" s="48">
        <v>4</v>
      </c>
      <c r="U127" s="48">
        <v>57</v>
      </c>
      <c r="V127" s="48" t="s">
        <v>29</v>
      </c>
      <c r="W127" s="48">
        <v>4</v>
      </c>
      <c r="X127" s="188">
        <v>4</v>
      </c>
      <c r="Y127" s="48">
        <v>159</v>
      </c>
      <c r="Z127" s="48" t="s">
        <v>29</v>
      </c>
      <c r="AA127" s="48">
        <v>4</v>
      </c>
      <c r="AB127" s="48">
        <v>64</v>
      </c>
      <c r="AC127" s="48" t="s">
        <v>28</v>
      </c>
      <c r="AD127" s="48">
        <v>5</v>
      </c>
      <c r="AE127" s="48">
        <v>68</v>
      </c>
      <c r="AF127" s="48" t="s">
        <v>28</v>
      </c>
      <c r="AG127" s="48">
        <v>5</v>
      </c>
      <c r="AH127" s="48">
        <v>32</v>
      </c>
      <c r="AI127" s="48" t="s">
        <v>28</v>
      </c>
      <c r="AJ127" s="48">
        <v>5</v>
      </c>
      <c r="AK127" s="193">
        <v>4.75</v>
      </c>
      <c r="AL127" s="181">
        <f t="shared" si="5"/>
        <v>3</v>
      </c>
      <c r="AM127" s="182">
        <f t="shared" si="6"/>
        <v>4.3611111111111107</v>
      </c>
      <c r="AN127" s="49" t="s">
        <v>99</v>
      </c>
    </row>
    <row r="128" spans="1:40" ht="18" customHeight="1" x14ac:dyDescent="0.25">
      <c r="A128" s="16">
        <v>120</v>
      </c>
      <c r="B128" s="48">
        <v>92</v>
      </c>
      <c r="C128" s="48" t="s">
        <v>29</v>
      </c>
      <c r="D128" s="48">
        <v>4</v>
      </c>
      <c r="E128" s="48">
        <v>29</v>
      </c>
      <c r="F128" s="48" t="s">
        <v>30</v>
      </c>
      <c r="G128" s="48">
        <v>3</v>
      </c>
      <c r="H128" s="49">
        <v>20</v>
      </c>
      <c r="I128" s="49" t="s">
        <v>29</v>
      </c>
      <c r="J128" s="49">
        <v>4</v>
      </c>
      <c r="K128" s="183">
        <v>3.6666666666666665</v>
      </c>
      <c r="L128" s="48">
        <v>63</v>
      </c>
      <c r="M128" s="48" t="s">
        <v>30</v>
      </c>
      <c r="N128" s="48">
        <v>3</v>
      </c>
      <c r="O128" s="48">
        <v>28</v>
      </c>
      <c r="P128" s="48" t="s">
        <v>29</v>
      </c>
      <c r="Q128" s="48">
        <v>4</v>
      </c>
      <c r="R128" s="48">
        <v>17</v>
      </c>
      <c r="S128" s="48" t="s">
        <v>30</v>
      </c>
      <c r="T128" s="48">
        <v>3</v>
      </c>
      <c r="U128" s="48">
        <v>32</v>
      </c>
      <c r="V128" s="48" t="s">
        <v>30</v>
      </c>
      <c r="W128" s="48">
        <v>3</v>
      </c>
      <c r="X128" s="188">
        <v>3.25</v>
      </c>
      <c r="Y128" s="48">
        <v>133</v>
      </c>
      <c r="Z128" s="48" t="s">
        <v>29</v>
      </c>
      <c r="AA128" s="48">
        <v>4</v>
      </c>
      <c r="AB128" s="48">
        <v>51</v>
      </c>
      <c r="AC128" s="48" t="s">
        <v>29</v>
      </c>
      <c r="AD128" s="48">
        <v>4</v>
      </c>
      <c r="AE128" s="48">
        <v>52</v>
      </c>
      <c r="AF128" s="48" t="s">
        <v>29</v>
      </c>
      <c r="AG128" s="48">
        <v>4</v>
      </c>
      <c r="AH128" s="48">
        <v>36</v>
      </c>
      <c r="AI128" s="48" t="s">
        <v>28</v>
      </c>
      <c r="AJ128" s="48">
        <v>5</v>
      </c>
      <c r="AK128" s="193">
        <v>4.25</v>
      </c>
      <c r="AL128" s="181">
        <f t="shared" si="5"/>
        <v>3</v>
      </c>
      <c r="AM128" s="182">
        <f t="shared" si="6"/>
        <v>3.7222222222222219</v>
      </c>
      <c r="AN128" s="49" t="s">
        <v>99</v>
      </c>
    </row>
    <row r="129" spans="1:40" ht="18" customHeight="1" x14ac:dyDescent="0.25">
      <c r="A129" s="16">
        <v>121</v>
      </c>
      <c r="B129" s="48" t="s">
        <v>33</v>
      </c>
      <c r="C129" s="48" t="s">
        <v>33</v>
      </c>
      <c r="D129" s="48" t="s">
        <v>33</v>
      </c>
      <c r="E129" s="48" t="s">
        <v>33</v>
      </c>
      <c r="F129" s="48" t="s">
        <v>33</v>
      </c>
      <c r="G129" s="48" t="s">
        <v>33</v>
      </c>
      <c r="H129" s="48" t="s">
        <v>33</v>
      </c>
      <c r="I129" s="48" t="s">
        <v>33</v>
      </c>
      <c r="J129" s="48" t="s">
        <v>33</v>
      </c>
      <c r="K129" s="183" t="s">
        <v>33</v>
      </c>
      <c r="L129" s="48" t="s">
        <v>33</v>
      </c>
      <c r="M129" s="48" t="s">
        <v>33</v>
      </c>
      <c r="N129" s="48" t="s">
        <v>33</v>
      </c>
      <c r="O129" s="48" t="s">
        <v>33</v>
      </c>
      <c r="P129" s="48" t="s">
        <v>33</v>
      </c>
      <c r="Q129" s="48" t="s">
        <v>33</v>
      </c>
      <c r="R129" s="48" t="s">
        <v>33</v>
      </c>
      <c r="S129" s="48" t="s">
        <v>33</v>
      </c>
      <c r="T129" s="48" t="s">
        <v>33</v>
      </c>
      <c r="U129" s="48" t="s">
        <v>33</v>
      </c>
      <c r="V129" s="48" t="s">
        <v>33</v>
      </c>
      <c r="W129" s="48" t="s">
        <v>33</v>
      </c>
      <c r="X129" s="188" t="s">
        <v>33</v>
      </c>
      <c r="Y129" s="48" t="s">
        <v>33</v>
      </c>
      <c r="Z129" s="48" t="s">
        <v>33</v>
      </c>
      <c r="AA129" s="48" t="s">
        <v>33</v>
      </c>
      <c r="AB129" s="48" t="s">
        <v>33</v>
      </c>
      <c r="AC129" s="48" t="s">
        <v>33</v>
      </c>
      <c r="AD129" s="48" t="s">
        <v>33</v>
      </c>
      <c r="AE129" s="48" t="s">
        <v>33</v>
      </c>
      <c r="AF129" s="48" t="s">
        <v>33</v>
      </c>
      <c r="AG129" s="48" t="s">
        <v>33</v>
      </c>
      <c r="AH129" s="48" t="s">
        <v>33</v>
      </c>
      <c r="AI129" s="48" t="s">
        <v>33</v>
      </c>
      <c r="AJ129" s="48" t="s">
        <v>33</v>
      </c>
      <c r="AK129" s="193" t="s">
        <v>33</v>
      </c>
      <c r="AL129" s="181">
        <f t="shared" si="5"/>
        <v>0</v>
      </c>
      <c r="AM129" s="182" t="str">
        <f t="shared" si="6"/>
        <v>Não Respondeu</v>
      </c>
      <c r="AN129" s="49" t="s">
        <v>99</v>
      </c>
    </row>
    <row r="130" spans="1:40" ht="18" customHeight="1" x14ac:dyDescent="0.25">
      <c r="A130" s="16">
        <v>122</v>
      </c>
      <c r="B130" s="48">
        <v>71</v>
      </c>
      <c r="C130" s="48" t="s">
        <v>30</v>
      </c>
      <c r="D130" s="48">
        <v>3</v>
      </c>
      <c r="E130" s="48">
        <v>29</v>
      </c>
      <c r="F130" s="48" t="s">
        <v>30</v>
      </c>
      <c r="G130" s="48">
        <v>3</v>
      </c>
      <c r="H130" s="49">
        <v>17</v>
      </c>
      <c r="I130" s="49" t="s">
        <v>30</v>
      </c>
      <c r="J130" s="49">
        <v>3</v>
      </c>
      <c r="K130" s="183">
        <v>3</v>
      </c>
      <c r="L130" s="48">
        <v>90</v>
      </c>
      <c r="M130" s="48" t="s">
        <v>29</v>
      </c>
      <c r="N130" s="48">
        <v>4</v>
      </c>
      <c r="O130" s="48">
        <v>27</v>
      </c>
      <c r="P130" s="48" t="s">
        <v>29</v>
      </c>
      <c r="Q130" s="48">
        <v>4</v>
      </c>
      <c r="R130" s="48">
        <v>28</v>
      </c>
      <c r="S130" s="48" t="s">
        <v>29</v>
      </c>
      <c r="T130" s="48">
        <v>4</v>
      </c>
      <c r="U130" s="48">
        <v>54</v>
      </c>
      <c r="V130" s="48" t="s">
        <v>29</v>
      </c>
      <c r="W130" s="48">
        <v>4</v>
      </c>
      <c r="X130" s="188">
        <v>4</v>
      </c>
      <c r="Y130" s="48">
        <v>122</v>
      </c>
      <c r="Z130" s="48" t="s">
        <v>30</v>
      </c>
      <c r="AA130" s="48">
        <v>3</v>
      </c>
      <c r="AB130" s="48">
        <v>47</v>
      </c>
      <c r="AC130" s="48" t="s">
        <v>30</v>
      </c>
      <c r="AD130" s="48">
        <v>3</v>
      </c>
      <c r="AE130" s="48">
        <v>50</v>
      </c>
      <c r="AF130" s="48" t="s">
        <v>29</v>
      </c>
      <c r="AG130" s="48">
        <v>4</v>
      </c>
      <c r="AH130" s="48">
        <v>26</v>
      </c>
      <c r="AI130" s="48" t="s">
        <v>29</v>
      </c>
      <c r="AJ130" s="48">
        <v>4</v>
      </c>
      <c r="AK130" s="193">
        <v>3.5</v>
      </c>
      <c r="AL130" s="181">
        <f t="shared" si="5"/>
        <v>3</v>
      </c>
      <c r="AM130" s="182">
        <f t="shared" si="6"/>
        <v>3.5</v>
      </c>
      <c r="AN130" s="49" t="s">
        <v>99</v>
      </c>
    </row>
    <row r="131" spans="1:40" ht="18" customHeight="1" x14ac:dyDescent="0.25">
      <c r="A131" s="16">
        <v>123</v>
      </c>
      <c r="B131" s="48" t="s">
        <v>33</v>
      </c>
      <c r="C131" s="48" t="s">
        <v>33</v>
      </c>
      <c r="D131" s="48" t="s">
        <v>33</v>
      </c>
      <c r="E131" s="48" t="s">
        <v>33</v>
      </c>
      <c r="F131" s="48" t="s">
        <v>33</v>
      </c>
      <c r="G131" s="48" t="s">
        <v>33</v>
      </c>
      <c r="H131" s="48" t="s">
        <v>33</v>
      </c>
      <c r="I131" s="48" t="s">
        <v>33</v>
      </c>
      <c r="J131" s="48" t="s">
        <v>33</v>
      </c>
      <c r="K131" s="183" t="s">
        <v>33</v>
      </c>
      <c r="L131" s="48">
        <v>109</v>
      </c>
      <c r="M131" s="48" t="s">
        <v>28</v>
      </c>
      <c r="N131" s="48">
        <v>5</v>
      </c>
      <c r="O131" s="48">
        <v>33</v>
      </c>
      <c r="P131" s="48" t="s">
        <v>28</v>
      </c>
      <c r="Q131" s="48">
        <v>5</v>
      </c>
      <c r="R131" s="48">
        <v>33</v>
      </c>
      <c r="S131" s="48" t="s">
        <v>28</v>
      </c>
      <c r="T131" s="48">
        <v>5</v>
      </c>
      <c r="U131" s="48">
        <v>70</v>
      </c>
      <c r="V131" s="48" t="s">
        <v>28</v>
      </c>
      <c r="W131" s="48">
        <v>5</v>
      </c>
      <c r="X131" s="188">
        <v>5</v>
      </c>
      <c r="Y131" s="48">
        <v>163</v>
      </c>
      <c r="Z131" s="48" t="s">
        <v>29</v>
      </c>
      <c r="AA131" s="48">
        <v>4</v>
      </c>
      <c r="AB131" s="48">
        <v>75</v>
      </c>
      <c r="AC131" s="48" t="s">
        <v>28</v>
      </c>
      <c r="AD131" s="48">
        <v>5</v>
      </c>
      <c r="AE131" s="48">
        <v>75</v>
      </c>
      <c r="AF131" s="48" t="s">
        <v>28</v>
      </c>
      <c r="AG131" s="48">
        <v>5</v>
      </c>
      <c r="AH131" s="48">
        <v>40</v>
      </c>
      <c r="AI131" s="48" t="s">
        <v>28</v>
      </c>
      <c r="AJ131" s="48">
        <v>5</v>
      </c>
      <c r="AK131" s="193">
        <v>4.75</v>
      </c>
      <c r="AL131" s="181">
        <f t="shared" si="5"/>
        <v>2</v>
      </c>
      <c r="AM131" s="182">
        <f t="shared" si="6"/>
        <v>4.875</v>
      </c>
      <c r="AN131" s="49" t="s">
        <v>100</v>
      </c>
    </row>
    <row r="132" spans="1:40" ht="18" customHeight="1" x14ac:dyDescent="0.25">
      <c r="A132" s="16">
        <v>124</v>
      </c>
      <c r="B132" s="48">
        <v>85</v>
      </c>
      <c r="C132" s="48" t="s">
        <v>29</v>
      </c>
      <c r="D132" s="48">
        <v>4</v>
      </c>
      <c r="E132" s="48">
        <v>31</v>
      </c>
      <c r="F132" s="48" t="s">
        <v>29</v>
      </c>
      <c r="G132" s="48">
        <v>4</v>
      </c>
      <c r="H132" s="49">
        <v>11</v>
      </c>
      <c r="I132" s="49" t="s">
        <v>31</v>
      </c>
      <c r="J132" s="49">
        <v>2</v>
      </c>
      <c r="K132" s="183">
        <v>3.3333333333333335</v>
      </c>
      <c r="L132" s="48">
        <v>100</v>
      </c>
      <c r="M132" s="48" t="s">
        <v>29</v>
      </c>
      <c r="N132" s="48">
        <v>4</v>
      </c>
      <c r="O132" s="48">
        <v>26</v>
      </c>
      <c r="P132" s="48" t="s">
        <v>29</v>
      </c>
      <c r="Q132" s="48">
        <v>4</v>
      </c>
      <c r="R132" s="48">
        <v>25</v>
      </c>
      <c r="S132" s="48" t="s">
        <v>29</v>
      </c>
      <c r="T132" s="48">
        <v>4</v>
      </c>
      <c r="U132" s="48">
        <v>53</v>
      </c>
      <c r="V132" s="48" t="s">
        <v>29</v>
      </c>
      <c r="W132" s="48">
        <v>4</v>
      </c>
      <c r="X132" s="188">
        <v>4</v>
      </c>
      <c r="Y132" s="48">
        <v>149</v>
      </c>
      <c r="Z132" s="48" t="s">
        <v>29</v>
      </c>
      <c r="AA132" s="48">
        <v>4</v>
      </c>
      <c r="AB132" s="48">
        <v>48</v>
      </c>
      <c r="AC132" s="48" t="s">
        <v>29</v>
      </c>
      <c r="AD132" s="48">
        <v>4</v>
      </c>
      <c r="AE132" s="48">
        <v>56</v>
      </c>
      <c r="AF132" s="48" t="s">
        <v>29</v>
      </c>
      <c r="AG132" s="48">
        <v>4</v>
      </c>
      <c r="AH132" s="48">
        <v>33</v>
      </c>
      <c r="AI132" s="48" t="s">
        <v>28</v>
      </c>
      <c r="AJ132" s="48">
        <v>5</v>
      </c>
      <c r="AK132" s="193">
        <v>4.25</v>
      </c>
      <c r="AL132" s="181">
        <f t="shared" si="5"/>
        <v>3</v>
      </c>
      <c r="AM132" s="182">
        <f t="shared" si="6"/>
        <v>3.8611111111111112</v>
      </c>
      <c r="AN132" s="49" t="s">
        <v>99</v>
      </c>
    </row>
    <row r="133" spans="1:40" ht="18" customHeight="1" x14ac:dyDescent="0.25">
      <c r="A133" s="16">
        <v>125</v>
      </c>
      <c r="B133" s="48">
        <v>81</v>
      </c>
      <c r="C133" s="48" t="s">
        <v>29</v>
      </c>
      <c r="D133" s="48">
        <v>4</v>
      </c>
      <c r="E133" s="48">
        <v>30</v>
      </c>
      <c r="F133" s="48" t="s">
        <v>29</v>
      </c>
      <c r="G133" s="48">
        <v>4</v>
      </c>
      <c r="H133" s="49">
        <v>10</v>
      </c>
      <c r="I133" s="49" t="s">
        <v>31</v>
      </c>
      <c r="J133" s="49">
        <v>2</v>
      </c>
      <c r="K133" s="183">
        <v>3.3333333333333335</v>
      </c>
      <c r="L133" s="48">
        <v>115</v>
      </c>
      <c r="M133" s="48" t="s">
        <v>28</v>
      </c>
      <c r="N133" s="48">
        <v>5</v>
      </c>
      <c r="O133" s="48">
        <v>17</v>
      </c>
      <c r="P133" s="48" t="s">
        <v>30</v>
      </c>
      <c r="Q133" s="48">
        <v>3</v>
      </c>
      <c r="R133" s="48">
        <v>27</v>
      </c>
      <c r="S133" s="48" t="s">
        <v>29</v>
      </c>
      <c r="T133" s="48">
        <v>4</v>
      </c>
      <c r="U133" s="48">
        <v>59</v>
      </c>
      <c r="V133" s="48" t="s">
        <v>29</v>
      </c>
      <c r="W133" s="48">
        <v>4</v>
      </c>
      <c r="X133" s="188">
        <v>4</v>
      </c>
      <c r="Y133" s="48">
        <v>120</v>
      </c>
      <c r="Z133" s="48" t="s">
        <v>30</v>
      </c>
      <c r="AA133" s="48">
        <v>3</v>
      </c>
      <c r="AB133" s="48">
        <v>43</v>
      </c>
      <c r="AC133" s="48" t="s">
        <v>30</v>
      </c>
      <c r="AD133" s="48">
        <v>3</v>
      </c>
      <c r="AE133" s="48">
        <v>49</v>
      </c>
      <c r="AF133" s="48" t="s">
        <v>29</v>
      </c>
      <c r="AG133" s="48">
        <v>4</v>
      </c>
      <c r="AH133" s="48">
        <v>29</v>
      </c>
      <c r="AI133" s="48" t="s">
        <v>29</v>
      </c>
      <c r="AJ133" s="48">
        <v>4</v>
      </c>
      <c r="AK133" s="193">
        <v>3.5</v>
      </c>
      <c r="AL133" s="181">
        <f t="shared" si="5"/>
        <v>3</v>
      </c>
      <c r="AM133" s="182">
        <f t="shared" si="6"/>
        <v>3.6111111111111112</v>
      </c>
      <c r="AN133" s="49" t="s">
        <v>99</v>
      </c>
    </row>
    <row r="134" spans="1:40" ht="18" customHeight="1" x14ac:dyDescent="0.25">
      <c r="A134" s="16">
        <v>126</v>
      </c>
      <c r="B134" s="48">
        <v>58</v>
      </c>
      <c r="C134" s="48" t="s">
        <v>30</v>
      </c>
      <c r="D134" s="48">
        <v>3</v>
      </c>
      <c r="E134" s="48">
        <v>20</v>
      </c>
      <c r="F134" s="48" t="s">
        <v>30</v>
      </c>
      <c r="G134" s="48">
        <v>3</v>
      </c>
      <c r="H134" s="49">
        <v>6</v>
      </c>
      <c r="I134" s="49" t="s">
        <v>31</v>
      </c>
      <c r="J134" s="49">
        <v>2</v>
      </c>
      <c r="K134" s="183">
        <v>2.6666666666666665</v>
      </c>
      <c r="L134" s="48">
        <v>57</v>
      </c>
      <c r="M134" s="48" t="s">
        <v>30</v>
      </c>
      <c r="N134" s="48">
        <v>3</v>
      </c>
      <c r="O134" s="48">
        <v>15</v>
      </c>
      <c r="P134" s="48" t="s">
        <v>31</v>
      </c>
      <c r="Q134" s="48">
        <v>2</v>
      </c>
      <c r="R134" s="48">
        <v>11</v>
      </c>
      <c r="S134" s="48" t="s">
        <v>31</v>
      </c>
      <c r="T134" s="48">
        <v>2</v>
      </c>
      <c r="U134" s="48">
        <v>27</v>
      </c>
      <c r="V134" s="48" t="s">
        <v>31</v>
      </c>
      <c r="W134" s="48">
        <v>2</v>
      </c>
      <c r="X134" s="188">
        <v>2.25</v>
      </c>
      <c r="Y134" s="48">
        <v>46</v>
      </c>
      <c r="Z134" s="48" t="s">
        <v>31</v>
      </c>
      <c r="AA134" s="48">
        <v>2</v>
      </c>
      <c r="AB134" s="48">
        <v>7</v>
      </c>
      <c r="AC134" s="48" t="s">
        <v>32</v>
      </c>
      <c r="AD134" s="48">
        <v>1</v>
      </c>
      <c r="AE134" s="48">
        <v>34</v>
      </c>
      <c r="AF134" s="48" t="s">
        <v>30</v>
      </c>
      <c r="AG134" s="48">
        <v>3</v>
      </c>
      <c r="AH134" s="48">
        <v>25</v>
      </c>
      <c r="AI134" s="48" t="s">
        <v>29</v>
      </c>
      <c r="AJ134" s="48">
        <v>4</v>
      </c>
      <c r="AK134" s="193">
        <v>2.5</v>
      </c>
      <c r="AL134" s="181">
        <f t="shared" si="5"/>
        <v>3</v>
      </c>
      <c r="AM134" s="182">
        <f t="shared" si="6"/>
        <v>2.4722222222222219</v>
      </c>
      <c r="AN134" s="49" t="s">
        <v>99</v>
      </c>
    </row>
    <row r="135" spans="1:40" ht="18" customHeight="1" x14ac:dyDescent="0.25">
      <c r="A135" s="16">
        <v>127</v>
      </c>
      <c r="B135" s="48">
        <v>108</v>
      </c>
      <c r="C135" s="48" t="s">
        <v>28</v>
      </c>
      <c r="D135" s="48">
        <v>5</v>
      </c>
      <c r="E135" s="48">
        <v>28</v>
      </c>
      <c r="F135" s="48" t="s">
        <v>30</v>
      </c>
      <c r="G135" s="48">
        <v>3</v>
      </c>
      <c r="H135" s="49">
        <v>25</v>
      </c>
      <c r="I135" s="49" t="s">
        <v>28</v>
      </c>
      <c r="J135" s="49">
        <v>5</v>
      </c>
      <c r="K135" s="183">
        <v>4.333333333333333</v>
      </c>
      <c r="L135" s="48">
        <v>121</v>
      </c>
      <c r="M135" s="48" t="s">
        <v>28</v>
      </c>
      <c r="N135" s="48">
        <v>5</v>
      </c>
      <c r="O135" s="48">
        <v>35</v>
      </c>
      <c r="P135" s="48" t="s">
        <v>28</v>
      </c>
      <c r="Q135" s="48">
        <v>5</v>
      </c>
      <c r="R135" s="48">
        <v>30</v>
      </c>
      <c r="S135" s="48" t="s">
        <v>29</v>
      </c>
      <c r="T135" s="48">
        <v>4</v>
      </c>
      <c r="U135" s="48">
        <v>63</v>
      </c>
      <c r="V135" s="48" t="s">
        <v>29</v>
      </c>
      <c r="W135" s="48">
        <v>4</v>
      </c>
      <c r="X135" s="188">
        <v>4.5</v>
      </c>
      <c r="Y135" s="48" t="s">
        <v>33</v>
      </c>
      <c r="Z135" s="48" t="s">
        <v>33</v>
      </c>
      <c r="AA135" s="48" t="s">
        <v>33</v>
      </c>
      <c r="AB135" s="48" t="s">
        <v>33</v>
      </c>
      <c r="AC135" s="48" t="s">
        <v>33</v>
      </c>
      <c r="AD135" s="48" t="s">
        <v>33</v>
      </c>
      <c r="AE135" s="48" t="s">
        <v>33</v>
      </c>
      <c r="AF135" s="48" t="s">
        <v>33</v>
      </c>
      <c r="AG135" s="48" t="s">
        <v>33</v>
      </c>
      <c r="AH135" s="48" t="s">
        <v>33</v>
      </c>
      <c r="AI135" s="48" t="s">
        <v>33</v>
      </c>
      <c r="AJ135" s="48" t="s">
        <v>33</v>
      </c>
      <c r="AK135" s="193" t="s">
        <v>33</v>
      </c>
      <c r="AL135" s="181">
        <f t="shared" si="5"/>
        <v>2</v>
      </c>
      <c r="AM135" s="182">
        <f t="shared" si="6"/>
        <v>4.4166666666666661</v>
      </c>
      <c r="AN135" s="49" t="s">
        <v>99</v>
      </c>
    </row>
    <row r="136" spans="1:40" ht="18" customHeight="1" x14ac:dyDescent="0.25">
      <c r="A136" s="16">
        <v>128</v>
      </c>
      <c r="B136" s="48">
        <v>114</v>
      </c>
      <c r="C136" s="48" t="s">
        <v>28</v>
      </c>
      <c r="D136" s="48">
        <v>5</v>
      </c>
      <c r="E136" s="48">
        <v>39</v>
      </c>
      <c r="F136" s="48" t="s">
        <v>29</v>
      </c>
      <c r="G136" s="48">
        <v>4</v>
      </c>
      <c r="H136" s="49">
        <v>20</v>
      </c>
      <c r="I136" s="49" t="s">
        <v>29</v>
      </c>
      <c r="J136" s="49">
        <v>4</v>
      </c>
      <c r="K136" s="183">
        <v>4.333333333333333</v>
      </c>
      <c r="L136" s="48">
        <v>97</v>
      </c>
      <c r="M136" s="48" t="s">
        <v>29</v>
      </c>
      <c r="N136" s="48">
        <v>4</v>
      </c>
      <c r="O136" s="48">
        <v>32</v>
      </c>
      <c r="P136" s="48" t="s">
        <v>28</v>
      </c>
      <c r="Q136" s="48">
        <v>5</v>
      </c>
      <c r="R136" s="48">
        <v>32</v>
      </c>
      <c r="S136" s="48" t="s">
        <v>28</v>
      </c>
      <c r="T136" s="48">
        <v>5</v>
      </c>
      <c r="U136" s="48">
        <v>60</v>
      </c>
      <c r="V136" s="48" t="s">
        <v>29</v>
      </c>
      <c r="W136" s="48">
        <v>4</v>
      </c>
      <c r="X136" s="188">
        <v>4.5</v>
      </c>
      <c r="Y136" s="48">
        <v>153</v>
      </c>
      <c r="Z136" s="48" t="s">
        <v>29</v>
      </c>
      <c r="AA136" s="48">
        <v>4</v>
      </c>
      <c r="AB136" s="48">
        <v>62</v>
      </c>
      <c r="AC136" s="48" t="s">
        <v>29</v>
      </c>
      <c r="AD136" s="48">
        <v>4</v>
      </c>
      <c r="AE136" s="48">
        <v>64</v>
      </c>
      <c r="AF136" s="48" t="s">
        <v>28</v>
      </c>
      <c r="AG136" s="48">
        <v>5</v>
      </c>
      <c r="AH136" s="48">
        <v>29</v>
      </c>
      <c r="AI136" s="48" t="s">
        <v>29</v>
      </c>
      <c r="AJ136" s="48">
        <v>4</v>
      </c>
      <c r="AK136" s="193">
        <v>4.25</v>
      </c>
      <c r="AL136" s="181">
        <f t="shared" si="5"/>
        <v>3</v>
      </c>
      <c r="AM136" s="182">
        <f t="shared" si="6"/>
        <v>4.3611111111111107</v>
      </c>
      <c r="AN136" s="49" t="s">
        <v>99</v>
      </c>
    </row>
    <row r="137" spans="1:40" ht="18" customHeight="1" x14ac:dyDescent="0.25">
      <c r="A137" s="16">
        <v>129</v>
      </c>
      <c r="B137" s="48">
        <v>114</v>
      </c>
      <c r="C137" s="48" t="s">
        <v>28</v>
      </c>
      <c r="D137" s="48">
        <v>5</v>
      </c>
      <c r="E137" s="48">
        <v>49</v>
      </c>
      <c r="F137" s="48" t="s">
        <v>28</v>
      </c>
      <c r="G137" s="48">
        <v>5</v>
      </c>
      <c r="H137" s="49">
        <v>28</v>
      </c>
      <c r="I137" s="49" t="s">
        <v>28</v>
      </c>
      <c r="J137" s="49">
        <v>5</v>
      </c>
      <c r="K137" s="183">
        <v>5</v>
      </c>
      <c r="L137" s="48">
        <v>124</v>
      </c>
      <c r="M137" s="48" t="s">
        <v>28</v>
      </c>
      <c r="N137" s="48">
        <v>5</v>
      </c>
      <c r="O137" s="48">
        <v>39</v>
      </c>
      <c r="P137" s="48" t="s">
        <v>28</v>
      </c>
      <c r="Q137" s="48">
        <v>5</v>
      </c>
      <c r="R137" s="48">
        <v>36</v>
      </c>
      <c r="S137" s="48" t="s">
        <v>28</v>
      </c>
      <c r="T137" s="48">
        <v>5</v>
      </c>
      <c r="U137" s="48">
        <v>75</v>
      </c>
      <c r="V137" s="48" t="s">
        <v>28</v>
      </c>
      <c r="W137" s="48">
        <v>5</v>
      </c>
      <c r="X137" s="188">
        <v>5</v>
      </c>
      <c r="Y137" s="48">
        <v>194</v>
      </c>
      <c r="Z137" s="48" t="s">
        <v>32</v>
      </c>
      <c r="AA137" s="48">
        <v>1</v>
      </c>
      <c r="AB137" s="48">
        <v>72</v>
      </c>
      <c r="AC137" s="48" t="s">
        <v>28</v>
      </c>
      <c r="AD137" s="48">
        <v>5</v>
      </c>
      <c r="AE137" s="48">
        <v>73</v>
      </c>
      <c r="AF137" s="48" t="s">
        <v>28</v>
      </c>
      <c r="AG137" s="48">
        <v>5</v>
      </c>
      <c r="AH137" s="48">
        <v>38</v>
      </c>
      <c r="AI137" s="48" t="s">
        <v>28</v>
      </c>
      <c r="AJ137" s="48">
        <v>5</v>
      </c>
      <c r="AK137" s="193">
        <v>4</v>
      </c>
      <c r="AL137" s="181">
        <f t="shared" si="5"/>
        <v>3</v>
      </c>
      <c r="AM137" s="182">
        <f t="shared" si="6"/>
        <v>4.666666666666667</v>
      </c>
      <c r="AN137" s="49" t="s">
        <v>99</v>
      </c>
    </row>
    <row r="138" spans="1:40" ht="18" customHeight="1" x14ac:dyDescent="0.25">
      <c r="A138" s="16">
        <v>130</v>
      </c>
      <c r="B138" s="48">
        <v>77</v>
      </c>
      <c r="C138" s="48" t="s">
        <v>29</v>
      </c>
      <c r="D138" s="48">
        <v>4</v>
      </c>
      <c r="E138" s="48">
        <v>20</v>
      </c>
      <c r="F138" s="48" t="s">
        <v>30</v>
      </c>
      <c r="G138" s="48">
        <v>3</v>
      </c>
      <c r="H138" s="49">
        <v>16</v>
      </c>
      <c r="I138" s="49" t="s">
        <v>30</v>
      </c>
      <c r="J138" s="49">
        <v>3</v>
      </c>
      <c r="K138" s="183">
        <v>3.3333333333333335</v>
      </c>
      <c r="L138" s="48">
        <v>80</v>
      </c>
      <c r="M138" s="48" t="s">
        <v>29</v>
      </c>
      <c r="N138" s="48">
        <v>4</v>
      </c>
      <c r="O138" s="48">
        <v>12</v>
      </c>
      <c r="P138" s="48" t="s">
        <v>31</v>
      </c>
      <c r="Q138" s="48">
        <v>2</v>
      </c>
      <c r="R138" s="48">
        <v>23</v>
      </c>
      <c r="S138" s="48" t="s">
        <v>30</v>
      </c>
      <c r="T138" s="48">
        <v>3</v>
      </c>
      <c r="U138" s="48">
        <v>38</v>
      </c>
      <c r="V138" s="48" t="s">
        <v>30</v>
      </c>
      <c r="W138" s="48">
        <v>3</v>
      </c>
      <c r="X138" s="188">
        <v>3</v>
      </c>
      <c r="Y138" s="48">
        <v>142</v>
      </c>
      <c r="Z138" s="48" t="s">
        <v>29</v>
      </c>
      <c r="AA138" s="48">
        <v>4</v>
      </c>
      <c r="AB138" s="48">
        <v>46</v>
      </c>
      <c r="AC138" s="48" t="s">
        <v>30</v>
      </c>
      <c r="AD138" s="48">
        <v>3</v>
      </c>
      <c r="AE138" s="48">
        <v>49</v>
      </c>
      <c r="AF138" s="48" t="s">
        <v>29</v>
      </c>
      <c r="AG138" s="48">
        <v>4</v>
      </c>
      <c r="AH138" s="48">
        <v>31</v>
      </c>
      <c r="AI138" s="48" t="s">
        <v>29</v>
      </c>
      <c r="AJ138" s="48">
        <v>4</v>
      </c>
      <c r="AK138" s="193">
        <v>3.75</v>
      </c>
      <c r="AL138" s="181">
        <f t="shared" ref="AL138:AL171" si="7">SUM((ISNONTEXT(AK138))+(ISNONTEXT(X138))+(ISNONTEXT(K138)))</f>
        <v>3</v>
      </c>
      <c r="AM138" s="182">
        <f t="shared" ref="AM138:AM171" si="8">IF(AL138=0,"Não Respondeu",AVERAGE(K138,X138,AK138))</f>
        <v>3.3611111111111112</v>
      </c>
      <c r="AN138" s="49" t="s">
        <v>99</v>
      </c>
    </row>
    <row r="139" spans="1:40" ht="18" customHeight="1" x14ac:dyDescent="0.25">
      <c r="A139" s="16">
        <v>131</v>
      </c>
      <c r="B139" s="48">
        <v>79</v>
      </c>
      <c r="C139" s="48" t="s">
        <v>29</v>
      </c>
      <c r="D139" s="48">
        <v>4</v>
      </c>
      <c r="E139" s="48">
        <v>29</v>
      </c>
      <c r="F139" s="48" t="s">
        <v>30</v>
      </c>
      <c r="G139" s="48">
        <v>3</v>
      </c>
      <c r="H139" s="49">
        <v>12</v>
      </c>
      <c r="I139" s="49" t="s">
        <v>30</v>
      </c>
      <c r="J139" s="49">
        <v>3</v>
      </c>
      <c r="K139" s="183">
        <v>3.3333333333333335</v>
      </c>
      <c r="L139" s="48">
        <v>53</v>
      </c>
      <c r="M139" s="48" t="s">
        <v>30</v>
      </c>
      <c r="N139" s="48">
        <v>3</v>
      </c>
      <c r="O139" s="48">
        <v>19</v>
      </c>
      <c r="P139" s="48" t="s">
        <v>30</v>
      </c>
      <c r="Q139" s="48">
        <v>3</v>
      </c>
      <c r="R139" s="48">
        <v>18</v>
      </c>
      <c r="S139" s="48" t="s">
        <v>30</v>
      </c>
      <c r="T139" s="48">
        <v>3</v>
      </c>
      <c r="U139" s="48">
        <v>36</v>
      </c>
      <c r="V139" s="48" t="s">
        <v>30</v>
      </c>
      <c r="W139" s="48">
        <v>3</v>
      </c>
      <c r="X139" s="188">
        <v>3</v>
      </c>
      <c r="Y139" s="48">
        <v>111</v>
      </c>
      <c r="Z139" s="48" t="s">
        <v>30</v>
      </c>
      <c r="AA139" s="48">
        <v>3</v>
      </c>
      <c r="AB139" s="48">
        <v>36</v>
      </c>
      <c r="AC139" s="48" t="s">
        <v>30</v>
      </c>
      <c r="AD139" s="48">
        <v>3</v>
      </c>
      <c r="AE139" s="48">
        <v>36</v>
      </c>
      <c r="AF139" s="48" t="s">
        <v>30</v>
      </c>
      <c r="AG139" s="48">
        <v>3</v>
      </c>
      <c r="AH139" s="48">
        <v>22</v>
      </c>
      <c r="AI139" s="48" t="s">
        <v>30</v>
      </c>
      <c r="AJ139" s="48">
        <v>3</v>
      </c>
      <c r="AK139" s="193">
        <v>3</v>
      </c>
      <c r="AL139" s="181">
        <f t="shared" si="7"/>
        <v>3</v>
      </c>
      <c r="AM139" s="182">
        <f t="shared" si="8"/>
        <v>3.1111111111111112</v>
      </c>
      <c r="AN139" s="49" t="s">
        <v>102</v>
      </c>
    </row>
    <row r="140" spans="1:40" ht="18" customHeight="1" x14ac:dyDescent="0.25">
      <c r="A140" s="16">
        <v>132</v>
      </c>
      <c r="B140" s="48" t="s">
        <v>33</v>
      </c>
      <c r="C140" s="48" t="s">
        <v>33</v>
      </c>
      <c r="D140" s="48" t="s">
        <v>33</v>
      </c>
      <c r="E140" s="48" t="s">
        <v>33</v>
      </c>
      <c r="F140" s="48" t="s">
        <v>33</v>
      </c>
      <c r="G140" s="48" t="s">
        <v>33</v>
      </c>
      <c r="H140" s="48" t="s">
        <v>33</v>
      </c>
      <c r="I140" s="48" t="s">
        <v>33</v>
      </c>
      <c r="J140" s="48" t="s">
        <v>33</v>
      </c>
      <c r="K140" s="184" t="s">
        <v>33</v>
      </c>
      <c r="L140" s="48" t="s">
        <v>33</v>
      </c>
      <c r="M140" s="48" t="s">
        <v>33</v>
      </c>
      <c r="N140" s="48" t="s">
        <v>33</v>
      </c>
      <c r="O140" s="48" t="s">
        <v>33</v>
      </c>
      <c r="P140" s="48" t="s">
        <v>33</v>
      </c>
      <c r="Q140" s="48" t="s">
        <v>33</v>
      </c>
      <c r="R140" s="48" t="s">
        <v>33</v>
      </c>
      <c r="S140" s="48" t="s">
        <v>33</v>
      </c>
      <c r="T140" s="48" t="s">
        <v>33</v>
      </c>
      <c r="U140" s="48" t="s">
        <v>33</v>
      </c>
      <c r="V140" s="48" t="s">
        <v>33</v>
      </c>
      <c r="W140" s="48" t="s">
        <v>33</v>
      </c>
      <c r="X140" s="189" t="s">
        <v>33</v>
      </c>
      <c r="Y140" s="48" t="s">
        <v>33</v>
      </c>
      <c r="Z140" s="48" t="s">
        <v>33</v>
      </c>
      <c r="AA140" s="48" t="s">
        <v>33</v>
      </c>
      <c r="AB140" s="48" t="s">
        <v>33</v>
      </c>
      <c r="AC140" s="48" t="s">
        <v>33</v>
      </c>
      <c r="AD140" s="48" t="s">
        <v>33</v>
      </c>
      <c r="AE140" s="48" t="s">
        <v>33</v>
      </c>
      <c r="AF140" s="48" t="s">
        <v>33</v>
      </c>
      <c r="AG140" s="48" t="s">
        <v>33</v>
      </c>
      <c r="AH140" s="48" t="s">
        <v>33</v>
      </c>
      <c r="AI140" s="48" t="s">
        <v>33</v>
      </c>
      <c r="AJ140" s="48" t="s">
        <v>33</v>
      </c>
      <c r="AK140" s="195" t="s">
        <v>33</v>
      </c>
      <c r="AL140" s="181">
        <f t="shared" si="7"/>
        <v>0</v>
      </c>
      <c r="AM140" s="182" t="str">
        <f t="shared" si="8"/>
        <v>Não Respondeu</v>
      </c>
      <c r="AN140" s="49" t="s">
        <v>101</v>
      </c>
    </row>
    <row r="141" spans="1:40" ht="18" customHeight="1" x14ac:dyDescent="0.25">
      <c r="A141" s="16">
        <v>133</v>
      </c>
      <c r="B141" s="48">
        <v>83</v>
      </c>
      <c r="C141" s="48" t="s">
        <v>29</v>
      </c>
      <c r="D141" s="48">
        <v>4</v>
      </c>
      <c r="E141" s="48">
        <v>28</v>
      </c>
      <c r="F141" s="48" t="s">
        <v>30</v>
      </c>
      <c r="G141" s="48">
        <v>3</v>
      </c>
      <c r="H141" s="49">
        <v>14</v>
      </c>
      <c r="I141" s="49" t="s">
        <v>30</v>
      </c>
      <c r="J141" s="49">
        <v>3</v>
      </c>
      <c r="K141" s="183">
        <v>3.3333333333333335</v>
      </c>
      <c r="L141" s="48">
        <v>93</v>
      </c>
      <c r="M141" s="48" t="s">
        <v>29</v>
      </c>
      <c r="N141" s="48">
        <v>4</v>
      </c>
      <c r="O141" s="48">
        <v>25</v>
      </c>
      <c r="P141" s="48" t="s">
        <v>29</v>
      </c>
      <c r="Q141" s="48">
        <v>4</v>
      </c>
      <c r="R141" s="48">
        <v>32</v>
      </c>
      <c r="S141" s="48" t="s">
        <v>28</v>
      </c>
      <c r="T141" s="48">
        <v>5</v>
      </c>
      <c r="U141" s="48">
        <v>48</v>
      </c>
      <c r="V141" s="48" t="s">
        <v>29</v>
      </c>
      <c r="W141" s="48">
        <v>4</v>
      </c>
      <c r="X141" s="188">
        <v>4.25</v>
      </c>
      <c r="Y141" s="48">
        <v>137</v>
      </c>
      <c r="Z141" s="48" t="s">
        <v>29</v>
      </c>
      <c r="AA141" s="48">
        <v>4</v>
      </c>
      <c r="AB141" s="48">
        <v>24</v>
      </c>
      <c r="AC141" s="48" t="s">
        <v>31</v>
      </c>
      <c r="AD141" s="48">
        <v>2</v>
      </c>
      <c r="AE141" s="48">
        <v>41</v>
      </c>
      <c r="AF141" s="48" t="s">
        <v>30</v>
      </c>
      <c r="AG141" s="48">
        <v>3</v>
      </c>
      <c r="AH141" s="48">
        <v>28</v>
      </c>
      <c r="AI141" s="48" t="s">
        <v>29</v>
      </c>
      <c r="AJ141" s="48">
        <v>4</v>
      </c>
      <c r="AK141" s="193">
        <v>3.25</v>
      </c>
      <c r="AL141" s="181">
        <f t="shared" si="7"/>
        <v>3</v>
      </c>
      <c r="AM141" s="182">
        <f t="shared" si="8"/>
        <v>3.6111111111111112</v>
      </c>
      <c r="AN141" s="49" t="s">
        <v>99</v>
      </c>
    </row>
    <row r="142" spans="1:40" ht="18" customHeight="1" x14ac:dyDescent="0.25">
      <c r="A142" s="16">
        <v>134</v>
      </c>
      <c r="B142" s="48" t="s">
        <v>33</v>
      </c>
      <c r="C142" s="48" t="s">
        <v>33</v>
      </c>
      <c r="D142" s="48" t="s">
        <v>33</v>
      </c>
      <c r="E142" s="48" t="s">
        <v>33</v>
      </c>
      <c r="F142" s="48" t="s">
        <v>33</v>
      </c>
      <c r="G142" s="48" t="s">
        <v>33</v>
      </c>
      <c r="H142" s="48" t="s">
        <v>33</v>
      </c>
      <c r="I142" s="48" t="s">
        <v>33</v>
      </c>
      <c r="J142" s="48" t="s">
        <v>33</v>
      </c>
      <c r="K142" s="184" t="s">
        <v>33</v>
      </c>
      <c r="L142" s="48" t="s">
        <v>33</v>
      </c>
      <c r="M142" s="48" t="s">
        <v>33</v>
      </c>
      <c r="N142" s="48" t="s">
        <v>33</v>
      </c>
      <c r="O142" s="48" t="s">
        <v>33</v>
      </c>
      <c r="P142" s="48" t="s">
        <v>33</v>
      </c>
      <c r="Q142" s="48" t="s">
        <v>33</v>
      </c>
      <c r="R142" s="48" t="s">
        <v>33</v>
      </c>
      <c r="S142" s="48" t="s">
        <v>33</v>
      </c>
      <c r="T142" s="48" t="s">
        <v>33</v>
      </c>
      <c r="U142" s="48" t="s">
        <v>33</v>
      </c>
      <c r="V142" s="48" t="s">
        <v>33</v>
      </c>
      <c r="W142" s="48" t="s">
        <v>33</v>
      </c>
      <c r="X142" s="189" t="s">
        <v>33</v>
      </c>
      <c r="Y142" s="48" t="s">
        <v>33</v>
      </c>
      <c r="Z142" s="48" t="s">
        <v>33</v>
      </c>
      <c r="AA142" s="48" t="s">
        <v>33</v>
      </c>
      <c r="AB142" s="48" t="s">
        <v>33</v>
      </c>
      <c r="AC142" s="48" t="s">
        <v>33</v>
      </c>
      <c r="AD142" s="48" t="s">
        <v>33</v>
      </c>
      <c r="AE142" s="48" t="s">
        <v>33</v>
      </c>
      <c r="AF142" s="48" t="s">
        <v>33</v>
      </c>
      <c r="AG142" s="48" t="s">
        <v>33</v>
      </c>
      <c r="AH142" s="48" t="s">
        <v>33</v>
      </c>
      <c r="AI142" s="48" t="s">
        <v>33</v>
      </c>
      <c r="AJ142" s="48" t="s">
        <v>33</v>
      </c>
      <c r="AK142" s="194" t="s">
        <v>33</v>
      </c>
      <c r="AL142" s="181">
        <f t="shared" si="7"/>
        <v>0</v>
      </c>
      <c r="AM142" s="182" t="str">
        <f t="shared" si="8"/>
        <v>Não Respondeu</v>
      </c>
      <c r="AN142" s="49" t="s">
        <v>99</v>
      </c>
    </row>
    <row r="143" spans="1:40" ht="18" customHeight="1" x14ac:dyDescent="0.25">
      <c r="A143" s="16">
        <v>135</v>
      </c>
      <c r="B143" s="48">
        <v>112</v>
      </c>
      <c r="C143" s="48" t="s">
        <v>28</v>
      </c>
      <c r="D143" s="48">
        <v>5</v>
      </c>
      <c r="E143" s="48">
        <v>41</v>
      </c>
      <c r="F143" s="48" t="s">
        <v>28</v>
      </c>
      <c r="G143" s="48">
        <v>5</v>
      </c>
      <c r="H143" s="49">
        <v>28</v>
      </c>
      <c r="I143" s="49" t="s">
        <v>28</v>
      </c>
      <c r="J143" s="49">
        <v>5</v>
      </c>
      <c r="K143" s="183">
        <v>5</v>
      </c>
      <c r="L143" s="48">
        <v>122</v>
      </c>
      <c r="M143" s="48" t="s">
        <v>28</v>
      </c>
      <c r="N143" s="48">
        <v>5</v>
      </c>
      <c r="O143" s="48">
        <v>36</v>
      </c>
      <c r="P143" s="48" t="s">
        <v>28</v>
      </c>
      <c r="Q143" s="48">
        <v>5</v>
      </c>
      <c r="R143" s="48">
        <v>37</v>
      </c>
      <c r="S143" s="48" t="s">
        <v>28</v>
      </c>
      <c r="T143" s="48">
        <v>5</v>
      </c>
      <c r="U143" s="48">
        <v>68</v>
      </c>
      <c r="V143" s="48" t="s">
        <v>28</v>
      </c>
      <c r="W143" s="48">
        <v>5</v>
      </c>
      <c r="X143" s="188">
        <v>5</v>
      </c>
      <c r="Y143" s="48">
        <v>168</v>
      </c>
      <c r="Z143" s="48" t="s">
        <v>28</v>
      </c>
      <c r="AA143" s="48">
        <v>5</v>
      </c>
      <c r="AB143" s="48">
        <v>57</v>
      </c>
      <c r="AC143" s="48" t="s">
        <v>29</v>
      </c>
      <c r="AD143" s="48">
        <v>4</v>
      </c>
      <c r="AE143" s="48">
        <v>67</v>
      </c>
      <c r="AF143" s="48" t="s">
        <v>28</v>
      </c>
      <c r="AG143" s="48">
        <v>5</v>
      </c>
      <c r="AH143" s="48">
        <v>36</v>
      </c>
      <c r="AI143" s="48" t="s">
        <v>28</v>
      </c>
      <c r="AJ143" s="48">
        <v>5</v>
      </c>
      <c r="AK143" s="193">
        <v>4.75</v>
      </c>
      <c r="AL143" s="181">
        <f t="shared" si="7"/>
        <v>3</v>
      </c>
      <c r="AM143" s="182">
        <f t="shared" si="8"/>
        <v>4.916666666666667</v>
      </c>
      <c r="AN143" s="49" t="s">
        <v>100</v>
      </c>
    </row>
    <row r="144" spans="1:40" ht="18" customHeight="1" x14ac:dyDescent="0.25">
      <c r="A144" s="16">
        <v>136</v>
      </c>
      <c r="B144" s="48">
        <v>107</v>
      </c>
      <c r="C144" s="48" t="s">
        <v>28</v>
      </c>
      <c r="D144" s="48">
        <v>5</v>
      </c>
      <c r="E144" s="48">
        <v>20</v>
      </c>
      <c r="F144" s="48" t="s">
        <v>30</v>
      </c>
      <c r="G144" s="48">
        <v>3</v>
      </c>
      <c r="H144" s="49">
        <v>28</v>
      </c>
      <c r="I144" s="49" t="s">
        <v>28</v>
      </c>
      <c r="J144" s="49">
        <v>5</v>
      </c>
      <c r="K144" s="183">
        <v>4.333333333333333</v>
      </c>
      <c r="L144" s="48">
        <v>113</v>
      </c>
      <c r="M144" s="48" t="s">
        <v>28</v>
      </c>
      <c r="N144" s="48">
        <v>5</v>
      </c>
      <c r="O144" s="48">
        <v>28</v>
      </c>
      <c r="P144" s="48" t="s">
        <v>29</v>
      </c>
      <c r="Q144" s="48">
        <v>4</v>
      </c>
      <c r="R144" s="48">
        <v>36</v>
      </c>
      <c r="S144" s="48" t="s">
        <v>28</v>
      </c>
      <c r="T144" s="48">
        <v>5</v>
      </c>
      <c r="U144" s="48">
        <v>74</v>
      </c>
      <c r="V144" s="48" t="s">
        <v>28</v>
      </c>
      <c r="W144" s="48">
        <v>5</v>
      </c>
      <c r="X144" s="188">
        <v>4.75</v>
      </c>
      <c r="Y144" s="48">
        <v>178</v>
      </c>
      <c r="Z144" s="48" t="s">
        <v>28</v>
      </c>
      <c r="AA144" s="48">
        <v>5</v>
      </c>
      <c r="AB144" s="48">
        <v>50</v>
      </c>
      <c r="AC144" s="48" t="s">
        <v>29</v>
      </c>
      <c r="AD144" s="48">
        <v>4</v>
      </c>
      <c r="AE144" s="48">
        <v>67</v>
      </c>
      <c r="AF144" s="48" t="s">
        <v>28</v>
      </c>
      <c r="AG144" s="48">
        <v>5</v>
      </c>
      <c r="AH144" s="48">
        <v>40</v>
      </c>
      <c r="AI144" s="48" t="s">
        <v>28</v>
      </c>
      <c r="AJ144" s="48">
        <v>5</v>
      </c>
      <c r="AK144" s="193">
        <v>4.75</v>
      </c>
      <c r="AL144" s="181">
        <f t="shared" si="7"/>
        <v>3</v>
      </c>
      <c r="AM144" s="182">
        <f t="shared" si="8"/>
        <v>4.6111111111111107</v>
      </c>
      <c r="AN144" s="49" t="s">
        <v>99</v>
      </c>
    </row>
    <row r="145" spans="1:40" ht="18" customHeight="1" x14ac:dyDescent="0.25">
      <c r="A145" s="16">
        <v>137</v>
      </c>
      <c r="B145" s="48">
        <v>73</v>
      </c>
      <c r="C145" s="48" t="s">
        <v>29</v>
      </c>
      <c r="D145" s="48">
        <v>4</v>
      </c>
      <c r="E145" s="48">
        <v>0</v>
      </c>
      <c r="F145" s="48" t="s">
        <v>32</v>
      </c>
      <c r="G145" s="48">
        <v>1</v>
      </c>
      <c r="H145" s="49">
        <v>16</v>
      </c>
      <c r="I145" s="49" t="s">
        <v>30</v>
      </c>
      <c r="J145" s="49">
        <v>3</v>
      </c>
      <c r="K145" s="183">
        <v>2.6666666666666665</v>
      </c>
      <c r="L145" s="48">
        <v>75</v>
      </c>
      <c r="M145" s="48" t="s">
        <v>30</v>
      </c>
      <c r="N145" s="48">
        <v>3</v>
      </c>
      <c r="O145" s="48">
        <v>5</v>
      </c>
      <c r="P145" s="48" t="s">
        <v>32</v>
      </c>
      <c r="Q145" s="48">
        <v>1</v>
      </c>
      <c r="R145" s="48">
        <v>10</v>
      </c>
      <c r="S145" s="48" t="s">
        <v>31</v>
      </c>
      <c r="T145" s="48">
        <v>2</v>
      </c>
      <c r="U145" s="48">
        <v>40</v>
      </c>
      <c r="V145" s="48" t="s">
        <v>30</v>
      </c>
      <c r="W145" s="48">
        <v>3</v>
      </c>
      <c r="X145" s="188">
        <v>2.25</v>
      </c>
      <c r="Y145" s="48">
        <v>126</v>
      </c>
      <c r="Z145" s="48" t="s">
        <v>29</v>
      </c>
      <c r="AA145" s="48">
        <v>4</v>
      </c>
      <c r="AB145" s="48">
        <v>18</v>
      </c>
      <c r="AC145" s="48" t="s">
        <v>31</v>
      </c>
      <c r="AD145" s="48">
        <v>2</v>
      </c>
      <c r="AE145" s="48">
        <v>55</v>
      </c>
      <c r="AF145" s="48" t="s">
        <v>29</v>
      </c>
      <c r="AG145" s="48">
        <v>4</v>
      </c>
      <c r="AH145" s="48">
        <v>34</v>
      </c>
      <c r="AI145" s="48" t="s">
        <v>28</v>
      </c>
      <c r="AJ145" s="48">
        <v>5</v>
      </c>
      <c r="AK145" s="193">
        <v>3.75</v>
      </c>
      <c r="AL145" s="181">
        <f t="shared" si="7"/>
        <v>3</v>
      </c>
      <c r="AM145" s="182">
        <f t="shared" si="8"/>
        <v>2.8888888888888888</v>
      </c>
      <c r="AN145" s="49" t="s">
        <v>101</v>
      </c>
    </row>
    <row r="146" spans="1:40" ht="18" customHeight="1" x14ac:dyDescent="0.25">
      <c r="A146" s="16">
        <v>138</v>
      </c>
      <c r="B146" s="48">
        <v>75</v>
      </c>
      <c r="C146" s="48" t="s">
        <v>29</v>
      </c>
      <c r="D146" s="48">
        <v>4</v>
      </c>
      <c r="E146" s="48">
        <v>35</v>
      </c>
      <c r="F146" s="48" t="s">
        <v>29</v>
      </c>
      <c r="G146" s="48">
        <v>4</v>
      </c>
      <c r="H146" s="49">
        <v>15</v>
      </c>
      <c r="I146" s="49" t="s">
        <v>30</v>
      </c>
      <c r="J146" s="49">
        <v>3</v>
      </c>
      <c r="K146" s="183">
        <v>3.6666666666666665</v>
      </c>
      <c r="L146" s="48">
        <v>40</v>
      </c>
      <c r="M146" s="48" t="s">
        <v>31</v>
      </c>
      <c r="N146" s="48">
        <v>2</v>
      </c>
      <c r="O146" s="48">
        <v>28</v>
      </c>
      <c r="P146" s="48" t="s">
        <v>29</v>
      </c>
      <c r="Q146" s="48">
        <v>4</v>
      </c>
      <c r="R146" s="48">
        <v>16</v>
      </c>
      <c r="S146" s="48" t="s">
        <v>30</v>
      </c>
      <c r="T146" s="48">
        <v>3</v>
      </c>
      <c r="U146" s="48">
        <v>24</v>
      </c>
      <c r="V146" s="48" t="s">
        <v>31</v>
      </c>
      <c r="W146" s="48">
        <v>2</v>
      </c>
      <c r="X146" s="188">
        <v>2.75</v>
      </c>
      <c r="Y146" s="48">
        <v>128</v>
      </c>
      <c r="Z146" s="48" t="s">
        <v>29</v>
      </c>
      <c r="AA146" s="48">
        <v>4</v>
      </c>
      <c r="AB146" s="48">
        <v>32</v>
      </c>
      <c r="AC146" s="48" t="s">
        <v>30</v>
      </c>
      <c r="AD146" s="48">
        <v>3</v>
      </c>
      <c r="AE146" s="48">
        <v>24</v>
      </c>
      <c r="AF146" s="48" t="s">
        <v>31</v>
      </c>
      <c r="AG146" s="48">
        <v>2</v>
      </c>
      <c r="AH146" s="48">
        <v>24</v>
      </c>
      <c r="AI146" s="48" t="s">
        <v>29</v>
      </c>
      <c r="AJ146" s="48">
        <v>4</v>
      </c>
      <c r="AK146" s="193">
        <v>3.25</v>
      </c>
      <c r="AL146" s="181">
        <f t="shared" si="7"/>
        <v>3</v>
      </c>
      <c r="AM146" s="182">
        <f t="shared" si="8"/>
        <v>3.2222222222222219</v>
      </c>
      <c r="AN146" s="49" t="s">
        <v>99</v>
      </c>
    </row>
    <row r="147" spans="1:40" ht="18" customHeight="1" x14ac:dyDescent="0.25">
      <c r="A147" s="16">
        <v>139</v>
      </c>
      <c r="B147" s="303">
        <v>96</v>
      </c>
      <c r="C147" s="303" t="s">
        <v>28</v>
      </c>
      <c r="D147" s="303">
        <v>5</v>
      </c>
      <c r="E147" s="303">
        <v>17</v>
      </c>
      <c r="F147" s="303" t="s">
        <v>31</v>
      </c>
      <c r="G147" s="303">
        <v>2</v>
      </c>
      <c r="H147" s="304">
        <v>18</v>
      </c>
      <c r="I147" s="304" t="s">
        <v>29</v>
      </c>
      <c r="J147" s="304">
        <v>4</v>
      </c>
      <c r="K147" s="305">
        <f t="shared" ref="K147" si="9">(D147+G147+J147)/3</f>
        <v>3.6666666666666665</v>
      </c>
      <c r="L147" s="48">
        <v>105</v>
      </c>
      <c r="M147" s="48" t="s">
        <v>28</v>
      </c>
      <c r="N147" s="48">
        <v>5</v>
      </c>
      <c r="O147" s="48">
        <v>31</v>
      </c>
      <c r="P147" s="48" t="s">
        <v>29</v>
      </c>
      <c r="Q147" s="48">
        <v>4</v>
      </c>
      <c r="R147" s="48">
        <v>10</v>
      </c>
      <c r="S147" s="48" t="s">
        <v>31</v>
      </c>
      <c r="T147" s="48">
        <v>2</v>
      </c>
      <c r="U147" s="48">
        <v>32</v>
      </c>
      <c r="V147" s="48" t="s">
        <v>30</v>
      </c>
      <c r="W147" s="48">
        <v>3</v>
      </c>
      <c r="X147" s="237">
        <f t="shared" ref="X147" si="10">(N147+Q147+T147+W147)/4</f>
        <v>3.5</v>
      </c>
      <c r="Y147" s="48">
        <v>150</v>
      </c>
      <c r="Z147" s="48" t="s">
        <v>29</v>
      </c>
      <c r="AA147" s="48">
        <v>4</v>
      </c>
      <c r="AB147" s="48">
        <v>15</v>
      </c>
      <c r="AC147" s="48" t="s">
        <v>32</v>
      </c>
      <c r="AD147" s="48">
        <v>1</v>
      </c>
      <c r="AE147" s="48">
        <v>61</v>
      </c>
      <c r="AF147" s="48" t="s">
        <v>29</v>
      </c>
      <c r="AG147" s="48">
        <v>4</v>
      </c>
      <c r="AH147" s="48">
        <v>37</v>
      </c>
      <c r="AI147" s="48" t="s">
        <v>28</v>
      </c>
      <c r="AJ147" s="48">
        <v>5</v>
      </c>
      <c r="AK147" s="238">
        <f t="shared" ref="AK147" si="11">(AA147+AD147+AG147+AJ147)/4</f>
        <v>3.5</v>
      </c>
      <c r="AL147" s="181">
        <f t="shared" si="7"/>
        <v>3</v>
      </c>
      <c r="AM147" s="182">
        <f t="shared" si="8"/>
        <v>3.5555555555555554</v>
      </c>
      <c r="AN147" s="49" t="s">
        <v>100</v>
      </c>
    </row>
    <row r="148" spans="1:40" ht="18" customHeight="1" x14ac:dyDescent="0.25">
      <c r="A148" s="16">
        <v>140</v>
      </c>
      <c r="B148" s="48">
        <v>85</v>
      </c>
      <c r="C148" s="48" t="s">
        <v>29</v>
      </c>
      <c r="D148" s="48">
        <v>4</v>
      </c>
      <c r="E148" s="48">
        <v>38</v>
      </c>
      <c r="F148" s="48" t="s">
        <v>29</v>
      </c>
      <c r="G148" s="48">
        <v>4</v>
      </c>
      <c r="H148" s="49">
        <v>21</v>
      </c>
      <c r="I148" s="49" t="s">
        <v>29</v>
      </c>
      <c r="J148" s="49">
        <v>4</v>
      </c>
      <c r="K148" s="183">
        <v>4</v>
      </c>
      <c r="L148" s="48">
        <v>88</v>
      </c>
      <c r="M148" s="48" t="s">
        <v>29</v>
      </c>
      <c r="N148" s="48">
        <v>4</v>
      </c>
      <c r="O148" s="48">
        <v>28</v>
      </c>
      <c r="P148" s="48" t="s">
        <v>29</v>
      </c>
      <c r="Q148" s="48">
        <v>4</v>
      </c>
      <c r="R148" s="48">
        <v>28</v>
      </c>
      <c r="S148" s="48" t="s">
        <v>29</v>
      </c>
      <c r="T148" s="48">
        <v>4</v>
      </c>
      <c r="U148" s="48">
        <v>52</v>
      </c>
      <c r="V148" s="48" t="s">
        <v>29</v>
      </c>
      <c r="W148" s="48">
        <v>4</v>
      </c>
      <c r="X148" s="188">
        <v>4</v>
      </c>
      <c r="Y148" s="48">
        <v>143</v>
      </c>
      <c r="Z148" s="48" t="s">
        <v>29</v>
      </c>
      <c r="AA148" s="48">
        <v>4</v>
      </c>
      <c r="AB148" s="48">
        <v>52</v>
      </c>
      <c r="AC148" s="48" t="s">
        <v>29</v>
      </c>
      <c r="AD148" s="48">
        <v>4</v>
      </c>
      <c r="AE148" s="48">
        <v>51</v>
      </c>
      <c r="AF148" s="48" t="s">
        <v>29</v>
      </c>
      <c r="AG148" s="48">
        <v>4</v>
      </c>
      <c r="AH148" s="48">
        <v>30</v>
      </c>
      <c r="AI148" s="48" t="s">
        <v>29</v>
      </c>
      <c r="AJ148" s="48">
        <v>4</v>
      </c>
      <c r="AK148" s="193">
        <v>4</v>
      </c>
      <c r="AL148" s="181">
        <f t="shared" si="7"/>
        <v>3</v>
      </c>
      <c r="AM148" s="182">
        <f t="shared" si="8"/>
        <v>4</v>
      </c>
      <c r="AN148" s="49" t="s">
        <v>102</v>
      </c>
    </row>
    <row r="149" spans="1:40" ht="18" customHeight="1" x14ac:dyDescent="0.25">
      <c r="A149" s="16">
        <v>141</v>
      </c>
      <c r="B149" s="48">
        <v>90</v>
      </c>
      <c r="C149" s="48" t="s">
        <v>29</v>
      </c>
      <c r="D149" s="48">
        <v>4</v>
      </c>
      <c r="E149" s="48">
        <v>24</v>
      </c>
      <c r="F149" s="48" t="s">
        <v>30</v>
      </c>
      <c r="G149" s="48">
        <v>3</v>
      </c>
      <c r="H149" s="49">
        <v>17</v>
      </c>
      <c r="I149" s="49" t="s">
        <v>30</v>
      </c>
      <c r="J149" s="49">
        <v>3</v>
      </c>
      <c r="K149" s="183">
        <v>3.3333333333333335</v>
      </c>
      <c r="L149" s="48">
        <v>93</v>
      </c>
      <c r="M149" s="48" t="s">
        <v>29</v>
      </c>
      <c r="N149" s="48">
        <v>4</v>
      </c>
      <c r="O149" s="48">
        <v>31</v>
      </c>
      <c r="P149" s="48" t="s">
        <v>29</v>
      </c>
      <c r="Q149" s="48">
        <v>4</v>
      </c>
      <c r="R149" s="48">
        <v>23</v>
      </c>
      <c r="S149" s="48" t="s">
        <v>30</v>
      </c>
      <c r="T149" s="48">
        <v>3</v>
      </c>
      <c r="U149" s="48">
        <v>50</v>
      </c>
      <c r="V149" s="48" t="s">
        <v>29</v>
      </c>
      <c r="W149" s="48">
        <v>4</v>
      </c>
      <c r="X149" s="188">
        <v>3.75</v>
      </c>
      <c r="Y149" s="48">
        <v>112</v>
      </c>
      <c r="Z149" s="48" t="s">
        <v>30</v>
      </c>
      <c r="AA149" s="48">
        <v>3</v>
      </c>
      <c r="AB149" s="48">
        <v>59</v>
      </c>
      <c r="AC149" s="48" t="s">
        <v>29</v>
      </c>
      <c r="AD149" s="48">
        <v>4</v>
      </c>
      <c r="AE149" s="48">
        <v>52</v>
      </c>
      <c r="AF149" s="48" t="s">
        <v>29</v>
      </c>
      <c r="AG149" s="48">
        <v>4</v>
      </c>
      <c r="AH149" s="48">
        <v>20</v>
      </c>
      <c r="AI149" s="48" t="s">
        <v>30</v>
      </c>
      <c r="AJ149" s="48">
        <v>3</v>
      </c>
      <c r="AK149" s="193">
        <v>3.5</v>
      </c>
      <c r="AL149" s="181">
        <f t="shared" si="7"/>
        <v>3</v>
      </c>
      <c r="AM149" s="182">
        <f t="shared" si="8"/>
        <v>3.5277777777777781</v>
      </c>
      <c r="AN149" s="49" t="s">
        <v>99</v>
      </c>
    </row>
    <row r="150" spans="1:40" ht="18" customHeight="1" x14ac:dyDescent="0.25">
      <c r="A150" s="16">
        <v>142</v>
      </c>
      <c r="B150" s="48">
        <v>102</v>
      </c>
      <c r="C150" s="48" t="s">
        <v>28</v>
      </c>
      <c r="D150" s="48">
        <v>5</v>
      </c>
      <c r="E150" s="48">
        <v>25</v>
      </c>
      <c r="F150" s="48" t="s">
        <v>30</v>
      </c>
      <c r="G150" s="48">
        <v>3</v>
      </c>
      <c r="H150" s="49">
        <v>27</v>
      </c>
      <c r="I150" s="49" t="s">
        <v>28</v>
      </c>
      <c r="J150" s="49">
        <v>5</v>
      </c>
      <c r="K150" s="183">
        <v>4.333333333333333</v>
      </c>
      <c r="L150" s="48">
        <v>114</v>
      </c>
      <c r="M150" s="48" t="s">
        <v>28</v>
      </c>
      <c r="N150" s="48">
        <v>5</v>
      </c>
      <c r="O150" s="48">
        <v>36</v>
      </c>
      <c r="P150" s="48" t="s">
        <v>28</v>
      </c>
      <c r="Q150" s="48">
        <v>5</v>
      </c>
      <c r="R150" s="48">
        <v>32</v>
      </c>
      <c r="S150" s="48" t="s">
        <v>28</v>
      </c>
      <c r="T150" s="48">
        <v>5</v>
      </c>
      <c r="U150" s="48">
        <v>71</v>
      </c>
      <c r="V150" s="48" t="s">
        <v>28</v>
      </c>
      <c r="W150" s="48">
        <v>5</v>
      </c>
      <c r="X150" s="188">
        <v>5</v>
      </c>
      <c r="Y150" s="48">
        <v>188</v>
      </c>
      <c r="Z150" s="48" t="s">
        <v>28</v>
      </c>
      <c r="AA150" s="48">
        <v>5</v>
      </c>
      <c r="AB150" s="48">
        <v>66</v>
      </c>
      <c r="AC150" s="48" t="s">
        <v>28</v>
      </c>
      <c r="AD150" s="48">
        <v>5</v>
      </c>
      <c r="AE150" s="48">
        <v>70</v>
      </c>
      <c r="AF150" s="48" t="s">
        <v>28</v>
      </c>
      <c r="AG150" s="48">
        <v>5</v>
      </c>
      <c r="AH150" s="48">
        <v>38</v>
      </c>
      <c r="AI150" s="48" t="s">
        <v>28</v>
      </c>
      <c r="AJ150" s="48">
        <v>5</v>
      </c>
      <c r="AK150" s="193">
        <v>5</v>
      </c>
      <c r="AL150" s="181">
        <f t="shared" si="7"/>
        <v>3</v>
      </c>
      <c r="AM150" s="182">
        <f t="shared" si="8"/>
        <v>4.7777777777777777</v>
      </c>
      <c r="AN150" s="49" t="s">
        <v>99</v>
      </c>
    </row>
    <row r="151" spans="1:40" ht="18" customHeight="1" x14ac:dyDescent="0.25">
      <c r="A151" s="16">
        <v>143</v>
      </c>
      <c r="B151" s="48">
        <v>95</v>
      </c>
      <c r="C151" s="48" t="s">
        <v>29</v>
      </c>
      <c r="D151" s="48">
        <v>4</v>
      </c>
      <c r="E151" s="48">
        <v>37</v>
      </c>
      <c r="F151" s="48" t="s">
        <v>29</v>
      </c>
      <c r="G151" s="48">
        <v>4</v>
      </c>
      <c r="H151" s="49">
        <v>18</v>
      </c>
      <c r="I151" s="49" t="s">
        <v>29</v>
      </c>
      <c r="J151" s="49">
        <v>4</v>
      </c>
      <c r="K151" s="183">
        <v>4</v>
      </c>
      <c r="L151" s="48">
        <v>88</v>
      </c>
      <c r="M151" s="48" t="s">
        <v>29</v>
      </c>
      <c r="N151" s="48">
        <v>4</v>
      </c>
      <c r="O151" s="48">
        <v>30</v>
      </c>
      <c r="P151" s="48" t="s">
        <v>29</v>
      </c>
      <c r="Q151" s="48">
        <v>4</v>
      </c>
      <c r="R151" s="48">
        <v>29</v>
      </c>
      <c r="S151" s="48" t="s">
        <v>29</v>
      </c>
      <c r="T151" s="48">
        <v>4</v>
      </c>
      <c r="U151" s="48">
        <v>59</v>
      </c>
      <c r="V151" s="48" t="s">
        <v>29</v>
      </c>
      <c r="W151" s="48">
        <v>4</v>
      </c>
      <c r="X151" s="188">
        <v>4</v>
      </c>
      <c r="Y151" s="48">
        <v>149</v>
      </c>
      <c r="Z151" s="48" t="s">
        <v>29</v>
      </c>
      <c r="AA151" s="48">
        <v>4</v>
      </c>
      <c r="AB151" s="48">
        <v>45</v>
      </c>
      <c r="AC151" s="48" t="s">
        <v>30</v>
      </c>
      <c r="AD151" s="48">
        <v>3</v>
      </c>
      <c r="AE151" s="48">
        <v>57</v>
      </c>
      <c r="AF151" s="48" t="s">
        <v>29</v>
      </c>
      <c r="AG151" s="48">
        <v>4</v>
      </c>
      <c r="AH151" s="48">
        <v>33</v>
      </c>
      <c r="AI151" s="48" t="s">
        <v>28</v>
      </c>
      <c r="AJ151" s="48">
        <v>5</v>
      </c>
      <c r="AK151" s="193">
        <v>4</v>
      </c>
      <c r="AL151" s="181">
        <f t="shared" si="7"/>
        <v>3</v>
      </c>
      <c r="AM151" s="182">
        <f t="shared" si="8"/>
        <v>4</v>
      </c>
      <c r="AN151" s="49" t="s">
        <v>101</v>
      </c>
    </row>
    <row r="152" spans="1:40" ht="18" customHeight="1" x14ac:dyDescent="0.25">
      <c r="A152" s="16">
        <v>144</v>
      </c>
      <c r="B152" s="48">
        <v>63</v>
      </c>
      <c r="C152" s="48" t="s">
        <v>30</v>
      </c>
      <c r="D152" s="48">
        <v>3</v>
      </c>
      <c r="E152" s="48">
        <v>26</v>
      </c>
      <c r="F152" s="48" t="s">
        <v>30</v>
      </c>
      <c r="G152" s="48">
        <v>3</v>
      </c>
      <c r="H152" s="49">
        <v>22</v>
      </c>
      <c r="I152" s="49" t="s">
        <v>29</v>
      </c>
      <c r="J152" s="49">
        <v>4</v>
      </c>
      <c r="K152" s="183">
        <v>3.3333333333333335</v>
      </c>
      <c r="L152" s="48">
        <v>93</v>
      </c>
      <c r="M152" s="48" t="s">
        <v>29</v>
      </c>
      <c r="N152" s="48">
        <v>4</v>
      </c>
      <c r="O152" s="48">
        <v>27</v>
      </c>
      <c r="P152" s="48" t="s">
        <v>29</v>
      </c>
      <c r="Q152" s="48">
        <v>4</v>
      </c>
      <c r="R152" s="48">
        <v>23</v>
      </c>
      <c r="S152" s="48" t="s">
        <v>30</v>
      </c>
      <c r="T152" s="48">
        <v>3</v>
      </c>
      <c r="U152" s="48">
        <v>44</v>
      </c>
      <c r="V152" s="48" t="s">
        <v>30</v>
      </c>
      <c r="W152" s="48">
        <v>3</v>
      </c>
      <c r="X152" s="188">
        <v>3.5</v>
      </c>
      <c r="Y152" s="48">
        <v>126</v>
      </c>
      <c r="Z152" s="48" t="s">
        <v>29</v>
      </c>
      <c r="AA152" s="48">
        <v>4</v>
      </c>
      <c r="AB152" s="48">
        <v>59</v>
      </c>
      <c r="AC152" s="48" t="s">
        <v>29</v>
      </c>
      <c r="AD152" s="48">
        <v>4</v>
      </c>
      <c r="AE152" s="48">
        <v>63</v>
      </c>
      <c r="AF152" s="48" t="s">
        <v>29</v>
      </c>
      <c r="AG152" s="48">
        <v>4</v>
      </c>
      <c r="AH152" s="48">
        <v>37</v>
      </c>
      <c r="AI152" s="48" t="s">
        <v>28</v>
      </c>
      <c r="AJ152" s="48">
        <v>5</v>
      </c>
      <c r="AK152" s="193">
        <v>4.25</v>
      </c>
      <c r="AL152" s="181">
        <f t="shared" si="7"/>
        <v>3</v>
      </c>
      <c r="AM152" s="182">
        <f t="shared" si="8"/>
        <v>3.6944444444444446</v>
      </c>
      <c r="AN152" s="49" t="s">
        <v>101</v>
      </c>
    </row>
    <row r="153" spans="1:40" ht="18" customHeight="1" x14ac:dyDescent="0.25">
      <c r="A153" s="16">
        <v>145</v>
      </c>
      <c r="B153" s="48" t="s">
        <v>33</v>
      </c>
      <c r="C153" s="48" t="s">
        <v>33</v>
      </c>
      <c r="D153" s="48" t="s">
        <v>33</v>
      </c>
      <c r="E153" s="48" t="s">
        <v>33</v>
      </c>
      <c r="F153" s="48" t="s">
        <v>33</v>
      </c>
      <c r="G153" s="48" t="s">
        <v>33</v>
      </c>
      <c r="H153" s="48" t="s">
        <v>33</v>
      </c>
      <c r="I153" s="48" t="s">
        <v>33</v>
      </c>
      <c r="J153" s="48" t="s">
        <v>33</v>
      </c>
      <c r="K153" s="184" t="s">
        <v>33</v>
      </c>
      <c r="L153" s="48" t="s">
        <v>33</v>
      </c>
      <c r="M153" s="48" t="s">
        <v>33</v>
      </c>
      <c r="N153" s="48" t="s">
        <v>33</v>
      </c>
      <c r="O153" s="48" t="s">
        <v>33</v>
      </c>
      <c r="P153" s="48" t="s">
        <v>33</v>
      </c>
      <c r="Q153" s="48" t="s">
        <v>33</v>
      </c>
      <c r="R153" s="48" t="s">
        <v>33</v>
      </c>
      <c r="S153" s="48" t="s">
        <v>33</v>
      </c>
      <c r="T153" s="48" t="s">
        <v>33</v>
      </c>
      <c r="U153" s="48" t="s">
        <v>33</v>
      </c>
      <c r="V153" s="48" t="s">
        <v>33</v>
      </c>
      <c r="W153" s="48" t="s">
        <v>33</v>
      </c>
      <c r="X153" s="189" t="s">
        <v>33</v>
      </c>
      <c r="Y153" s="48" t="s">
        <v>33</v>
      </c>
      <c r="Z153" s="48" t="s">
        <v>33</v>
      </c>
      <c r="AA153" s="48" t="s">
        <v>33</v>
      </c>
      <c r="AB153" s="48" t="s">
        <v>33</v>
      </c>
      <c r="AC153" s="48" t="s">
        <v>33</v>
      </c>
      <c r="AD153" s="48" t="s">
        <v>33</v>
      </c>
      <c r="AE153" s="48" t="s">
        <v>33</v>
      </c>
      <c r="AF153" s="48" t="s">
        <v>33</v>
      </c>
      <c r="AG153" s="48" t="s">
        <v>33</v>
      </c>
      <c r="AH153" s="48" t="s">
        <v>33</v>
      </c>
      <c r="AI153" s="48" t="s">
        <v>33</v>
      </c>
      <c r="AJ153" s="48" t="s">
        <v>33</v>
      </c>
      <c r="AK153" s="194" t="s">
        <v>33</v>
      </c>
      <c r="AL153" s="181">
        <f t="shared" si="7"/>
        <v>0</v>
      </c>
      <c r="AM153" s="182" t="str">
        <f t="shared" si="8"/>
        <v>Não Respondeu</v>
      </c>
      <c r="AN153" s="49" t="s">
        <v>99</v>
      </c>
    </row>
    <row r="154" spans="1:40" ht="18" customHeight="1" x14ac:dyDescent="0.25">
      <c r="A154" s="16">
        <v>146</v>
      </c>
      <c r="B154" s="48">
        <v>62</v>
      </c>
      <c r="C154" s="48" t="s">
        <v>30</v>
      </c>
      <c r="D154" s="48">
        <v>3</v>
      </c>
      <c r="E154" s="48">
        <v>26</v>
      </c>
      <c r="F154" s="48" t="s">
        <v>30</v>
      </c>
      <c r="G154" s="48">
        <v>3</v>
      </c>
      <c r="H154" s="49">
        <v>16</v>
      </c>
      <c r="I154" s="49" t="s">
        <v>30</v>
      </c>
      <c r="J154" s="49">
        <v>3</v>
      </c>
      <c r="K154" s="183">
        <v>3</v>
      </c>
      <c r="L154" s="48">
        <v>40</v>
      </c>
      <c r="M154" s="48" t="s">
        <v>31</v>
      </c>
      <c r="N154" s="48">
        <v>2</v>
      </c>
      <c r="O154" s="48">
        <v>12</v>
      </c>
      <c r="P154" s="48" t="s">
        <v>31</v>
      </c>
      <c r="Q154" s="48">
        <v>2</v>
      </c>
      <c r="R154" s="48">
        <v>15</v>
      </c>
      <c r="S154" s="48" t="s">
        <v>31</v>
      </c>
      <c r="T154" s="48">
        <v>2</v>
      </c>
      <c r="U154" s="48">
        <v>0</v>
      </c>
      <c r="V154" s="48" t="s">
        <v>32</v>
      </c>
      <c r="W154" s="48">
        <v>1</v>
      </c>
      <c r="X154" s="188">
        <v>1.75</v>
      </c>
      <c r="Y154" s="48">
        <v>114</v>
      </c>
      <c r="Z154" s="48" t="s">
        <v>30</v>
      </c>
      <c r="AA154" s="48">
        <v>3</v>
      </c>
      <c r="AB154" s="48">
        <v>42</v>
      </c>
      <c r="AC154" s="48" t="s">
        <v>30</v>
      </c>
      <c r="AD154" s="48">
        <v>3</v>
      </c>
      <c r="AE154" s="48">
        <v>50</v>
      </c>
      <c r="AF154" s="48" t="s">
        <v>29</v>
      </c>
      <c r="AG154" s="48">
        <v>4</v>
      </c>
      <c r="AH154" s="48">
        <v>38</v>
      </c>
      <c r="AI154" s="48" t="s">
        <v>28</v>
      </c>
      <c r="AJ154" s="48">
        <v>5</v>
      </c>
      <c r="AK154" s="193">
        <v>3.75</v>
      </c>
      <c r="AL154" s="181">
        <f t="shared" si="7"/>
        <v>3</v>
      </c>
      <c r="AM154" s="182">
        <f t="shared" si="8"/>
        <v>2.8333333333333335</v>
      </c>
      <c r="AN154" s="49" t="s">
        <v>101</v>
      </c>
    </row>
    <row r="155" spans="1:40" ht="18" customHeight="1" x14ac:dyDescent="0.25">
      <c r="A155" s="16">
        <v>147</v>
      </c>
      <c r="B155" s="48">
        <v>98</v>
      </c>
      <c r="C155" s="48" t="s">
        <v>28</v>
      </c>
      <c r="D155" s="48">
        <v>5</v>
      </c>
      <c r="E155" s="48">
        <v>25</v>
      </c>
      <c r="F155" s="48" t="s">
        <v>30</v>
      </c>
      <c r="G155" s="48">
        <v>3</v>
      </c>
      <c r="H155" s="49">
        <v>12</v>
      </c>
      <c r="I155" s="49" t="s">
        <v>30</v>
      </c>
      <c r="J155" s="49">
        <v>3</v>
      </c>
      <c r="K155" s="183">
        <v>3.6666666666666665</v>
      </c>
      <c r="L155" s="48">
        <v>100</v>
      </c>
      <c r="M155" s="48" t="s">
        <v>29</v>
      </c>
      <c r="N155" s="48">
        <v>4</v>
      </c>
      <c r="O155" s="48">
        <v>22</v>
      </c>
      <c r="P155" s="48" t="s">
        <v>30</v>
      </c>
      <c r="Q155" s="48">
        <v>3</v>
      </c>
      <c r="R155" s="48">
        <v>11</v>
      </c>
      <c r="S155" s="48" t="s">
        <v>31</v>
      </c>
      <c r="T155" s="48">
        <v>2</v>
      </c>
      <c r="U155" s="48">
        <v>47</v>
      </c>
      <c r="V155" s="48" t="s">
        <v>30</v>
      </c>
      <c r="W155" s="48">
        <v>3</v>
      </c>
      <c r="X155" s="188">
        <v>3</v>
      </c>
      <c r="Y155" s="48">
        <v>115</v>
      </c>
      <c r="Z155" s="48" t="s">
        <v>30</v>
      </c>
      <c r="AA155" s="48">
        <v>3</v>
      </c>
      <c r="AB155" s="48">
        <v>50</v>
      </c>
      <c r="AC155" s="48" t="s">
        <v>29</v>
      </c>
      <c r="AD155" s="48">
        <v>4</v>
      </c>
      <c r="AE155" s="48">
        <v>56</v>
      </c>
      <c r="AF155" s="48" t="s">
        <v>29</v>
      </c>
      <c r="AG155" s="48">
        <v>4</v>
      </c>
      <c r="AH155" s="48">
        <v>29</v>
      </c>
      <c r="AI155" s="48" t="s">
        <v>29</v>
      </c>
      <c r="AJ155" s="48">
        <v>4</v>
      </c>
      <c r="AK155" s="193">
        <v>3.75</v>
      </c>
      <c r="AL155" s="181">
        <f t="shared" si="7"/>
        <v>3</v>
      </c>
      <c r="AM155" s="182">
        <f t="shared" si="8"/>
        <v>3.4722222222222219</v>
      </c>
      <c r="AN155" s="49" t="s">
        <v>99</v>
      </c>
    </row>
    <row r="156" spans="1:40" ht="18" customHeight="1" x14ac:dyDescent="0.25">
      <c r="A156" s="16">
        <v>148</v>
      </c>
      <c r="B156" s="48">
        <v>93</v>
      </c>
      <c r="C156" s="48" t="s">
        <v>29</v>
      </c>
      <c r="D156" s="48">
        <v>4</v>
      </c>
      <c r="E156" s="48">
        <v>34</v>
      </c>
      <c r="F156" s="48" t="s">
        <v>29</v>
      </c>
      <c r="G156" s="48">
        <v>4</v>
      </c>
      <c r="H156" s="49">
        <v>20</v>
      </c>
      <c r="I156" s="49" t="s">
        <v>29</v>
      </c>
      <c r="J156" s="49">
        <v>4</v>
      </c>
      <c r="K156" s="183">
        <v>4</v>
      </c>
      <c r="L156" s="48">
        <v>105</v>
      </c>
      <c r="M156" s="48" t="s">
        <v>29</v>
      </c>
      <c r="N156" s="48">
        <v>4</v>
      </c>
      <c r="O156" s="48">
        <v>32</v>
      </c>
      <c r="P156" s="48" t="s">
        <v>28</v>
      </c>
      <c r="Q156" s="48">
        <v>5</v>
      </c>
      <c r="R156" s="48">
        <v>28</v>
      </c>
      <c r="S156" s="48" t="s">
        <v>29</v>
      </c>
      <c r="T156" s="48">
        <v>4</v>
      </c>
      <c r="U156" s="48">
        <v>60</v>
      </c>
      <c r="V156" s="48" t="s">
        <v>29</v>
      </c>
      <c r="W156" s="48">
        <v>4</v>
      </c>
      <c r="X156" s="188">
        <v>4.25</v>
      </c>
      <c r="Y156" s="48">
        <v>152</v>
      </c>
      <c r="Z156" s="48" t="s">
        <v>29</v>
      </c>
      <c r="AA156" s="48">
        <v>4</v>
      </c>
      <c r="AB156" s="48">
        <v>58</v>
      </c>
      <c r="AC156" s="48" t="s">
        <v>29</v>
      </c>
      <c r="AD156" s="48">
        <v>4</v>
      </c>
      <c r="AE156" s="48">
        <v>57</v>
      </c>
      <c r="AF156" s="48" t="s">
        <v>29</v>
      </c>
      <c r="AG156" s="48">
        <v>4</v>
      </c>
      <c r="AH156" s="48">
        <v>32</v>
      </c>
      <c r="AI156" s="48" t="s">
        <v>28</v>
      </c>
      <c r="AJ156" s="48">
        <v>5</v>
      </c>
      <c r="AK156" s="193">
        <v>4.25</v>
      </c>
      <c r="AL156" s="181">
        <f t="shared" si="7"/>
        <v>3</v>
      </c>
      <c r="AM156" s="182">
        <f t="shared" si="8"/>
        <v>4.166666666666667</v>
      </c>
      <c r="AN156" s="49" t="s">
        <v>99</v>
      </c>
    </row>
    <row r="157" spans="1:40" ht="18" customHeight="1" x14ac:dyDescent="0.25">
      <c r="A157" s="16">
        <v>149</v>
      </c>
      <c r="B157" s="48">
        <v>103</v>
      </c>
      <c r="C157" s="48" t="s">
        <v>28</v>
      </c>
      <c r="D157" s="48">
        <v>5</v>
      </c>
      <c r="E157" s="48">
        <v>26</v>
      </c>
      <c r="F157" s="48" t="s">
        <v>30</v>
      </c>
      <c r="G157" s="48">
        <v>3</v>
      </c>
      <c r="H157" s="49">
        <v>16</v>
      </c>
      <c r="I157" s="49" t="s">
        <v>29</v>
      </c>
      <c r="J157" s="49">
        <v>4</v>
      </c>
      <c r="K157" s="183">
        <v>4</v>
      </c>
      <c r="L157" s="48">
        <v>69</v>
      </c>
      <c r="M157" s="48" t="s">
        <v>30</v>
      </c>
      <c r="N157" s="48">
        <v>3</v>
      </c>
      <c r="O157" s="48">
        <v>21</v>
      </c>
      <c r="P157" s="48" t="s">
        <v>30</v>
      </c>
      <c r="Q157" s="48">
        <v>3</v>
      </c>
      <c r="R157" s="48">
        <v>19</v>
      </c>
      <c r="S157" s="48" t="s">
        <v>30</v>
      </c>
      <c r="T157" s="48">
        <v>3</v>
      </c>
      <c r="U157" s="48">
        <v>40</v>
      </c>
      <c r="V157" s="48" t="s">
        <v>30</v>
      </c>
      <c r="W157" s="48">
        <v>3</v>
      </c>
      <c r="X157" s="188">
        <v>3</v>
      </c>
      <c r="Y157" s="48">
        <v>108</v>
      </c>
      <c r="Z157" s="48" t="s">
        <v>30</v>
      </c>
      <c r="AA157" s="48">
        <v>3</v>
      </c>
      <c r="AB157" s="48">
        <v>39</v>
      </c>
      <c r="AC157" s="48" t="s">
        <v>30</v>
      </c>
      <c r="AD157" s="48">
        <v>3</v>
      </c>
      <c r="AE157" s="48">
        <v>44</v>
      </c>
      <c r="AF157" s="48" t="s">
        <v>30</v>
      </c>
      <c r="AG157" s="48">
        <v>3</v>
      </c>
      <c r="AH157" s="48">
        <v>26</v>
      </c>
      <c r="AI157" s="48" t="s">
        <v>29</v>
      </c>
      <c r="AJ157" s="48">
        <v>4</v>
      </c>
      <c r="AK157" s="193">
        <v>3.25</v>
      </c>
      <c r="AL157" s="181">
        <f t="shared" si="7"/>
        <v>3</v>
      </c>
      <c r="AM157" s="182">
        <f t="shared" si="8"/>
        <v>3.4166666666666665</v>
      </c>
      <c r="AN157" s="49" t="s">
        <v>99</v>
      </c>
    </row>
    <row r="158" spans="1:40" s="20" customFormat="1" ht="18" customHeight="1" x14ac:dyDescent="0.25">
      <c r="A158" s="16">
        <v>150</v>
      </c>
      <c r="B158" s="48">
        <v>78</v>
      </c>
      <c r="C158" s="48" t="s">
        <v>29</v>
      </c>
      <c r="D158" s="48">
        <v>4</v>
      </c>
      <c r="E158" s="48">
        <v>41</v>
      </c>
      <c r="F158" s="48" t="s">
        <v>28</v>
      </c>
      <c r="G158" s="48">
        <v>5</v>
      </c>
      <c r="H158" s="49">
        <v>12</v>
      </c>
      <c r="I158" s="49" t="s">
        <v>30</v>
      </c>
      <c r="J158" s="49">
        <v>3</v>
      </c>
      <c r="K158" s="183">
        <v>4</v>
      </c>
      <c r="L158" s="48">
        <v>70</v>
      </c>
      <c r="M158" s="48" t="s">
        <v>30</v>
      </c>
      <c r="N158" s="48">
        <v>3</v>
      </c>
      <c r="O158" s="48">
        <v>30</v>
      </c>
      <c r="P158" s="48" t="s">
        <v>29</v>
      </c>
      <c r="Q158" s="48">
        <v>4</v>
      </c>
      <c r="R158" s="48">
        <v>15</v>
      </c>
      <c r="S158" s="48" t="s">
        <v>31</v>
      </c>
      <c r="T158" s="48">
        <v>2</v>
      </c>
      <c r="U158" s="48">
        <v>18</v>
      </c>
      <c r="V158" s="48" t="s">
        <v>31</v>
      </c>
      <c r="W158" s="48">
        <v>2</v>
      </c>
      <c r="X158" s="188">
        <v>2.75</v>
      </c>
      <c r="Y158" s="52">
        <v>163.66</v>
      </c>
      <c r="Z158" s="48" t="s">
        <v>29</v>
      </c>
      <c r="AA158" s="48">
        <v>4</v>
      </c>
      <c r="AB158" s="52">
        <v>53.66</v>
      </c>
      <c r="AC158" s="48" t="s">
        <v>29</v>
      </c>
      <c r="AD158" s="48">
        <v>4</v>
      </c>
      <c r="AE158" s="52">
        <v>44.33</v>
      </c>
      <c r="AF158" s="48" t="s">
        <v>30</v>
      </c>
      <c r="AG158" s="48">
        <v>3</v>
      </c>
      <c r="AH158" s="52">
        <v>35.33</v>
      </c>
      <c r="AI158" s="48" t="s">
        <v>28</v>
      </c>
      <c r="AJ158" s="48">
        <v>5</v>
      </c>
      <c r="AK158" s="193">
        <v>4</v>
      </c>
      <c r="AL158" s="181">
        <f t="shared" si="7"/>
        <v>3</v>
      </c>
      <c r="AM158" s="182">
        <f t="shared" si="8"/>
        <v>3.5833333333333335</v>
      </c>
      <c r="AN158" s="49" t="s">
        <v>101</v>
      </c>
    </row>
    <row r="159" spans="1:40" ht="18" customHeight="1" x14ac:dyDescent="0.25">
      <c r="A159" s="16">
        <v>151</v>
      </c>
      <c r="B159" s="48">
        <v>50</v>
      </c>
      <c r="C159" s="48" t="s">
        <v>30</v>
      </c>
      <c r="D159" s="48">
        <v>3</v>
      </c>
      <c r="E159" s="48">
        <v>26</v>
      </c>
      <c r="F159" s="48" t="s">
        <v>30</v>
      </c>
      <c r="G159" s="48">
        <v>3</v>
      </c>
      <c r="H159" s="49">
        <v>9</v>
      </c>
      <c r="I159" s="49" t="s">
        <v>31</v>
      </c>
      <c r="J159" s="49">
        <v>2</v>
      </c>
      <c r="K159" s="183">
        <v>2.6666666666666665</v>
      </c>
      <c r="L159" s="48">
        <v>58</v>
      </c>
      <c r="M159" s="48" t="s">
        <v>30</v>
      </c>
      <c r="N159" s="48">
        <v>3</v>
      </c>
      <c r="O159" s="48">
        <v>18</v>
      </c>
      <c r="P159" s="48" t="s">
        <v>30</v>
      </c>
      <c r="Q159" s="48">
        <v>3</v>
      </c>
      <c r="R159" s="48">
        <v>18</v>
      </c>
      <c r="S159" s="48" t="s">
        <v>30</v>
      </c>
      <c r="T159" s="48">
        <v>3</v>
      </c>
      <c r="U159" s="48">
        <v>21</v>
      </c>
      <c r="V159" s="48" t="s">
        <v>31</v>
      </c>
      <c r="W159" s="48">
        <v>2</v>
      </c>
      <c r="X159" s="188">
        <v>2.75</v>
      </c>
      <c r="Y159" s="48">
        <v>56</v>
      </c>
      <c r="Z159" s="48" t="s">
        <v>31</v>
      </c>
      <c r="AA159" s="48">
        <v>2</v>
      </c>
      <c r="AB159" s="48">
        <v>26</v>
      </c>
      <c r="AC159" s="48" t="s">
        <v>31</v>
      </c>
      <c r="AD159" s="48">
        <v>2</v>
      </c>
      <c r="AE159" s="48">
        <v>31</v>
      </c>
      <c r="AF159" s="48" t="s">
        <v>31</v>
      </c>
      <c r="AG159" s="48">
        <v>2</v>
      </c>
      <c r="AH159" s="48">
        <v>18</v>
      </c>
      <c r="AI159" s="48" t="s">
        <v>30</v>
      </c>
      <c r="AJ159" s="48">
        <v>3</v>
      </c>
      <c r="AK159" s="193">
        <v>2.25</v>
      </c>
      <c r="AL159" s="181">
        <f t="shared" si="7"/>
        <v>3</v>
      </c>
      <c r="AM159" s="182">
        <f t="shared" si="8"/>
        <v>2.5555555555555554</v>
      </c>
      <c r="AN159" s="49" t="s">
        <v>99</v>
      </c>
    </row>
    <row r="160" spans="1:40" ht="18" customHeight="1" x14ac:dyDescent="0.25">
      <c r="A160" s="16">
        <v>152</v>
      </c>
      <c r="B160" s="48">
        <v>102</v>
      </c>
      <c r="C160" s="48" t="s">
        <v>28</v>
      </c>
      <c r="D160" s="48">
        <v>5</v>
      </c>
      <c r="E160" s="48">
        <v>35</v>
      </c>
      <c r="F160" s="48" t="s">
        <v>29</v>
      </c>
      <c r="G160" s="48">
        <v>4</v>
      </c>
      <c r="H160" s="49">
        <v>24</v>
      </c>
      <c r="I160" s="49" t="s">
        <v>28</v>
      </c>
      <c r="J160" s="49">
        <v>5</v>
      </c>
      <c r="K160" s="183">
        <v>4.666666666666667</v>
      </c>
      <c r="L160" s="48">
        <v>48</v>
      </c>
      <c r="M160" s="48" t="s">
        <v>31</v>
      </c>
      <c r="N160" s="48">
        <v>2</v>
      </c>
      <c r="O160" s="48">
        <v>8</v>
      </c>
      <c r="P160" s="48" t="s">
        <v>31</v>
      </c>
      <c r="Q160" s="48">
        <v>2</v>
      </c>
      <c r="R160" s="48">
        <v>12</v>
      </c>
      <c r="S160" s="48" t="s">
        <v>31</v>
      </c>
      <c r="T160" s="48">
        <v>2</v>
      </c>
      <c r="U160" s="48">
        <v>20</v>
      </c>
      <c r="V160" s="48" t="s">
        <v>31</v>
      </c>
      <c r="W160" s="48">
        <v>2</v>
      </c>
      <c r="X160" s="188">
        <v>2</v>
      </c>
      <c r="Y160" s="48">
        <v>125</v>
      </c>
      <c r="Z160" s="48" t="s">
        <v>30</v>
      </c>
      <c r="AA160" s="48">
        <v>3</v>
      </c>
      <c r="AB160" s="48">
        <v>50</v>
      </c>
      <c r="AC160" s="48" t="s">
        <v>29</v>
      </c>
      <c r="AD160" s="48">
        <v>4</v>
      </c>
      <c r="AE160" s="48">
        <v>51</v>
      </c>
      <c r="AF160" s="48" t="s">
        <v>29</v>
      </c>
      <c r="AG160" s="48">
        <v>4</v>
      </c>
      <c r="AH160" s="48">
        <v>24</v>
      </c>
      <c r="AI160" s="48" t="s">
        <v>29</v>
      </c>
      <c r="AJ160" s="48">
        <v>4</v>
      </c>
      <c r="AK160" s="193">
        <v>3.75</v>
      </c>
      <c r="AL160" s="181">
        <f t="shared" si="7"/>
        <v>3</v>
      </c>
      <c r="AM160" s="182">
        <f t="shared" si="8"/>
        <v>3.4722222222222228</v>
      </c>
      <c r="AN160" s="49" t="s">
        <v>100</v>
      </c>
    </row>
    <row r="161" spans="1:40" ht="18" customHeight="1" x14ac:dyDescent="0.25">
      <c r="A161" s="16">
        <v>153</v>
      </c>
      <c r="B161" s="48">
        <v>87</v>
      </c>
      <c r="C161" s="48" t="s">
        <v>29</v>
      </c>
      <c r="D161" s="48">
        <v>4</v>
      </c>
      <c r="E161" s="48">
        <v>35</v>
      </c>
      <c r="F161" s="48" t="s">
        <v>29</v>
      </c>
      <c r="G161" s="48">
        <v>4</v>
      </c>
      <c r="H161" s="49">
        <v>19</v>
      </c>
      <c r="I161" s="49" t="s">
        <v>29</v>
      </c>
      <c r="J161" s="49">
        <v>4</v>
      </c>
      <c r="K161" s="183">
        <v>4</v>
      </c>
      <c r="L161" s="48">
        <v>94</v>
      </c>
      <c r="M161" s="48" t="s">
        <v>29</v>
      </c>
      <c r="N161" s="48">
        <v>4</v>
      </c>
      <c r="O161" s="48">
        <v>24</v>
      </c>
      <c r="P161" s="48" t="s">
        <v>29</v>
      </c>
      <c r="Q161" s="48">
        <v>4</v>
      </c>
      <c r="R161" s="48">
        <v>23</v>
      </c>
      <c r="S161" s="48" t="s">
        <v>30</v>
      </c>
      <c r="T161" s="48">
        <v>3</v>
      </c>
      <c r="U161" s="48">
        <v>57</v>
      </c>
      <c r="V161" s="48" t="s">
        <v>29</v>
      </c>
      <c r="W161" s="48">
        <v>4</v>
      </c>
      <c r="X161" s="188">
        <v>3.75</v>
      </c>
      <c r="Y161" s="48">
        <v>174</v>
      </c>
      <c r="Z161" s="48" t="s">
        <v>29</v>
      </c>
      <c r="AA161" s="48">
        <v>4</v>
      </c>
      <c r="AB161" s="48">
        <v>63</v>
      </c>
      <c r="AC161" s="48" t="s">
        <v>29</v>
      </c>
      <c r="AD161" s="48">
        <v>4</v>
      </c>
      <c r="AE161" s="48">
        <v>60</v>
      </c>
      <c r="AF161" s="48" t="s">
        <v>29</v>
      </c>
      <c r="AG161" s="48">
        <v>4</v>
      </c>
      <c r="AH161" s="48">
        <v>34</v>
      </c>
      <c r="AI161" s="48" t="s">
        <v>28</v>
      </c>
      <c r="AJ161" s="48">
        <v>5</v>
      </c>
      <c r="AK161" s="193">
        <v>4.25</v>
      </c>
      <c r="AL161" s="181">
        <f t="shared" si="7"/>
        <v>3</v>
      </c>
      <c r="AM161" s="182">
        <f t="shared" si="8"/>
        <v>4</v>
      </c>
      <c r="AN161" s="49" t="s">
        <v>99</v>
      </c>
    </row>
    <row r="162" spans="1:40" ht="18" customHeight="1" x14ac:dyDescent="0.25">
      <c r="A162" s="16">
        <v>154</v>
      </c>
      <c r="B162" s="48">
        <v>75</v>
      </c>
      <c r="C162" s="48" t="s">
        <v>29</v>
      </c>
      <c r="D162" s="48">
        <v>4</v>
      </c>
      <c r="E162" s="48">
        <v>21</v>
      </c>
      <c r="F162" s="48" t="s">
        <v>30</v>
      </c>
      <c r="G162" s="48">
        <v>3</v>
      </c>
      <c r="H162" s="49">
        <v>8</v>
      </c>
      <c r="I162" s="49" t="s">
        <v>31</v>
      </c>
      <c r="J162" s="49">
        <v>2</v>
      </c>
      <c r="K162" s="183">
        <v>3</v>
      </c>
      <c r="L162" s="48">
        <v>47</v>
      </c>
      <c r="M162" s="48" t="s">
        <v>31</v>
      </c>
      <c r="N162" s="48">
        <v>2</v>
      </c>
      <c r="O162" s="48">
        <v>17</v>
      </c>
      <c r="P162" s="48" t="s">
        <v>30</v>
      </c>
      <c r="Q162" s="48">
        <v>3</v>
      </c>
      <c r="R162" s="48">
        <v>1</v>
      </c>
      <c r="S162" s="48" t="s">
        <v>32</v>
      </c>
      <c r="T162" s="48">
        <v>1</v>
      </c>
      <c r="U162" s="48">
        <v>0</v>
      </c>
      <c r="V162" s="48" t="s">
        <v>32</v>
      </c>
      <c r="W162" s="48">
        <v>1</v>
      </c>
      <c r="X162" s="188">
        <v>1.75</v>
      </c>
      <c r="Y162" s="48">
        <v>58</v>
      </c>
      <c r="Z162" s="48" t="s">
        <v>31</v>
      </c>
      <c r="AA162" s="48">
        <v>2</v>
      </c>
      <c r="AB162" s="48">
        <v>3</v>
      </c>
      <c r="AC162" s="48" t="s">
        <v>32</v>
      </c>
      <c r="AD162" s="48">
        <v>1</v>
      </c>
      <c r="AE162" s="48">
        <v>36</v>
      </c>
      <c r="AF162" s="48" t="s">
        <v>30</v>
      </c>
      <c r="AG162" s="48">
        <v>3</v>
      </c>
      <c r="AH162" s="48">
        <v>23</v>
      </c>
      <c r="AI162" s="48" t="s">
        <v>30</v>
      </c>
      <c r="AJ162" s="48">
        <v>3</v>
      </c>
      <c r="AK162" s="193">
        <v>2.25</v>
      </c>
      <c r="AL162" s="181">
        <f t="shared" si="7"/>
        <v>3</v>
      </c>
      <c r="AM162" s="182">
        <f t="shared" si="8"/>
        <v>2.3333333333333335</v>
      </c>
      <c r="AN162" s="49" t="s">
        <v>101</v>
      </c>
    </row>
    <row r="163" spans="1:40" ht="18" customHeight="1" x14ac:dyDescent="0.25">
      <c r="A163" s="16">
        <v>155</v>
      </c>
      <c r="B163" s="48">
        <v>92</v>
      </c>
      <c r="C163" s="48" t="s">
        <v>29</v>
      </c>
      <c r="D163" s="48">
        <v>4</v>
      </c>
      <c r="E163" s="48">
        <v>34</v>
      </c>
      <c r="F163" s="48" t="s">
        <v>29</v>
      </c>
      <c r="G163" s="48">
        <v>4</v>
      </c>
      <c r="H163" s="49">
        <v>17</v>
      </c>
      <c r="I163" s="49" t="s">
        <v>30</v>
      </c>
      <c r="J163" s="49">
        <v>3</v>
      </c>
      <c r="K163" s="183">
        <v>3.6666666666666665</v>
      </c>
      <c r="L163" s="48">
        <v>95</v>
      </c>
      <c r="M163" s="48" t="s">
        <v>29</v>
      </c>
      <c r="N163" s="48">
        <v>4</v>
      </c>
      <c r="O163" s="48">
        <v>31</v>
      </c>
      <c r="P163" s="48" t="s">
        <v>29</v>
      </c>
      <c r="Q163" s="48">
        <v>4</v>
      </c>
      <c r="R163" s="48">
        <v>19</v>
      </c>
      <c r="S163" s="48" t="s">
        <v>30</v>
      </c>
      <c r="T163" s="48">
        <v>3</v>
      </c>
      <c r="U163" s="48">
        <v>54</v>
      </c>
      <c r="V163" s="48" t="s">
        <v>29</v>
      </c>
      <c r="W163" s="48">
        <v>4</v>
      </c>
      <c r="X163" s="188">
        <v>3.75</v>
      </c>
      <c r="Y163" s="48">
        <v>171</v>
      </c>
      <c r="Z163" s="48" t="s">
        <v>28</v>
      </c>
      <c r="AA163" s="48">
        <v>5</v>
      </c>
      <c r="AB163" s="48">
        <v>65</v>
      </c>
      <c r="AC163" s="48" t="s">
        <v>28</v>
      </c>
      <c r="AD163" s="48">
        <v>5</v>
      </c>
      <c r="AE163" s="48">
        <v>68</v>
      </c>
      <c r="AF163" s="48" t="s">
        <v>28</v>
      </c>
      <c r="AG163" s="48">
        <v>5</v>
      </c>
      <c r="AH163" s="48">
        <v>34</v>
      </c>
      <c r="AI163" s="48" t="s">
        <v>28</v>
      </c>
      <c r="AJ163" s="48">
        <v>5</v>
      </c>
      <c r="AK163" s="193">
        <v>5</v>
      </c>
      <c r="AL163" s="181">
        <f t="shared" si="7"/>
        <v>3</v>
      </c>
      <c r="AM163" s="182">
        <f t="shared" si="8"/>
        <v>4.1388888888888884</v>
      </c>
      <c r="AN163" s="49" t="s">
        <v>99</v>
      </c>
    </row>
    <row r="164" spans="1:40" ht="18" customHeight="1" x14ac:dyDescent="0.25">
      <c r="A164" s="16">
        <v>156</v>
      </c>
      <c r="B164" s="48">
        <v>95</v>
      </c>
      <c r="C164" s="48" t="s">
        <v>29</v>
      </c>
      <c r="D164" s="48">
        <v>4</v>
      </c>
      <c r="E164" s="48">
        <v>23</v>
      </c>
      <c r="F164" s="48" t="s">
        <v>30</v>
      </c>
      <c r="G164" s="48">
        <v>3</v>
      </c>
      <c r="H164" s="49">
        <v>18</v>
      </c>
      <c r="I164" s="49" t="s">
        <v>29</v>
      </c>
      <c r="J164" s="49">
        <v>4</v>
      </c>
      <c r="K164" s="183">
        <v>3.6666666666666665</v>
      </c>
      <c r="L164" s="48">
        <v>106</v>
      </c>
      <c r="M164" s="48" t="s">
        <v>28</v>
      </c>
      <c r="N164" s="48">
        <v>5</v>
      </c>
      <c r="O164" s="48">
        <v>30</v>
      </c>
      <c r="P164" s="48" t="s">
        <v>29</v>
      </c>
      <c r="Q164" s="48">
        <v>4</v>
      </c>
      <c r="R164" s="48">
        <v>27</v>
      </c>
      <c r="S164" s="48" t="s">
        <v>29</v>
      </c>
      <c r="T164" s="48">
        <v>4</v>
      </c>
      <c r="U164" s="48">
        <v>44</v>
      </c>
      <c r="V164" s="48" t="s">
        <v>30</v>
      </c>
      <c r="W164" s="48">
        <v>3</v>
      </c>
      <c r="X164" s="188">
        <v>4</v>
      </c>
      <c r="Y164" s="48">
        <v>132</v>
      </c>
      <c r="Z164" s="48" t="s">
        <v>29</v>
      </c>
      <c r="AA164" s="48">
        <v>4</v>
      </c>
      <c r="AB164" s="48">
        <v>37</v>
      </c>
      <c r="AC164" s="48" t="s">
        <v>30</v>
      </c>
      <c r="AD164" s="48">
        <v>3</v>
      </c>
      <c r="AE164" s="48">
        <v>63</v>
      </c>
      <c r="AF164" s="48" t="s">
        <v>29</v>
      </c>
      <c r="AG164" s="48">
        <v>4</v>
      </c>
      <c r="AH164" s="48">
        <v>33</v>
      </c>
      <c r="AI164" s="48" t="s">
        <v>28</v>
      </c>
      <c r="AJ164" s="48">
        <v>5</v>
      </c>
      <c r="AK164" s="193">
        <v>4</v>
      </c>
      <c r="AL164" s="181">
        <f t="shared" si="7"/>
        <v>3</v>
      </c>
      <c r="AM164" s="182">
        <f t="shared" si="8"/>
        <v>3.8888888888888888</v>
      </c>
      <c r="AN164" s="49" t="s">
        <v>99</v>
      </c>
    </row>
    <row r="165" spans="1:40" ht="18" customHeight="1" x14ac:dyDescent="0.25">
      <c r="A165" s="16">
        <v>157</v>
      </c>
      <c r="B165" s="48">
        <v>54</v>
      </c>
      <c r="C165" s="48" t="s">
        <v>30</v>
      </c>
      <c r="D165" s="48">
        <v>3</v>
      </c>
      <c r="E165" s="48">
        <v>30</v>
      </c>
      <c r="F165" s="48" t="s">
        <v>29</v>
      </c>
      <c r="G165" s="48">
        <v>4</v>
      </c>
      <c r="H165" s="49">
        <v>6</v>
      </c>
      <c r="I165" s="49" t="s">
        <v>31</v>
      </c>
      <c r="J165" s="49">
        <v>2</v>
      </c>
      <c r="K165" s="183">
        <v>3</v>
      </c>
      <c r="L165" s="48">
        <v>13</v>
      </c>
      <c r="M165" s="48" t="s">
        <v>32</v>
      </c>
      <c r="N165" s="48">
        <v>1</v>
      </c>
      <c r="O165" s="48">
        <v>4</v>
      </c>
      <c r="P165" s="48" t="s">
        <v>32</v>
      </c>
      <c r="Q165" s="48">
        <v>1</v>
      </c>
      <c r="R165" s="48">
        <v>4</v>
      </c>
      <c r="S165" s="48" t="s">
        <v>32</v>
      </c>
      <c r="T165" s="48">
        <v>1</v>
      </c>
      <c r="U165" s="48">
        <v>8</v>
      </c>
      <c r="V165" s="48" t="s">
        <v>32</v>
      </c>
      <c r="W165" s="48">
        <v>1</v>
      </c>
      <c r="X165" s="188">
        <v>1</v>
      </c>
      <c r="Y165" s="48">
        <v>82</v>
      </c>
      <c r="Z165" s="48" t="s">
        <v>31</v>
      </c>
      <c r="AA165" s="48">
        <v>2</v>
      </c>
      <c r="AB165" s="48">
        <v>8</v>
      </c>
      <c r="AC165" s="48" t="s">
        <v>32</v>
      </c>
      <c r="AD165" s="48">
        <v>1</v>
      </c>
      <c r="AE165" s="48">
        <v>53</v>
      </c>
      <c r="AF165" s="48" t="s">
        <v>29</v>
      </c>
      <c r="AG165" s="48">
        <v>4</v>
      </c>
      <c r="AH165" s="48">
        <v>26</v>
      </c>
      <c r="AI165" s="48" t="s">
        <v>29</v>
      </c>
      <c r="AJ165" s="48">
        <v>4</v>
      </c>
      <c r="AK165" s="193">
        <v>2.75</v>
      </c>
      <c r="AL165" s="181">
        <f t="shared" si="7"/>
        <v>3</v>
      </c>
      <c r="AM165" s="182">
        <f t="shared" si="8"/>
        <v>2.25</v>
      </c>
      <c r="AN165" s="49" t="s">
        <v>99</v>
      </c>
    </row>
    <row r="166" spans="1:40" ht="18" customHeight="1" x14ac:dyDescent="0.25">
      <c r="A166" s="16">
        <v>158</v>
      </c>
      <c r="B166" s="48">
        <v>58</v>
      </c>
      <c r="C166" s="48" t="s">
        <v>30</v>
      </c>
      <c r="D166" s="48">
        <v>3</v>
      </c>
      <c r="E166" s="48">
        <v>28</v>
      </c>
      <c r="F166" s="48" t="s">
        <v>30</v>
      </c>
      <c r="G166" s="48">
        <v>3</v>
      </c>
      <c r="H166" s="49">
        <v>8</v>
      </c>
      <c r="I166" s="49" t="s">
        <v>31</v>
      </c>
      <c r="J166" s="49">
        <v>2</v>
      </c>
      <c r="K166" s="183">
        <v>2.6666666666666665</v>
      </c>
      <c r="L166" s="48">
        <v>31</v>
      </c>
      <c r="M166" s="48" t="s">
        <v>31</v>
      </c>
      <c r="N166" s="48">
        <v>2</v>
      </c>
      <c r="O166" s="48">
        <v>8</v>
      </c>
      <c r="P166" s="48" t="s">
        <v>31</v>
      </c>
      <c r="Q166" s="48">
        <v>2</v>
      </c>
      <c r="R166" s="48">
        <v>12</v>
      </c>
      <c r="S166" s="48" t="s">
        <v>31</v>
      </c>
      <c r="T166" s="48">
        <v>2</v>
      </c>
      <c r="U166" s="48">
        <v>15</v>
      </c>
      <c r="V166" s="48" t="s">
        <v>32</v>
      </c>
      <c r="W166" s="48">
        <v>1</v>
      </c>
      <c r="X166" s="188">
        <v>1.75</v>
      </c>
      <c r="Y166" s="48">
        <v>87</v>
      </c>
      <c r="Z166" s="48" t="s">
        <v>30</v>
      </c>
      <c r="AA166" s="48">
        <v>3</v>
      </c>
      <c r="AB166" s="48">
        <v>11</v>
      </c>
      <c r="AC166" s="48" t="s">
        <v>32</v>
      </c>
      <c r="AD166" s="48">
        <v>1</v>
      </c>
      <c r="AE166" s="48">
        <v>10</v>
      </c>
      <c r="AF166" s="48" t="s">
        <v>32</v>
      </c>
      <c r="AG166" s="48">
        <v>1</v>
      </c>
      <c r="AH166" s="48">
        <v>21</v>
      </c>
      <c r="AI166" s="48" t="s">
        <v>30</v>
      </c>
      <c r="AJ166" s="48">
        <v>3</v>
      </c>
      <c r="AK166" s="193">
        <v>2</v>
      </c>
      <c r="AL166" s="181">
        <f t="shared" si="7"/>
        <v>3</v>
      </c>
      <c r="AM166" s="182">
        <f t="shared" si="8"/>
        <v>2.1388888888888888</v>
      </c>
      <c r="AN166" s="49" t="s">
        <v>99</v>
      </c>
    </row>
    <row r="167" spans="1:40" ht="18" customHeight="1" x14ac:dyDescent="0.25">
      <c r="A167" s="16">
        <v>159</v>
      </c>
      <c r="B167" s="48">
        <v>5</v>
      </c>
      <c r="C167" s="48" t="s">
        <v>32</v>
      </c>
      <c r="D167" s="48">
        <v>1</v>
      </c>
      <c r="E167" s="48">
        <v>6</v>
      </c>
      <c r="F167" s="48" t="s">
        <v>32</v>
      </c>
      <c r="G167" s="48">
        <v>1</v>
      </c>
      <c r="H167" s="49">
        <v>0</v>
      </c>
      <c r="I167" s="49" t="s">
        <v>32</v>
      </c>
      <c r="J167" s="49">
        <v>1</v>
      </c>
      <c r="K167" s="183">
        <v>1</v>
      </c>
      <c r="L167" s="48">
        <v>0</v>
      </c>
      <c r="M167" s="48" t="s">
        <v>32</v>
      </c>
      <c r="N167" s="48">
        <v>1</v>
      </c>
      <c r="O167" s="48">
        <v>0</v>
      </c>
      <c r="P167" s="48" t="s">
        <v>32</v>
      </c>
      <c r="Q167" s="48">
        <v>1</v>
      </c>
      <c r="R167" s="48">
        <v>0</v>
      </c>
      <c r="S167" s="48" t="s">
        <v>32</v>
      </c>
      <c r="T167" s="48">
        <v>1</v>
      </c>
      <c r="U167" s="48">
        <v>0</v>
      </c>
      <c r="V167" s="48" t="s">
        <v>32</v>
      </c>
      <c r="W167" s="48">
        <v>1</v>
      </c>
      <c r="X167" s="188">
        <v>1</v>
      </c>
      <c r="Y167" s="48" t="s">
        <v>33</v>
      </c>
      <c r="Z167" s="48" t="s">
        <v>33</v>
      </c>
      <c r="AA167" s="48" t="s">
        <v>33</v>
      </c>
      <c r="AB167" s="48" t="s">
        <v>33</v>
      </c>
      <c r="AC167" s="48" t="s">
        <v>33</v>
      </c>
      <c r="AD167" s="48" t="s">
        <v>33</v>
      </c>
      <c r="AE167" s="48" t="s">
        <v>33</v>
      </c>
      <c r="AF167" s="48" t="s">
        <v>33</v>
      </c>
      <c r="AG167" s="48" t="s">
        <v>33</v>
      </c>
      <c r="AH167" s="48" t="s">
        <v>33</v>
      </c>
      <c r="AI167" s="48" t="s">
        <v>33</v>
      </c>
      <c r="AJ167" s="48" t="s">
        <v>33</v>
      </c>
      <c r="AK167" s="193" t="s">
        <v>33</v>
      </c>
      <c r="AL167" s="181">
        <f t="shared" si="7"/>
        <v>2</v>
      </c>
      <c r="AM167" s="182">
        <f t="shared" si="8"/>
        <v>1</v>
      </c>
      <c r="AN167" s="49" t="s">
        <v>99</v>
      </c>
    </row>
    <row r="168" spans="1:40" ht="18" customHeight="1" x14ac:dyDescent="0.25">
      <c r="A168" s="16">
        <v>160</v>
      </c>
      <c r="B168" s="48">
        <v>105</v>
      </c>
      <c r="C168" s="48" t="s">
        <v>28</v>
      </c>
      <c r="D168" s="48">
        <v>5</v>
      </c>
      <c r="E168" s="48">
        <v>30</v>
      </c>
      <c r="F168" s="48" t="s">
        <v>29</v>
      </c>
      <c r="G168" s="48">
        <v>4</v>
      </c>
      <c r="H168" s="49">
        <v>22</v>
      </c>
      <c r="I168" s="49" t="s">
        <v>29</v>
      </c>
      <c r="J168" s="49">
        <v>4</v>
      </c>
      <c r="K168" s="183">
        <v>4.333333333333333</v>
      </c>
      <c r="L168" s="48">
        <v>62</v>
      </c>
      <c r="M168" s="48" t="s">
        <v>30</v>
      </c>
      <c r="N168" s="48">
        <v>3</v>
      </c>
      <c r="O168" s="48">
        <v>10</v>
      </c>
      <c r="P168" s="48" t="s">
        <v>31</v>
      </c>
      <c r="Q168" s="48">
        <v>2</v>
      </c>
      <c r="R168" s="48">
        <v>0</v>
      </c>
      <c r="S168" s="48" t="s">
        <v>32</v>
      </c>
      <c r="T168" s="48">
        <v>1</v>
      </c>
      <c r="U168" s="48">
        <v>17</v>
      </c>
      <c r="V168" s="48" t="s">
        <v>31</v>
      </c>
      <c r="W168" s="48">
        <v>2</v>
      </c>
      <c r="X168" s="188">
        <v>2</v>
      </c>
      <c r="Y168" s="48">
        <v>83</v>
      </c>
      <c r="Z168" s="48" t="s">
        <v>31</v>
      </c>
      <c r="AA168" s="48">
        <v>2</v>
      </c>
      <c r="AB168" s="48">
        <v>6</v>
      </c>
      <c r="AC168" s="48" t="s">
        <v>32</v>
      </c>
      <c r="AD168" s="48">
        <v>1</v>
      </c>
      <c r="AE168" s="48">
        <v>6</v>
      </c>
      <c r="AF168" s="48" t="s">
        <v>32</v>
      </c>
      <c r="AG168" s="48">
        <v>1</v>
      </c>
      <c r="AH168" s="48">
        <v>26</v>
      </c>
      <c r="AI168" s="48" t="s">
        <v>29</v>
      </c>
      <c r="AJ168" s="48">
        <v>4</v>
      </c>
      <c r="AK168" s="193">
        <v>2</v>
      </c>
      <c r="AL168" s="181">
        <f t="shared" si="7"/>
        <v>3</v>
      </c>
      <c r="AM168" s="182">
        <f t="shared" si="8"/>
        <v>2.7777777777777772</v>
      </c>
      <c r="AN168" s="49" t="s">
        <v>101</v>
      </c>
    </row>
    <row r="169" spans="1:40" ht="18" customHeight="1" x14ac:dyDescent="0.25">
      <c r="A169" s="16">
        <v>161</v>
      </c>
      <c r="B169" s="48" t="s">
        <v>33</v>
      </c>
      <c r="C169" s="48" t="s">
        <v>33</v>
      </c>
      <c r="D169" s="48" t="s">
        <v>33</v>
      </c>
      <c r="E169" s="48" t="s">
        <v>33</v>
      </c>
      <c r="F169" s="48" t="s">
        <v>33</v>
      </c>
      <c r="G169" s="48" t="s">
        <v>33</v>
      </c>
      <c r="H169" s="48" t="s">
        <v>33</v>
      </c>
      <c r="I169" s="48" t="s">
        <v>33</v>
      </c>
      <c r="J169" s="48" t="s">
        <v>33</v>
      </c>
      <c r="K169" s="184" t="s">
        <v>33</v>
      </c>
      <c r="L169" s="48" t="s">
        <v>33</v>
      </c>
      <c r="M169" s="48" t="s">
        <v>33</v>
      </c>
      <c r="N169" s="48" t="s">
        <v>33</v>
      </c>
      <c r="O169" s="48" t="s">
        <v>33</v>
      </c>
      <c r="P169" s="48" t="s">
        <v>33</v>
      </c>
      <c r="Q169" s="48" t="s">
        <v>33</v>
      </c>
      <c r="R169" s="48" t="s">
        <v>33</v>
      </c>
      <c r="S169" s="48" t="s">
        <v>33</v>
      </c>
      <c r="T169" s="48" t="s">
        <v>33</v>
      </c>
      <c r="U169" s="48" t="s">
        <v>33</v>
      </c>
      <c r="V169" s="48" t="s">
        <v>33</v>
      </c>
      <c r="W169" s="48" t="s">
        <v>33</v>
      </c>
      <c r="X169" s="189" t="s">
        <v>33</v>
      </c>
      <c r="Y169" s="48" t="s">
        <v>33</v>
      </c>
      <c r="Z169" s="48" t="s">
        <v>33</v>
      </c>
      <c r="AA169" s="48" t="s">
        <v>33</v>
      </c>
      <c r="AB169" s="48" t="s">
        <v>33</v>
      </c>
      <c r="AC169" s="48" t="s">
        <v>33</v>
      </c>
      <c r="AD169" s="48" t="s">
        <v>33</v>
      </c>
      <c r="AE169" s="48" t="s">
        <v>33</v>
      </c>
      <c r="AF169" s="48" t="s">
        <v>33</v>
      </c>
      <c r="AG169" s="48" t="s">
        <v>33</v>
      </c>
      <c r="AH169" s="48" t="s">
        <v>33</v>
      </c>
      <c r="AI169" s="48" t="s">
        <v>33</v>
      </c>
      <c r="AJ169" s="48" t="s">
        <v>33</v>
      </c>
      <c r="AK169" s="194" t="s">
        <v>33</v>
      </c>
      <c r="AL169" s="181">
        <f t="shared" si="7"/>
        <v>0</v>
      </c>
      <c r="AM169" s="182" t="str">
        <f t="shared" si="8"/>
        <v>Não Respondeu</v>
      </c>
      <c r="AN169" s="49" t="s">
        <v>99</v>
      </c>
    </row>
    <row r="170" spans="1:40" ht="18" customHeight="1" x14ac:dyDescent="0.25">
      <c r="A170" s="16">
        <v>162</v>
      </c>
      <c r="B170" s="48">
        <v>72</v>
      </c>
      <c r="C170" s="48" t="s">
        <v>29</v>
      </c>
      <c r="D170" s="48">
        <v>4</v>
      </c>
      <c r="E170" s="48">
        <v>19</v>
      </c>
      <c r="F170" s="48" t="s">
        <v>31</v>
      </c>
      <c r="G170" s="48">
        <v>2</v>
      </c>
      <c r="H170" s="49">
        <v>16</v>
      </c>
      <c r="I170" s="49" t="s">
        <v>30</v>
      </c>
      <c r="J170" s="49">
        <v>3</v>
      </c>
      <c r="K170" s="183">
        <v>3</v>
      </c>
      <c r="L170" s="48">
        <v>108</v>
      </c>
      <c r="M170" s="48" t="s">
        <v>28</v>
      </c>
      <c r="N170" s="48">
        <v>5</v>
      </c>
      <c r="O170" s="48">
        <v>29</v>
      </c>
      <c r="P170" s="48" t="s">
        <v>29</v>
      </c>
      <c r="Q170" s="48">
        <v>4</v>
      </c>
      <c r="R170" s="48">
        <v>30</v>
      </c>
      <c r="S170" s="48" t="s">
        <v>29</v>
      </c>
      <c r="T170" s="48">
        <v>4</v>
      </c>
      <c r="U170" s="48">
        <v>28</v>
      </c>
      <c r="V170" s="48" t="s">
        <v>31</v>
      </c>
      <c r="W170" s="48">
        <v>2</v>
      </c>
      <c r="X170" s="188">
        <v>3.75</v>
      </c>
      <c r="Y170" s="48">
        <v>64</v>
      </c>
      <c r="Z170" s="48" t="s">
        <v>31</v>
      </c>
      <c r="AA170" s="48">
        <v>2</v>
      </c>
      <c r="AB170" s="48">
        <v>20</v>
      </c>
      <c r="AC170" s="48" t="s">
        <v>31</v>
      </c>
      <c r="AD170" s="48">
        <v>2</v>
      </c>
      <c r="AE170" s="48">
        <v>28</v>
      </c>
      <c r="AF170" s="48" t="s">
        <v>31</v>
      </c>
      <c r="AG170" s="48">
        <v>2</v>
      </c>
      <c r="AH170" s="48">
        <v>27</v>
      </c>
      <c r="AI170" s="48" t="s">
        <v>29</v>
      </c>
      <c r="AJ170" s="48">
        <v>4</v>
      </c>
      <c r="AK170" s="193">
        <v>2.5</v>
      </c>
      <c r="AL170" s="181">
        <f t="shared" si="7"/>
        <v>3</v>
      </c>
      <c r="AM170" s="182">
        <f t="shared" si="8"/>
        <v>3.0833333333333335</v>
      </c>
      <c r="AN170" s="49" t="s">
        <v>101</v>
      </c>
    </row>
    <row r="171" spans="1:40" ht="18" customHeight="1" thickBot="1" x14ac:dyDescent="0.3">
      <c r="A171" s="16">
        <v>163</v>
      </c>
      <c r="B171" s="22">
        <v>55</v>
      </c>
      <c r="C171" s="22" t="s">
        <v>30</v>
      </c>
      <c r="D171" s="22">
        <v>3</v>
      </c>
      <c r="E171" s="22">
        <v>8</v>
      </c>
      <c r="F171" s="22" t="s">
        <v>32</v>
      </c>
      <c r="G171" s="22">
        <v>1</v>
      </c>
      <c r="H171" s="23">
        <v>8</v>
      </c>
      <c r="I171" s="23" t="s">
        <v>31</v>
      </c>
      <c r="J171" s="23">
        <v>2</v>
      </c>
      <c r="K171" s="186">
        <v>2</v>
      </c>
      <c r="L171" s="22">
        <v>35</v>
      </c>
      <c r="M171" s="22" t="s">
        <v>31</v>
      </c>
      <c r="N171" s="22">
        <v>2</v>
      </c>
      <c r="O171" s="22">
        <v>4</v>
      </c>
      <c r="P171" s="22" t="s">
        <v>32</v>
      </c>
      <c r="Q171" s="22">
        <v>1</v>
      </c>
      <c r="R171" s="22">
        <v>5</v>
      </c>
      <c r="S171" s="22" t="s">
        <v>32</v>
      </c>
      <c r="T171" s="22">
        <v>1</v>
      </c>
      <c r="U171" s="22">
        <v>7</v>
      </c>
      <c r="V171" s="22" t="s">
        <v>32</v>
      </c>
      <c r="W171" s="22">
        <v>1</v>
      </c>
      <c r="X171" s="191">
        <v>1.25</v>
      </c>
      <c r="Y171" s="22">
        <v>107</v>
      </c>
      <c r="Z171" s="22" t="s">
        <v>30</v>
      </c>
      <c r="AA171" s="22">
        <v>3</v>
      </c>
      <c r="AB171" s="22">
        <v>10</v>
      </c>
      <c r="AC171" s="22" t="s">
        <v>32</v>
      </c>
      <c r="AD171" s="22">
        <v>1</v>
      </c>
      <c r="AE171" s="22">
        <v>50</v>
      </c>
      <c r="AF171" s="22" t="s">
        <v>29</v>
      </c>
      <c r="AG171" s="22">
        <v>4</v>
      </c>
      <c r="AH171" s="22">
        <v>23</v>
      </c>
      <c r="AI171" s="22" t="s">
        <v>30</v>
      </c>
      <c r="AJ171" s="22">
        <v>3</v>
      </c>
      <c r="AK171" s="196">
        <v>2.75</v>
      </c>
      <c r="AL171" s="181">
        <f t="shared" si="7"/>
        <v>3</v>
      </c>
      <c r="AM171" s="182">
        <f t="shared" si="8"/>
        <v>2</v>
      </c>
      <c r="AN171" s="23" t="s">
        <v>99</v>
      </c>
    </row>
    <row r="173" spans="1:40" x14ac:dyDescent="0.25">
      <c r="K173" s="177" t="s">
        <v>35</v>
      </c>
      <c r="X173" s="2" t="s">
        <v>36</v>
      </c>
      <c r="AK173" s="2" t="s">
        <v>36</v>
      </c>
    </row>
    <row r="174" spans="1:40" ht="15" thickBot="1" x14ac:dyDescent="0.3">
      <c r="A174" s="24" t="s">
        <v>37</v>
      </c>
    </row>
    <row r="175" spans="1:40" ht="18" x14ac:dyDescent="0.25">
      <c r="A175" s="24" t="s">
        <v>38</v>
      </c>
      <c r="B175" s="25">
        <v>1</v>
      </c>
      <c r="C175" s="26">
        <v>2</v>
      </c>
      <c r="D175" s="27">
        <v>3</v>
      </c>
      <c r="E175" s="25">
        <v>4</v>
      </c>
      <c r="F175" s="26">
        <v>5</v>
      </c>
      <c r="G175" s="24"/>
    </row>
    <row r="176" spans="1:40" ht="18" x14ac:dyDescent="0.25">
      <c r="A176" s="24"/>
      <c r="B176" s="28" t="s">
        <v>104</v>
      </c>
      <c r="C176" s="29" t="s">
        <v>105</v>
      </c>
      <c r="D176" s="30" t="s">
        <v>106</v>
      </c>
      <c r="E176" s="28" t="s">
        <v>107</v>
      </c>
      <c r="F176" s="29" t="s">
        <v>108</v>
      </c>
    </row>
    <row r="177" spans="1:6" ht="39" customHeight="1" thickBot="1" x14ac:dyDescent="0.3">
      <c r="A177" s="24"/>
      <c r="B177" s="278" t="s">
        <v>39</v>
      </c>
      <c r="C177" s="279"/>
      <c r="D177" s="31" t="s">
        <v>40</v>
      </c>
      <c r="E177" s="280" t="s">
        <v>41</v>
      </c>
      <c r="F177" s="281"/>
    </row>
    <row r="178" spans="1:6" x14ac:dyDescent="0.25">
      <c r="A178" s="24"/>
    </row>
    <row r="179" spans="1:6" ht="15" x14ac:dyDescent="0.25">
      <c r="A179" s="2" t="s">
        <v>42</v>
      </c>
    </row>
    <row r="180" spans="1:6" x14ac:dyDescent="0.25">
      <c r="A180" s="2" t="s">
        <v>43</v>
      </c>
    </row>
  </sheetData>
  <mergeCells count="17">
    <mergeCell ref="A6:G6"/>
    <mergeCell ref="A7:A8"/>
    <mergeCell ref="B7:D7"/>
    <mergeCell ref="E7:G7"/>
    <mergeCell ref="H7:J7"/>
    <mergeCell ref="AH7:AJ7"/>
    <mergeCell ref="AN7:AN8"/>
    <mergeCell ref="B177:C177"/>
    <mergeCell ref="E177:F177"/>
    <mergeCell ref="O7:Q7"/>
    <mergeCell ref="R7:T7"/>
    <mergeCell ref="U7:W7"/>
    <mergeCell ref="Y7:AA7"/>
    <mergeCell ref="AB7:AD7"/>
    <mergeCell ref="AE7:AG7"/>
    <mergeCell ref="L7:N7"/>
    <mergeCell ref="AL7:AL8"/>
  </mergeCells>
  <pageMargins left="0" right="0" top="0" bottom="0" header="0" footer="0"/>
  <pageSetup paperSize="9" orientation="landscape" r:id="rId1"/>
  <drawing r:id="rId2"/>
  <legacyDrawing r:id="rId3"/>
  <oleObjects>
    <mc:AlternateContent xmlns:mc="http://schemas.openxmlformats.org/markup-compatibility/2006">
      <mc:Choice Requires="x14">
        <oleObject progId="Word.Picture.8" shapeId="5121" r:id="rId4">
          <objectPr defaultSize="0" autoPict="0" r:id="rId5">
            <anchor moveWithCells="1" sizeWithCells="1">
              <from>
                <xdr:col>0</xdr:col>
                <xdr:colOff>85725</xdr:colOff>
                <xdr:row>0</xdr:row>
                <xdr:rowOff>47625</xdr:rowOff>
              </from>
              <to>
                <xdr:col>0</xdr:col>
                <xdr:colOff>809625</xdr:colOff>
                <xdr:row>4</xdr:row>
                <xdr:rowOff>85725</xdr:rowOff>
              </to>
            </anchor>
          </objectPr>
        </oleObject>
      </mc:Choice>
      <mc:Fallback>
        <oleObject progId="Word.Picture.8" shapeId="5121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9</vt:i4>
      </vt:variant>
      <vt:variant>
        <vt:lpstr>Intervalos nomeados</vt:lpstr>
      </vt:variant>
      <vt:variant>
        <vt:i4>12</vt:i4>
      </vt:variant>
    </vt:vector>
  </HeadingPairs>
  <TitlesOfParts>
    <vt:vector size="21" baseType="lpstr">
      <vt:lpstr>Indice</vt:lpstr>
      <vt:lpstr>Instrutivo</vt:lpstr>
      <vt:lpstr>MUNICÍPIO</vt:lpstr>
      <vt:lpstr>GERAL</vt:lpstr>
      <vt:lpstr>Federal 1</vt:lpstr>
      <vt:lpstr>Federal 2</vt:lpstr>
      <vt:lpstr>SC 1</vt:lpstr>
      <vt:lpstr>SC 2</vt:lpstr>
      <vt:lpstr>DADOS2</vt:lpstr>
      <vt:lpstr>'Federal 1'!Area_de_extracao</vt:lpstr>
      <vt:lpstr>'Federal 2'!Area_de_extracao</vt:lpstr>
      <vt:lpstr>GERAL!Area_de_extracao</vt:lpstr>
      <vt:lpstr>MUNICÍPIO!Area_de_extracao</vt:lpstr>
      <vt:lpstr>'SC 1'!Area_de_extracao</vt:lpstr>
      <vt:lpstr>'SC 2'!Area_de_extracao</vt:lpstr>
      <vt:lpstr>MUNICÍPIO!Area_de_impressao</vt:lpstr>
      <vt:lpstr>'Federal 1'!Criterios</vt:lpstr>
      <vt:lpstr>'Federal 2'!Criterios</vt:lpstr>
      <vt:lpstr>GERAL!Criterios</vt:lpstr>
      <vt:lpstr>'SC 1'!Criterios</vt:lpstr>
      <vt:lpstr>'SC 2'!Criterios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</dc:creator>
  <cp:lastModifiedBy>GEABS</cp:lastModifiedBy>
  <dcterms:created xsi:type="dcterms:W3CDTF">2012-11-23T12:02:38Z</dcterms:created>
  <dcterms:modified xsi:type="dcterms:W3CDTF">2012-12-20T16:43:19Z</dcterms:modified>
</cp:coreProperties>
</file>