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gaud\Google Drive\Generalidades\"/>
    </mc:Choice>
  </mc:AlternateContent>
  <xr:revisionPtr revIDLastSave="0" documentId="13_ncr:1_{C64C88BC-0920-42B5-86F8-4C6FD5A3BC20}" xr6:coauthVersionLast="47" xr6:coauthVersionMax="47" xr10:uidLastSave="{00000000-0000-0000-0000-000000000000}"/>
  <bookViews>
    <workbookView xWindow="5310" yWindow="16080" windowWidth="29040" windowHeight="16440" activeTab="3" xr2:uid="{654D4662-6D3F-4041-A3AA-E9E5247B855D}"/>
  </bookViews>
  <sheets>
    <sheet name="Casos de dengue e insumos" sheetId="2" r:id="rId1"/>
    <sheet name="Memória de cálculo" sheetId="4" state="hidden" r:id="rId2"/>
    <sheet name="Valor final dos insumos" sheetId="1" r:id="rId3"/>
    <sheet name="Proporção por Municipio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5" l="1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O235" i="5"/>
  <c r="O236" i="5"/>
  <c r="O237" i="5"/>
  <c r="O238" i="5"/>
  <c r="O239" i="5"/>
  <c r="O240" i="5"/>
  <c r="O241" i="5"/>
  <c r="O242" i="5"/>
  <c r="O243" i="5"/>
  <c r="O244" i="5"/>
  <c r="O245" i="5"/>
  <c r="O246" i="5"/>
  <c r="O247" i="5"/>
  <c r="O248" i="5"/>
  <c r="O249" i="5"/>
  <c r="O250" i="5"/>
  <c r="O251" i="5"/>
  <c r="O252" i="5"/>
  <c r="O253" i="5"/>
  <c r="O254" i="5"/>
  <c r="O255" i="5"/>
  <c r="O256" i="5"/>
  <c r="O257" i="5"/>
  <c r="O258" i="5"/>
  <c r="O259" i="5"/>
  <c r="O260" i="5"/>
  <c r="O261" i="5"/>
  <c r="O262" i="5"/>
  <c r="O263" i="5"/>
  <c r="O264" i="5"/>
  <c r="O265" i="5"/>
  <c r="O266" i="5"/>
  <c r="O267" i="5"/>
  <c r="O268" i="5"/>
  <c r="O269" i="5"/>
  <c r="O270" i="5"/>
  <c r="O271" i="5"/>
  <c r="O272" i="5"/>
  <c r="O27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C3" i="5"/>
  <c r="C4" i="5"/>
  <c r="E2" i="5"/>
  <c r="F2" i="5"/>
  <c r="G2" i="5"/>
  <c r="H2" i="5"/>
  <c r="I2" i="5"/>
  <c r="J2" i="5"/>
  <c r="K2" i="5"/>
  <c r="L2" i="5"/>
  <c r="M2" i="5"/>
  <c r="N2" i="5"/>
  <c r="O2" i="5"/>
  <c r="P2" i="5"/>
  <c r="Q2" i="5"/>
  <c r="D2" i="5"/>
  <c r="C2" i="5"/>
  <c r="B17" i="2"/>
  <c r="B18" i="2"/>
  <c r="B15" i="2"/>
  <c r="B2" i="2"/>
  <c r="B6" i="2" s="1"/>
  <c r="B8" i="2" l="1"/>
  <c r="B9" i="2"/>
  <c r="B11" i="2"/>
  <c r="B12" i="2"/>
  <c r="B5" i="2"/>
  <c r="B14" i="2" l="1"/>
  <c r="B13" i="2"/>
  <c r="B10" i="2"/>
  <c r="B7" i="2"/>
</calcChain>
</file>

<file path=xl/sharedStrings.xml><?xml version="1.0" encoding="utf-8"?>
<sst xmlns="http://schemas.openxmlformats.org/spreadsheetml/2006/main" count="392" uniqueCount="332">
  <si>
    <r>
      <rPr>
        <b/>
        <sz val="11"/>
        <rFont val="Arial-BoldMT"/>
      </rPr>
      <t xml:space="preserve">Código SES </t>
    </r>
  </si>
  <si>
    <r>
      <rPr>
        <b/>
        <sz val="11"/>
        <rFont val="Arial-BoldMT"/>
      </rPr>
      <t xml:space="preserve">Descrição </t>
    </r>
  </si>
  <si>
    <r>
      <rPr>
        <sz val="11"/>
        <rFont val="ArialMT"/>
      </rPr>
      <t xml:space="preserve">Sódio, Cloreto 0,9%, 500 mL, sol. inj., frasco/bolsa, sistema fechado </t>
    </r>
  </si>
  <si>
    <r>
      <rPr>
        <sz val="11"/>
        <color rgb="FF231F20"/>
        <rFont val="ArialMT"/>
      </rPr>
      <t xml:space="preserve">Dipirona Sódica 500 mg, comprimido </t>
    </r>
  </si>
  <si>
    <r>
      <rPr>
        <sz val="11"/>
        <rFont val="ArialMT"/>
      </rPr>
      <t xml:space="preserve">Paracetamol, Gostas - 200mg/ml (FR. 10 A 15mL) </t>
    </r>
  </si>
  <si>
    <r>
      <rPr>
        <sz val="11"/>
        <rFont val="ArialMT"/>
      </rPr>
      <t xml:space="preserve">Paracetamol - 500MG, Comprimido </t>
    </r>
  </si>
  <si>
    <r>
      <rPr>
        <sz val="11"/>
        <rFont val="ArialMT"/>
      </rPr>
      <t xml:space="preserve">Dipirona sódica - 500mg/ml (ampola 2ml). </t>
    </r>
  </si>
  <si>
    <r>
      <rPr>
        <sz val="11"/>
        <rFont val="ArialMT"/>
      </rPr>
      <t xml:space="preserve">Metoclopramida - 5mg/ml (ampola 2ml). </t>
    </r>
  </si>
  <si>
    <r>
      <rPr>
        <sz val="11"/>
        <rFont val="ArialMT"/>
      </rPr>
      <t xml:space="preserve">Ringer Com Lactato, Sistema Fechado, Solução Injetável, Frasco/Bolsa </t>
    </r>
    <r>
      <rPr>
        <sz val="11"/>
        <rFont val="ArialMT"/>
      </rPr>
      <t xml:space="preserve"> </t>
    </r>
    <r>
      <rPr>
        <sz val="11"/>
        <rFont val="ArialMT"/>
      </rPr>
      <t xml:space="preserve">500ML </t>
    </r>
  </si>
  <si>
    <r>
      <rPr>
        <sz val="11"/>
        <rFont val="ArialMT"/>
      </rPr>
      <t xml:space="preserve">Equipo Comum para soluções parenterais </t>
    </r>
  </si>
  <si>
    <r>
      <rPr>
        <sz val="11"/>
        <rFont val="ArialMT"/>
      </rPr>
      <t xml:space="preserve">Cateter periférico, calibre 16g x 2" (1,7 x 50mm), 210ml/min </t>
    </r>
  </si>
  <si>
    <r>
      <rPr>
        <sz val="11"/>
        <rFont val="ArialMT"/>
      </rPr>
      <t xml:space="preserve">Cateter periférico com dispositivo de proteção (segurança) calibre 18 </t>
    </r>
  </si>
  <si>
    <r>
      <rPr>
        <sz val="11"/>
        <rFont val="ArialMT"/>
      </rPr>
      <t xml:space="preserve">Cateter periférico com dispositivo de proteção (segurança) calibre 20 </t>
    </r>
  </si>
  <si>
    <r>
      <rPr>
        <sz val="11"/>
        <rFont val="ArialMT"/>
      </rPr>
      <t xml:space="preserve">Cateter periférico com dispositivo de proteção (segurança) calibre 22 </t>
    </r>
  </si>
  <si>
    <r>
      <rPr>
        <sz val="11"/>
        <rFont val="ArialMT"/>
      </rPr>
      <t xml:space="preserve">Cateter periférico com dispositivo de proteção, 24 x 19mm </t>
    </r>
  </si>
  <si>
    <t>Quantitativo</t>
  </si>
  <si>
    <t>casos</t>
  </si>
  <si>
    <t>Estimativa de casos para 2024 com margem de 30%</t>
  </si>
  <si>
    <t>Estimativa de sais de reidratação oral (casos de dengue estimados no período x 2 x 3 [2 sachês por dia para 3 dias de hidratação])</t>
  </si>
  <si>
    <t>casos a serem reidratados de forma IV</t>
  </si>
  <si>
    <t>sachês</t>
  </si>
  <si>
    <t>Estimativa de soro fisiológico (15% de casos de dengue estimados no período x 8 frascos de 500 ml)</t>
  </si>
  <si>
    <t>frascos de 500 mL</t>
  </si>
  <si>
    <t>Estimativa de dipirona injetável (3 ampolas para cada caso de dengue
estimado no período que necessitará de hidratação venosa)</t>
  </si>
  <si>
    <t>ampolas</t>
  </si>
  <si>
    <t>Estimativa de dipirona oral - gotas ou comprimido (número de casos de dengue estimados no período, sendo a dose diária 2g de dipirona [1 frasco por paciente adulto ou 4 comprimidos]) - estimaremos metade para cada apresentação</t>
  </si>
  <si>
    <t>frascos</t>
  </si>
  <si>
    <t>comprimidos</t>
  </si>
  <si>
    <t>Estimativa de paracetamol (número de casos de dengue estimados no período, sendo a dose diária 2g de paracetamol [2 frascos por paciente adulto e 12 comprimidos de paracetamol 500mg para tratamento pelo período de 3 dias])</t>
  </si>
  <si>
    <t>Estimativa de Ringer Lactato (4 unidades para cada caso de dengue estimado no período que necessitará de hidratação venosa)</t>
  </si>
  <si>
    <t>Estimativa de metoclopramida injetável (uma ampola para cada caso de dengue estimado no período que necessitará de hidratação venosa)</t>
  </si>
  <si>
    <t>Estimativa de equipo comum para soluções parenterais (um equipo para cada caso de dengue estimado no período que necessitará de hidratação venosa)</t>
  </si>
  <si>
    <t>equipos</t>
  </si>
  <si>
    <t>Estimativa de cateter periférico com dispositivo de proteção (segurança) calibre 20 (um cateter para cada caso de dengue estimado no período que necessitará de hidratação venosa)</t>
  </si>
  <si>
    <t>Estimativa de cateter periférico com dispositivo de proteção (segurança) calibre 22 (um cateter para cada caso de dengue estimado no período que necessitará de hidratação venosa)</t>
  </si>
  <si>
    <t>cateteres</t>
  </si>
  <si>
    <t>Estimativas de medicamentos realizadas de acordo com o documento recomendado pela OPAS - DIRETRIZES PARA A ORGANIZAÇÃO DOS SERVIÇOS DE ATENÇÃO À SAÚDE EM SITUAÇÃO DE AUMENTO DE CASOS OU DE EPIDEMIA DE DENGUE NO ESTADO DE MINAS GERAIS - VERSÃO 1.0 - Março/2016. Estimativa dos insumos realizada utilizando-se o número de casos que necessitarão de hidratação venosa.</t>
  </si>
  <si>
    <t>Estimativa de hidratação venosa (15% dos suspeitos de dengue)</t>
  </si>
  <si>
    <t>Estimativa de cateter periférico com dispositivo de proteção (segurança) calibre 18 ( 0,3 cateter para cada caso de dengue estimado no período que necessitará de hidratação venosa)</t>
  </si>
  <si>
    <t>Estimativa de cateter periférico, calibre 16g x 2" (1,7 x 50mm), 210ml/min (0,3 cateter para cada caso de dengue estimado no período que necessitará de hidratação venosa)</t>
  </si>
  <si>
    <t>Estimativa de cateter periférico com dispositivo de proteção, 24 x 19mm (0,3 cateter para cada caso de dengue estimado no período que necessitará de hidratação venosa)</t>
  </si>
  <si>
    <t>Dipirona sódica, gotas, 500 mg/ml, Fco 20 mL</t>
  </si>
  <si>
    <t>Reidratante oral - pó para diluição conforme determina a OMS (unidade em sachê)</t>
  </si>
  <si>
    <t>420005 Abdon Batista</t>
  </si>
  <si>
    <t>420010 Abelardo Luz</t>
  </si>
  <si>
    <t>420020 Agrolândia</t>
  </si>
  <si>
    <t>420030 Agronômica</t>
  </si>
  <si>
    <t>420040 Água Doce</t>
  </si>
  <si>
    <t>420050 Águas de Chapecó</t>
  </si>
  <si>
    <t>420055 Águas Frias</t>
  </si>
  <si>
    <t>420060 Águas Mornas</t>
  </si>
  <si>
    <t>420070 Alfredo Wagner</t>
  </si>
  <si>
    <t>420075 Alto Bela Vista</t>
  </si>
  <si>
    <t>420080 Anchieta</t>
  </si>
  <si>
    <t>420090 Angelina</t>
  </si>
  <si>
    <t>420110 Anitápolis</t>
  </si>
  <si>
    <t>420120 Antônio Carlos</t>
  </si>
  <si>
    <t>420125 Apiúna</t>
  </si>
  <si>
    <t>420127 Arabutã</t>
  </si>
  <si>
    <t>420130 Araquari</t>
  </si>
  <si>
    <t>420140 Araranguá</t>
  </si>
  <si>
    <t>420150 Armazém</t>
  </si>
  <si>
    <t>420160 Arroio Trinta</t>
  </si>
  <si>
    <t>420165 Arvoredo</t>
  </si>
  <si>
    <t>420170 Ascurra</t>
  </si>
  <si>
    <t>420180 Atalanta</t>
  </si>
  <si>
    <t>420190 Aurora</t>
  </si>
  <si>
    <t>420195 Balneário Arroio do Silva</t>
  </si>
  <si>
    <t>420205 Balneário Barra do Sul</t>
  </si>
  <si>
    <t>420200 Balneário Camboriú</t>
  </si>
  <si>
    <t>420207 Balneário Gaivota</t>
  </si>
  <si>
    <t>421280 Balneário Piçarras</t>
  </si>
  <si>
    <t>422000 Balneário Rincão</t>
  </si>
  <si>
    <t>420208 Bandeirante</t>
  </si>
  <si>
    <t>420209 Barra Bonita</t>
  </si>
  <si>
    <t>420210 Barra Velha</t>
  </si>
  <si>
    <t>420213 Bela Vista do Toldo</t>
  </si>
  <si>
    <t>420215 Belmonte</t>
  </si>
  <si>
    <t>420220 Benedito Novo</t>
  </si>
  <si>
    <t>420230 Biguaçu</t>
  </si>
  <si>
    <t>420240 Blumenau</t>
  </si>
  <si>
    <t>420243 Bocaina do Sul</t>
  </si>
  <si>
    <t>420250 Bom Jardim da Serra</t>
  </si>
  <si>
    <t>420253 Bom Jesus</t>
  </si>
  <si>
    <t>420257 Bom Jesus do Oeste</t>
  </si>
  <si>
    <t>420260 Bom Retiro</t>
  </si>
  <si>
    <t>420245 Bombinhas</t>
  </si>
  <si>
    <t>420270 Botuverá</t>
  </si>
  <si>
    <t>420280 Braço do Norte</t>
  </si>
  <si>
    <t>420285 Braço do Trombudo</t>
  </si>
  <si>
    <t>420290 Brusque</t>
  </si>
  <si>
    <t>420300 Caçador</t>
  </si>
  <si>
    <t>420310 Caibi</t>
  </si>
  <si>
    <t>420320 Camboriú</t>
  </si>
  <si>
    <t>420330 Campo Alegre</t>
  </si>
  <si>
    <t>420340 Campo Belo do Sul</t>
  </si>
  <si>
    <t>420350 Campo Erê</t>
  </si>
  <si>
    <t>420360 Campos Novos</t>
  </si>
  <si>
    <t>420370 Canelinha</t>
  </si>
  <si>
    <t>420380 Canoinhas</t>
  </si>
  <si>
    <t>420325 Capão Alto</t>
  </si>
  <si>
    <t>420390 Capinzal</t>
  </si>
  <si>
    <t>420395 Capivari de Baixo</t>
  </si>
  <si>
    <t>420400 Catanduvas</t>
  </si>
  <si>
    <t>420410 Caxambu do Sul</t>
  </si>
  <si>
    <t>420415 Celso Ramos</t>
  </si>
  <si>
    <t>420419 Chapadão do Lageado</t>
  </si>
  <si>
    <t>420420 Chapecó</t>
  </si>
  <si>
    <t>420425 Cocal do Sul</t>
  </si>
  <si>
    <t>420430 Concórdia</t>
  </si>
  <si>
    <t>420435 Cordilheira Alta</t>
  </si>
  <si>
    <t>420440 Coronel Freitas</t>
  </si>
  <si>
    <t>420445 Coronel Martins</t>
  </si>
  <si>
    <t>420455 Correia Pinto</t>
  </si>
  <si>
    <t>420450 Corupá</t>
  </si>
  <si>
    <t>420460 Criciúma</t>
  </si>
  <si>
    <t>420470 Cunha Porã</t>
  </si>
  <si>
    <t>420475 Cunhataí</t>
  </si>
  <si>
    <t>420480 Curitibanos</t>
  </si>
  <si>
    <t>420490 Descanso</t>
  </si>
  <si>
    <t>420500 Dionísio Cerqueira</t>
  </si>
  <si>
    <t>420510 Dona Emma</t>
  </si>
  <si>
    <t>420515 Doutor Pedrinho</t>
  </si>
  <si>
    <t>420517 Entre Rios</t>
  </si>
  <si>
    <t>420520 Erval Velho</t>
  </si>
  <si>
    <t>420530 Faxinal dos Guedes</t>
  </si>
  <si>
    <t>420535 Flor do Sertão</t>
  </si>
  <si>
    <t>420540 Florianópolis</t>
  </si>
  <si>
    <t>420543 Formosa do Sul</t>
  </si>
  <si>
    <t>420545 Forquilhinha</t>
  </si>
  <si>
    <t>420550 Fraiburgo</t>
  </si>
  <si>
    <t>420560 Galvão</t>
  </si>
  <si>
    <t>420570 Garopaba</t>
  </si>
  <si>
    <t>420580 Garuva</t>
  </si>
  <si>
    <t>420590 Gaspar</t>
  </si>
  <si>
    <t>420600 Governador Celso Ramos</t>
  </si>
  <si>
    <t>420610 Grão Pará</t>
  </si>
  <si>
    <t>420620 Gravatal</t>
  </si>
  <si>
    <t>420630 Guabiruba</t>
  </si>
  <si>
    <t>420640 Guaraciaba</t>
  </si>
  <si>
    <t>420650 Guaramirim</t>
  </si>
  <si>
    <t>420660 Guarujá do Sul</t>
  </si>
  <si>
    <t>420665 Guatambú</t>
  </si>
  <si>
    <t>420670 Herval d'Oeste</t>
  </si>
  <si>
    <t>420680 Ibicaré</t>
  </si>
  <si>
    <t>420690 Ibirama</t>
  </si>
  <si>
    <t>420700 Içara</t>
  </si>
  <si>
    <t>420710 Ilhota</t>
  </si>
  <si>
    <t>420720 Imaruí</t>
  </si>
  <si>
    <t>420730 Imbituba</t>
  </si>
  <si>
    <t>420740 Imbuia</t>
  </si>
  <si>
    <t>420750 Indaial</t>
  </si>
  <si>
    <t>420757 Iomerê</t>
  </si>
  <si>
    <t>420760 Ipira</t>
  </si>
  <si>
    <t>420765 Iporã do Oeste</t>
  </si>
  <si>
    <t>420768 Ipuaçu</t>
  </si>
  <si>
    <t>420770 Ipumirim</t>
  </si>
  <si>
    <t>420775 Iraceminha</t>
  </si>
  <si>
    <t>420780 Irani</t>
  </si>
  <si>
    <t>420785 Irati</t>
  </si>
  <si>
    <t>420790 Irineópolis</t>
  </si>
  <si>
    <t>420800 Itá</t>
  </si>
  <si>
    <t>420810 Itaiópolis</t>
  </si>
  <si>
    <t>420820 Itajaí</t>
  </si>
  <si>
    <t>420830 Itapema</t>
  </si>
  <si>
    <t>420840 Itapiranga</t>
  </si>
  <si>
    <t>420845 Itapoá</t>
  </si>
  <si>
    <t>420850 Ituporanga</t>
  </si>
  <si>
    <t>420860 Jaborá</t>
  </si>
  <si>
    <t>420870 Jacinto Machado</t>
  </si>
  <si>
    <t>420880 Jaguaruna</t>
  </si>
  <si>
    <t>420890 Jaraguá do Sul</t>
  </si>
  <si>
    <t>420895 Jardinópolis</t>
  </si>
  <si>
    <t>420900 Joaçaba</t>
  </si>
  <si>
    <t>420910 Joinville</t>
  </si>
  <si>
    <t>420915 José Boiteux</t>
  </si>
  <si>
    <t>420917 Jupiá</t>
  </si>
  <si>
    <t>420930 Lages</t>
  </si>
  <si>
    <t>420940 Laguna</t>
  </si>
  <si>
    <t>420950 Laurentino</t>
  </si>
  <si>
    <t>420960 Lauro Muller</t>
  </si>
  <si>
    <t>420985 Lindóia do Sul</t>
  </si>
  <si>
    <t>420990 Lontras</t>
  </si>
  <si>
    <t>421000 Luiz Alves</t>
  </si>
  <si>
    <t>421003 Luzerna</t>
  </si>
  <si>
    <t>421005 Macieira</t>
  </si>
  <si>
    <t>421010 Mafra</t>
  </si>
  <si>
    <t>421020 Major Gercino</t>
  </si>
  <si>
    <t>421030 Major Vieira</t>
  </si>
  <si>
    <t>421040 Maracajá</t>
  </si>
  <si>
    <t>421050 Maravilha</t>
  </si>
  <si>
    <t>421055 Marema</t>
  </si>
  <si>
    <t>421060 Massaranduba</t>
  </si>
  <si>
    <t>421080 Meleiro</t>
  </si>
  <si>
    <t>421085 Mirim Doce</t>
  </si>
  <si>
    <t>421090 Modelo</t>
  </si>
  <si>
    <t>421100 Mondaí</t>
  </si>
  <si>
    <t>421110 Monte Castelo</t>
  </si>
  <si>
    <t>421120 Morro da Fumaça</t>
  </si>
  <si>
    <t>421125 Morro Grande</t>
  </si>
  <si>
    <t>421130 Navegantes</t>
  </si>
  <si>
    <t>421140 Nova Erechim</t>
  </si>
  <si>
    <t>421145 Nova Itaberaba</t>
  </si>
  <si>
    <t>421150 Nova Trento</t>
  </si>
  <si>
    <t>421160 Nova Veneza</t>
  </si>
  <si>
    <t>421165 Novo Horizonte</t>
  </si>
  <si>
    <t>421170 Orleans</t>
  </si>
  <si>
    <t>421175 Otacílio Costa</t>
  </si>
  <si>
    <t>421180 Ouro</t>
  </si>
  <si>
    <t>421185 Ouro Verde</t>
  </si>
  <si>
    <t>421187 Paial</t>
  </si>
  <si>
    <t>421189 Painel</t>
  </si>
  <si>
    <t>421190 Palhoça</t>
  </si>
  <si>
    <t>421200 Palma Sola</t>
  </si>
  <si>
    <t>421205 Palmeira</t>
  </si>
  <si>
    <t>421210 Palmitos</t>
  </si>
  <si>
    <t>421220 Papanduva</t>
  </si>
  <si>
    <t>421223 Paraíso</t>
  </si>
  <si>
    <t>421225 Passo de Torres</t>
  </si>
  <si>
    <t>421227 Passos Maia</t>
  </si>
  <si>
    <t>421230 Paulo Lopes</t>
  </si>
  <si>
    <t>421240 Pedras Grandes</t>
  </si>
  <si>
    <t>421250 Penha</t>
  </si>
  <si>
    <t>421260 Peritiba</t>
  </si>
  <si>
    <t>421265 Pescaria Brava</t>
  </si>
  <si>
    <t>421270 Petrolândia</t>
  </si>
  <si>
    <t>421290 Pinhalzinho</t>
  </si>
  <si>
    <t>421300 Pinheiro Preto</t>
  </si>
  <si>
    <t>421310 Piratuba</t>
  </si>
  <si>
    <t>421315 Planalto Alegre</t>
  </si>
  <si>
    <t>421320 Pomerode</t>
  </si>
  <si>
    <t>421330 Ponte Alta</t>
  </si>
  <si>
    <t>421335 Ponte Alta do Norte</t>
  </si>
  <si>
    <t>421340 Ponte Serrada</t>
  </si>
  <si>
    <t>421350 Porto Belo</t>
  </si>
  <si>
    <t>421360 Porto União</t>
  </si>
  <si>
    <t>421370 Pouso Redondo</t>
  </si>
  <si>
    <t>421380 Praia Grande</t>
  </si>
  <si>
    <t>421390 Presidente Castello Branco</t>
  </si>
  <si>
    <t>421400 Presidente Getúlio</t>
  </si>
  <si>
    <t>421410 Presidente Nereu</t>
  </si>
  <si>
    <t>421415 Princesa</t>
  </si>
  <si>
    <t>421420 Quilombo</t>
  </si>
  <si>
    <t>421430 Rancho Queimado</t>
  </si>
  <si>
    <t>421440 Rio das Antas</t>
  </si>
  <si>
    <t>421450 Rio do Campo</t>
  </si>
  <si>
    <t>421460 Rio do Oeste</t>
  </si>
  <si>
    <t>421480 Rio do Sul</t>
  </si>
  <si>
    <t>421470 Rio dos Cedros</t>
  </si>
  <si>
    <t>421490 Rio Fortuna</t>
  </si>
  <si>
    <t>421500 Rio Negrinho</t>
  </si>
  <si>
    <t>421505 Rio Rufino</t>
  </si>
  <si>
    <t>421507 Riqueza</t>
  </si>
  <si>
    <t>421510 Rodeio</t>
  </si>
  <si>
    <t>421520 Romelândia</t>
  </si>
  <si>
    <t>421530 Salete</t>
  </si>
  <si>
    <t>421535 Saltinho</t>
  </si>
  <si>
    <t>421540 Salto Veloso</t>
  </si>
  <si>
    <t>421545 Sangão</t>
  </si>
  <si>
    <t>421550 Santa Cecília</t>
  </si>
  <si>
    <t>421555 Santa Helena</t>
  </si>
  <si>
    <t>421560 Santa Rosa de Lima</t>
  </si>
  <si>
    <t>421565 Santa Rosa do Sul</t>
  </si>
  <si>
    <t>421567 Santa Terezinha</t>
  </si>
  <si>
    <t>421568 Santa Terezinha do Progresso</t>
  </si>
  <si>
    <t>421569 Santiago do Sul</t>
  </si>
  <si>
    <t>421570 Santo Amaro da Imperatriz</t>
  </si>
  <si>
    <t>421580 São Bento do Sul</t>
  </si>
  <si>
    <t>421590 São Bonifácio</t>
  </si>
  <si>
    <t>421600 São Carlos</t>
  </si>
  <si>
    <t>421605 São Cristovão do Sul</t>
  </si>
  <si>
    <t>421610 São Domingos</t>
  </si>
  <si>
    <t>421620 São Francisco do Sul</t>
  </si>
  <si>
    <t>421630 São João Batista</t>
  </si>
  <si>
    <t>421635 São João do Itaperiú</t>
  </si>
  <si>
    <t>421625 São João do Oeste</t>
  </si>
  <si>
    <t>421640 São João do Sul</t>
  </si>
  <si>
    <t>421650 São Joaquim</t>
  </si>
  <si>
    <t>421660 São José</t>
  </si>
  <si>
    <t>421670 São José do Cedro</t>
  </si>
  <si>
    <t>421690 São Lourenço do Oeste</t>
  </si>
  <si>
    <t>421700 São Ludgero</t>
  </si>
  <si>
    <t>421710 São Martinho</t>
  </si>
  <si>
    <t>421720 São Miguel do Oeste</t>
  </si>
  <si>
    <t>421725 São Pedro de Alcântara</t>
  </si>
  <si>
    <t>421730 Saudades</t>
  </si>
  <si>
    <t>421740 Schroeder</t>
  </si>
  <si>
    <t>421750 Seara</t>
  </si>
  <si>
    <t>421755 Serra Alta</t>
  </si>
  <si>
    <t>421760 Siderópolis</t>
  </si>
  <si>
    <t>421770 Sombrio</t>
  </si>
  <si>
    <t>421775 Sul Brasil</t>
  </si>
  <si>
    <t>421780 Taió</t>
  </si>
  <si>
    <t>421790 Tangará</t>
  </si>
  <si>
    <t>421795 Tigrinhos</t>
  </si>
  <si>
    <t>421800 Tijucas</t>
  </si>
  <si>
    <t>421820 Timbó</t>
  </si>
  <si>
    <t>421830 Três Barras</t>
  </si>
  <si>
    <t>421840 Treze de Maio</t>
  </si>
  <si>
    <t>421850 Treze Tílias</t>
  </si>
  <si>
    <t>421860 Trombudo Central</t>
  </si>
  <si>
    <t>421870 Tubarão</t>
  </si>
  <si>
    <t>421875 Tunápolis</t>
  </si>
  <si>
    <t>421880 Turvo</t>
  </si>
  <si>
    <t>421885 União do Oeste</t>
  </si>
  <si>
    <t>421890 Urubici</t>
  </si>
  <si>
    <t>421895 Urupema</t>
  </si>
  <si>
    <t>421900 Urussanga</t>
  </si>
  <si>
    <t>421915 Vargem</t>
  </si>
  <si>
    <t>421920 Vidal Ramos</t>
  </si>
  <si>
    <t>421930 Videira</t>
  </si>
  <si>
    <t>421950 Xanxerê</t>
  </si>
  <si>
    <t>421960 Xavantina</t>
  </si>
  <si>
    <t>421970 Xaxim</t>
  </si>
  <si>
    <t>421985 Zortéa</t>
  </si>
  <si>
    <t/>
  </si>
  <si>
    <t>Quantitativo de casos suspeitos de dengue notificados (SINAN) no ano de 2023 (dados até 30/12/2023 - Informe Epidemiológico no 39/2023)</t>
  </si>
  <si>
    <t>MUNICÍPIO DE RESIDÊNCIA</t>
  </si>
  <si>
    <r>
      <rPr>
        <b/>
        <sz val="11"/>
        <rFont val="ArialMT"/>
      </rPr>
      <t xml:space="preserve">Sódio, Cloreto 0,9%, 500 mL, sol. inj., frasco/bolsa, sistema fechado </t>
    </r>
  </si>
  <si>
    <r>
      <rPr>
        <b/>
        <sz val="11"/>
        <color rgb="FF231F20"/>
        <rFont val="ArialMT"/>
      </rPr>
      <t xml:space="preserve">Dipirona Sódica 500 mg, comprimido </t>
    </r>
  </si>
  <si>
    <r>
      <rPr>
        <b/>
        <sz val="11"/>
        <rFont val="ArialMT"/>
      </rPr>
      <t xml:space="preserve">Paracetamol, Gostas - 200mg/ml (FR. 10 A 15mL) </t>
    </r>
  </si>
  <si>
    <r>
      <rPr>
        <b/>
        <sz val="11"/>
        <rFont val="ArialMT"/>
      </rPr>
      <t xml:space="preserve">Paracetamol - 500MG, Comprimido </t>
    </r>
  </si>
  <si>
    <r>
      <rPr>
        <b/>
        <sz val="11"/>
        <rFont val="ArialMT"/>
      </rPr>
      <t xml:space="preserve">Dipirona sódica - 500mg/ml (ampola 2ml). </t>
    </r>
  </si>
  <si>
    <r>
      <rPr>
        <b/>
        <sz val="11"/>
        <rFont val="ArialMT"/>
      </rPr>
      <t xml:space="preserve">Metoclopramida - 5mg/ml (ampola 2ml). </t>
    </r>
  </si>
  <si>
    <r>
      <rPr>
        <b/>
        <sz val="11"/>
        <rFont val="ArialMT"/>
      </rPr>
      <t xml:space="preserve">Ringer Com Lactato, Sistema Fechado, Solução Injetável, Frasco/Bolsa  500ML </t>
    </r>
  </si>
  <si>
    <r>
      <rPr>
        <b/>
        <sz val="11"/>
        <rFont val="ArialMT"/>
      </rPr>
      <t xml:space="preserve">Equipo Comum para soluções parenterais </t>
    </r>
  </si>
  <si>
    <r>
      <rPr>
        <b/>
        <sz val="11"/>
        <rFont val="ArialMT"/>
      </rPr>
      <t xml:space="preserve">Cateter periférico, calibre 16g x 2" (1,7 x 50mm), 210ml/min </t>
    </r>
  </si>
  <si>
    <r>
      <rPr>
        <b/>
        <sz val="11"/>
        <rFont val="ArialMT"/>
      </rPr>
      <t xml:space="preserve">Cateter periférico com dispositivo de proteção (segurança) calibre 18 </t>
    </r>
  </si>
  <si>
    <r>
      <rPr>
        <b/>
        <sz val="11"/>
        <rFont val="ArialMT"/>
      </rPr>
      <t xml:space="preserve">Cateter periférico com dispositivo de proteção (segurança) calibre 20 </t>
    </r>
  </si>
  <si>
    <r>
      <rPr>
        <b/>
        <sz val="11"/>
        <rFont val="ArialMT"/>
      </rPr>
      <t xml:space="preserve">Cateter periférico com dispositivo de proteção (segurança) calibre 22 </t>
    </r>
  </si>
  <si>
    <r>
      <rPr>
        <b/>
        <sz val="11"/>
        <rFont val="ArialMT"/>
      </rPr>
      <t xml:space="preserve">Cateter periférico com dispositivo de proteção, 24 x 19mm </t>
    </r>
  </si>
  <si>
    <t>PROPORÇÃO DO TOTAL NOTIFICADO (dados de 2023 atualizados até 30/01/2024)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</si>
</sst>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-BoldMT"/>
    </font>
    <font>
      <sz val="11"/>
      <color rgb="FF000000"/>
      <name val="ArialMT"/>
    </font>
    <font>
      <sz val="11"/>
      <name val="ArialMT"/>
    </font>
    <font>
      <sz val="11"/>
      <color rgb="FF231F20"/>
      <name val="ArialMT"/>
    </font>
    <font>
      <sz val="11"/>
      <name val="Calibri"/>
      <family val="2"/>
      <scheme val="minor"/>
    </font>
    <font>
      <b/>
      <sz val="11"/>
      <name val="ArialMT"/>
    </font>
    <font>
      <b/>
      <sz val="11"/>
      <color rgb="FF231F20"/>
      <name val="ArialMT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3" fontId="0" fillId="0" borderId="0" xfId="0" applyNumberFormat="1"/>
    <xf numFmtId="0" fontId="0" fillId="0" borderId="4" xfId="0" applyBorder="1"/>
    <xf numFmtId="0" fontId="0" fillId="0" borderId="4" xfId="0" applyBorder="1" applyAlignment="1">
      <alignment wrapText="1"/>
    </xf>
    <xf numFmtId="0" fontId="0" fillId="0" borderId="6" xfId="0" applyBorder="1"/>
    <xf numFmtId="3" fontId="0" fillId="0" borderId="5" xfId="0" applyNumberFormat="1" applyBorder="1"/>
    <xf numFmtId="0" fontId="6" fillId="0" borderId="4" xfId="0" applyFont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1" fontId="0" fillId="0" borderId="0" xfId="0" applyNumberFormat="1"/>
    <xf numFmtId="0" fontId="0" fillId="0" borderId="7" xfId="0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top" wrapText="1"/>
    </xf>
    <xf numFmtId="0" fontId="1" fillId="0" borderId="8" xfId="0" applyFont="1" applyBorder="1" applyAlignment="1">
      <alignment horizontal="center" vertical="center" wrapText="1"/>
    </xf>
    <xf numFmtId="3" fontId="0" fillId="0" borderId="4" xfId="0" applyNumberFormat="1" applyBorder="1"/>
    <xf numFmtId="0" fontId="0" fillId="0" borderId="4" xfId="0" applyBorder="1" applyAlignment="1">
      <alignment horizontal="left" vertical="top" wrapText="1"/>
    </xf>
    <xf numFmtId="164" fontId="0" fillId="0" borderId="0" xfId="0" applyNumberFormat="1"/>
    <xf numFmtId="0" fontId="1" fillId="0" borderId="4" xfId="0" applyFont="1" applyBorder="1"/>
    <xf numFmtId="164" fontId="0" fillId="0" borderId="4" xfId="0" applyNumberFormat="1" applyBorder="1"/>
    <xf numFmtId="1" fontId="0" fillId="0" borderId="4" xfId="0" applyNumberFormat="1" applyBorder="1"/>
    <xf numFmtId="164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3" fillId="0" borderId="1" xfId="0" applyFont="1" applyBorder="1" applyAlignment="1">
      <alignment horizontal="right" vertical="center" wrapText="1"/>
    </xf>
    <xf numFmtId="0" fontId="0" fillId="0" borderId="2" xfId="0" applyBorder="1" applyAlignment="1">
      <alignment horizontal="right" vertical="top" wrapText="1"/>
    </xf>
    <xf numFmtId="0" fontId="0" fillId="0" borderId="3" xfId="0" applyBorder="1" applyAlignment="1">
      <alignment horizontal="right" vertical="top" wrapText="1"/>
    </xf>
    <xf numFmtId="0" fontId="3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9BBE8-5154-45F4-8FAC-F2A5D9D2DF2D}">
  <dimension ref="A1:E20"/>
  <sheetViews>
    <sheetView zoomScaleNormal="100" workbookViewId="0">
      <selection activeCell="A8" sqref="A8:A9"/>
    </sheetView>
  </sheetViews>
  <sheetFormatPr defaultRowHeight="15"/>
  <cols>
    <col min="1" max="1" width="127.5703125" bestFit="1" customWidth="1"/>
    <col min="2" max="2" width="16" customWidth="1"/>
    <col min="3" max="3" width="35.28515625" bestFit="1" customWidth="1"/>
  </cols>
  <sheetData>
    <row r="1" spans="1:5">
      <c r="A1" s="8" t="s">
        <v>316</v>
      </c>
      <c r="B1" s="2">
        <v>248231</v>
      </c>
      <c r="C1" t="s">
        <v>16</v>
      </c>
    </row>
    <row r="2" spans="1:5">
      <c r="A2" s="8" t="s">
        <v>17</v>
      </c>
      <c r="B2" s="2">
        <f>B1*1.3</f>
        <v>322700.3</v>
      </c>
      <c r="C2" t="s">
        <v>16</v>
      </c>
    </row>
    <row r="3" spans="1:5">
      <c r="B3" s="2"/>
    </row>
    <row r="4" spans="1:5" ht="45">
      <c r="A4" s="9" t="s">
        <v>36</v>
      </c>
    </row>
    <row r="5" spans="1:5">
      <c r="A5" s="3" t="s">
        <v>37</v>
      </c>
      <c r="B5" s="6">
        <f>B2*0.15</f>
        <v>48405.044999999998</v>
      </c>
      <c r="C5" s="5" t="s">
        <v>19</v>
      </c>
    </row>
    <row r="6" spans="1:5">
      <c r="A6" s="4" t="s">
        <v>18</v>
      </c>
      <c r="B6" s="6">
        <f>B2*6</f>
        <v>1936201.7999999998</v>
      </c>
      <c r="C6" s="5" t="s">
        <v>20</v>
      </c>
    </row>
    <row r="7" spans="1:5">
      <c r="A7" s="4" t="s">
        <v>21</v>
      </c>
      <c r="B7" s="6">
        <f>B5*8</f>
        <v>387240.36</v>
      </c>
      <c r="C7" s="5" t="s">
        <v>22</v>
      </c>
    </row>
    <row r="8" spans="1:5" ht="45" customHeight="1">
      <c r="A8" s="25" t="s">
        <v>25</v>
      </c>
      <c r="B8" s="6">
        <f>B2/2</f>
        <v>161350.15</v>
      </c>
      <c r="C8" s="5" t="s">
        <v>26</v>
      </c>
    </row>
    <row r="9" spans="1:5">
      <c r="A9" s="25"/>
      <c r="B9" s="6">
        <f>(B2*4)/2</f>
        <v>645400.6</v>
      </c>
      <c r="C9" s="5" t="s">
        <v>27</v>
      </c>
    </row>
    <row r="10" spans="1:5" ht="30">
      <c r="A10" s="4" t="s">
        <v>23</v>
      </c>
      <c r="B10" s="6">
        <f>B5*3</f>
        <v>145215.13500000001</v>
      </c>
      <c r="C10" s="5" t="s">
        <v>24</v>
      </c>
    </row>
    <row r="11" spans="1:5" ht="45" customHeight="1">
      <c r="A11" s="26" t="s">
        <v>28</v>
      </c>
      <c r="B11" s="6">
        <f>B2*2</f>
        <v>645400.6</v>
      </c>
      <c r="C11" s="5" t="s">
        <v>26</v>
      </c>
    </row>
    <row r="12" spans="1:5">
      <c r="A12" s="26"/>
      <c r="B12" s="6">
        <f>B2*12</f>
        <v>3872403.5999999996</v>
      </c>
      <c r="C12" s="5" t="s">
        <v>27</v>
      </c>
    </row>
    <row r="13" spans="1:5" ht="30">
      <c r="A13" s="4" t="s">
        <v>30</v>
      </c>
      <c r="B13" s="6">
        <f>B5</f>
        <v>48405.044999999998</v>
      </c>
      <c r="C13" s="5" t="s">
        <v>24</v>
      </c>
    </row>
    <row r="14" spans="1:5">
      <c r="A14" s="4" t="s">
        <v>29</v>
      </c>
      <c r="B14" s="6">
        <f>B5*4</f>
        <v>193620.18</v>
      </c>
      <c r="C14" s="5" t="s">
        <v>26</v>
      </c>
    </row>
    <row r="15" spans="1:5" ht="30">
      <c r="A15" s="7" t="s">
        <v>31</v>
      </c>
      <c r="B15" s="6">
        <f>$B$5</f>
        <v>48405.044999999998</v>
      </c>
      <c r="C15" s="5" t="s">
        <v>32</v>
      </c>
    </row>
    <row r="16" spans="1:5" ht="30">
      <c r="A16" s="7" t="s">
        <v>39</v>
      </c>
      <c r="B16" s="6">
        <v>14522</v>
      </c>
      <c r="C16" s="5" t="s">
        <v>35</v>
      </c>
      <c r="E16" s="10"/>
    </row>
    <row r="17" spans="1:3" ht="30">
      <c r="A17" s="7" t="s">
        <v>38</v>
      </c>
      <c r="B17" s="6">
        <f t="shared" ref="B17:B18" si="0">$B$5</f>
        <v>48405.044999999998</v>
      </c>
      <c r="C17" s="5" t="s">
        <v>35</v>
      </c>
    </row>
    <row r="18" spans="1:3" ht="30">
      <c r="A18" s="7" t="s">
        <v>33</v>
      </c>
      <c r="B18" s="6">
        <f t="shared" si="0"/>
        <v>48405.044999999998</v>
      </c>
      <c r="C18" s="5" t="s">
        <v>35</v>
      </c>
    </row>
    <row r="19" spans="1:3" ht="30">
      <c r="A19" s="7" t="s">
        <v>34</v>
      </c>
      <c r="B19" s="6">
        <v>14522</v>
      </c>
      <c r="C19" s="5" t="s">
        <v>35</v>
      </c>
    </row>
    <row r="20" spans="1:3" ht="30">
      <c r="A20" s="7" t="s">
        <v>40</v>
      </c>
      <c r="B20" s="6">
        <v>14522</v>
      </c>
      <c r="C20" s="5" t="s">
        <v>35</v>
      </c>
    </row>
  </sheetData>
  <mergeCells count="2">
    <mergeCell ref="A8:A9"/>
    <mergeCell ref="A11:A1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C929E-D4FC-493A-B2E1-D8729D170214}">
  <dimension ref="A1:C17"/>
  <sheetViews>
    <sheetView workbookViewId="0">
      <selection activeCell="A3" sqref="A3"/>
    </sheetView>
  </sheetViews>
  <sheetFormatPr defaultRowHeight="15"/>
  <cols>
    <col min="1" max="1" width="255.7109375" bestFit="1" customWidth="1"/>
    <col min="3" max="3" width="35.28515625" bestFit="1" customWidth="1"/>
  </cols>
  <sheetData>
    <row r="1" spans="1:3">
      <c r="A1" t="s">
        <v>36</v>
      </c>
    </row>
    <row r="2" spans="1:3">
      <c r="A2" t="s">
        <v>37</v>
      </c>
      <c r="B2" s="2">
        <v>48405.044999999998</v>
      </c>
      <c r="C2" t="s">
        <v>19</v>
      </c>
    </row>
    <row r="3" spans="1:3">
      <c r="A3" t="s">
        <v>18</v>
      </c>
      <c r="B3" s="2">
        <v>1936201.7999999998</v>
      </c>
      <c r="C3" t="s">
        <v>20</v>
      </c>
    </row>
    <row r="4" spans="1:3">
      <c r="A4" t="s">
        <v>21</v>
      </c>
      <c r="B4" s="2">
        <v>387240.36</v>
      </c>
      <c r="C4" t="s">
        <v>22</v>
      </c>
    </row>
    <row r="5" spans="1:3">
      <c r="A5" t="s">
        <v>25</v>
      </c>
      <c r="B5" s="2">
        <v>161350.15</v>
      </c>
      <c r="C5" t="s">
        <v>26</v>
      </c>
    </row>
    <row r="6" spans="1:3">
      <c r="B6" s="2">
        <v>645400.6</v>
      </c>
      <c r="C6" t="s">
        <v>27</v>
      </c>
    </row>
    <row r="7" spans="1:3">
      <c r="A7" t="s">
        <v>23</v>
      </c>
      <c r="B7" s="2">
        <v>145215.13500000001</v>
      </c>
      <c r="C7" t="s">
        <v>24</v>
      </c>
    </row>
    <row r="8" spans="1:3">
      <c r="A8" t="s">
        <v>28</v>
      </c>
      <c r="B8" s="2">
        <v>645400.6</v>
      </c>
      <c r="C8" t="s">
        <v>26</v>
      </c>
    </row>
    <row r="9" spans="1:3">
      <c r="B9" s="2">
        <v>3872403.5999999996</v>
      </c>
      <c r="C9" t="s">
        <v>27</v>
      </c>
    </row>
    <row r="10" spans="1:3">
      <c r="A10" t="s">
        <v>30</v>
      </c>
      <c r="B10" s="2">
        <v>48405.044999999998</v>
      </c>
      <c r="C10" t="s">
        <v>24</v>
      </c>
    </row>
    <row r="11" spans="1:3">
      <c r="A11" t="s">
        <v>29</v>
      </c>
      <c r="B11" s="2">
        <v>193620.18</v>
      </c>
      <c r="C11" t="s">
        <v>26</v>
      </c>
    </row>
    <row r="12" spans="1:3">
      <c r="A12" t="s">
        <v>31</v>
      </c>
      <c r="B12" s="2">
        <v>48405.044999999998</v>
      </c>
      <c r="C12" t="s">
        <v>32</v>
      </c>
    </row>
    <row r="13" spans="1:3">
      <c r="A13" t="s">
        <v>39</v>
      </c>
      <c r="B13" s="2">
        <v>14522</v>
      </c>
      <c r="C13" t="s">
        <v>35</v>
      </c>
    </row>
    <row r="14" spans="1:3">
      <c r="A14" t="s">
        <v>38</v>
      </c>
      <c r="B14" s="2">
        <v>48405.044999999998</v>
      </c>
      <c r="C14" t="s">
        <v>35</v>
      </c>
    </row>
    <row r="15" spans="1:3">
      <c r="A15" t="s">
        <v>33</v>
      </c>
      <c r="B15" s="2">
        <v>48405.044999999998</v>
      </c>
      <c r="C15" t="s">
        <v>35</v>
      </c>
    </row>
    <row r="16" spans="1:3">
      <c r="A16" t="s">
        <v>34</v>
      </c>
      <c r="B16" s="2">
        <v>14522</v>
      </c>
      <c r="C16" t="s">
        <v>35</v>
      </c>
    </row>
    <row r="17" spans="1:3">
      <c r="A17" t="s">
        <v>40</v>
      </c>
      <c r="B17" s="2">
        <v>14522</v>
      </c>
      <c r="C17" t="s">
        <v>35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383FA-5321-4908-AC75-FC2A3A944D03}">
  <dimension ref="A1:P24"/>
  <sheetViews>
    <sheetView workbookViewId="0">
      <selection activeCell="B23" sqref="B23"/>
    </sheetView>
  </sheetViews>
  <sheetFormatPr defaultRowHeight="15"/>
  <cols>
    <col min="5" max="5" width="80" bestFit="1" customWidth="1"/>
    <col min="6" max="6" width="66.42578125" customWidth="1"/>
  </cols>
  <sheetData>
    <row r="1" spans="1:6" ht="15" customHeight="1">
      <c r="A1" s="31" t="s">
        <v>0</v>
      </c>
      <c r="B1" s="32"/>
      <c r="C1" s="32"/>
      <c r="D1" s="33"/>
      <c r="E1" s="1" t="s">
        <v>1</v>
      </c>
      <c r="F1" s="14" t="s">
        <v>15</v>
      </c>
    </row>
    <row r="2" spans="1:6" ht="15" customHeight="1">
      <c r="A2" s="27">
        <v>256057</v>
      </c>
      <c r="B2" s="28"/>
      <c r="C2" s="28"/>
      <c r="D2" s="29"/>
      <c r="E2" s="11" t="s">
        <v>2</v>
      </c>
      <c r="F2" s="15">
        <v>387240.36</v>
      </c>
    </row>
    <row r="3" spans="1:6" ht="15" customHeight="1">
      <c r="A3" s="27">
        <v>27008</v>
      </c>
      <c r="B3" s="28"/>
      <c r="C3" s="28"/>
      <c r="D3" s="29"/>
      <c r="E3" s="12" t="s">
        <v>41</v>
      </c>
      <c r="F3" s="15">
        <v>161350.15</v>
      </c>
    </row>
    <row r="4" spans="1:6" ht="15" customHeight="1">
      <c r="A4" s="30">
        <v>27007</v>
      </c>
      <c r="B4" s="28"/>
      <c r="C4" s="28"/>
      <c r="D4" s="29"/>
      <c r="E4" s="13" t="s">
        <v>3</v>
      </c>
      <c r="F4" s="15">
        <v>645400.6</v>
      </c>
    </row>
    <row r="5" spans="1:6" ht="15" customHeight="1">
      <c r="A5" s="27">
        <v>27004</v>
      </c>
      <c r="B5" s="28"/>
      <c r="C5" s="28"/>
      <c r="D5" s="29"/>
      <c r="E5" s="11" t="s">
        <v>4</v>
      </c>
      <c r="F5" s="15">
        <v>645400.6</v>
      </c>
    </row>
    <row r="6" spans="1:6" ht="15" customHeight="1">
      <c r="A6" s="27">
        <v>27003</v>
      </c>
      <c r="B6" s="28"/>
      <c r="C6" s="28"/>
      <c r="D6" s="29"/>
      <c r="E6" s="11" t="s">
        <v>5</v>
      </c>
      <c r="F6" s="15">
        <v>3872403.5999999996</v>
      </c>
    </row>
    <row r="7" spans="1:6" ht="15" customHeight="1">
      <c r="A7" s="27">
        <v>248006</v>
      </c>
      <c r="B7" s="28"/>
      <c r="C7" s="28"/>
      <c r="D7" s="29"/>
      <c r="E7" s="12" t="s">
        <v>42</v>
      </c>
      <c r="F7" s="15">
        <v>1936201.7999999998</v>
      </c>
    </row>
    <row r="8" spans="1:6" ht="15" customHeight="1">
      <c r="A8" s="27">
        <v>27005</v>
      </c>
      <c r="B8" s="28"/>
      <c r="C8" s="28"/>
      <c r="D8" s="29"/>
      <c r="E8" s="11" t="s">
        <v>6</v>
      </c>
      <c r="F8" s="15">
        <v>145215.13500000001</v>
      </c>
    </row>
    <row r="9" spans="1:6" ht="15" customHeight="1">
      <c r="A9" s="27">
        <v>299003</v>
      </c>
      <c r="B9" s="28"/>
      <c r="C9" s="28"/>
      <c r="D9" s="29"/>
      <c r="E9" s="11" t="s">
        <v>7</v>
      </c>
      <c r="F9" s="15">
        <v>48405.044999999998</v>
      </c>
    </row>
    <row r="10" spans="1:6" ht="15" customHeight="1">
      <c r="A10" s="30">
        <v>256088</v>
      </c>
      <c r="B10" s="28"/>
      <c r="C10" s="28"/>
      <c r="D10" s="29"/>
      <c r="E10" s="11" t="s">
        <v>8</v>
      </c>
      <c r="F10" s="15">
        <v>193620.18</v>
      </c>
    </row>
    <row r="11" spans="1:6" ht="15" customHeight="1">
      <c r="A11" s="27">
        <v>910007</v>
      </c>
      <c r="B11" s="28"/>
      <c r="C11" s="28"/>
      <c r="D11" s="29"/>
      <c r="E11" s="11" t="s">
        <v>9</v>
      </c>
      <c r="F11" s="15">
        <v>48405.044999999998</v>
      </c>
    </row>
    <row r="12" spans="1:6" ht="15" customHeight="1">
      <c r="A12" s="27">
        <v>9520089</v>
      </c>
      <c r="B12" s="28"/>
      <c r="C12" s="28"/>
      <c r="D12" s="29"/>
      <c r="E12" s="11" t="s">
        <v>10</v>
      </c>
      <c r="F12" s="15">
        <v>14522</v>
      </c>
    </row>
    <row r="13" spans="1:6" ht="15" customHeight="1">
      <c r="A13" s="27">
        <v>9520090</v>
      </c>
      <c r="B13" s="28"/>
      <c r="C13" s="28"/>
      <c r="D13" s="29"/>
      <c r="E13" s="11" t="s">
        <v>11</v>
      </c>
      <c r="F13" s="15">
        <v>48405.044999999998</v>
      </c>
    </row>
    <row r="14" spans="1:6" ht="15" customHeight="1">
      <c r="A14" s="27">
        <v>9520091</v>
      </c>
      <c r="B14" s="28"/>
      <c r="C14" s="28"/>
      <c r="D14" s="29"/>
      <c r="E14" s="11" t="s">
        <v>12</v>
      </c>
      <c r="F14" s="15">
        <v>48405.044999999998</v>
      </c>
    </row>
    <row r="15" spans="1:6" ht="15" customHeight="1">
      <c r="A15" s="27">
        <v>9520092</v>
      </c>
      <c r="B15" s="28"/>
      <c r="C15" s="28"/>
      <c r="D15" s="29"/>
      <c r="E15" s="11" t="s">
        <v>13</v>
      </c>
      <c r="F15" s="15">
        <v>14522</v>
      </c>
    </row>
    <row r="16" spans="1:6" ht="15" customHeight="1">
      <c r="A16" s="27">
        <v>9520093</v>
      </c>
      <c r="B16" s="28"/>
      <c r="C16" s="28"/>
      <c r="D16" s="29"/>
      <c r="E16" s="11" t="s">
        <v>14</v>
      </c>
      <c r="F16" s="15">
        <v>14522</v>
      </c>
    </row>
    <row r="19" spans="1:16">
      <c r="A19" s="34" t="s">
        <v>0</v>
      </c>
      <c r="B19" s="35">
        <v>256057</v>
      </c>
      <c r="C19" s="35">
        <v>27008</v>
      </c>
      <c r="D19" s="35">
        <v>27007</v>
      </c>
      <c r="E19" s="35">
        <v>27004</v>
      </c>
      <c r="F19" s="35">
        <v>27003</v>
      </c>
      <c r="G19" s="35">
        <v>248006</v>
      </c>
      <c r="H19" s="35">
        <v>27005</v>
      </c>
      <c r="I19" s="35">
        <v>299003</v>
      </c>
      <c r="J19" s="35">
        <v>256088</v>
      </c>
      <c r="K19" s="35">
        <v>910007</v>
      </c>
      <c r="L19" s="35">
        <v>9520089</v>
      </c>
      <c r="M19" s="35">
        <v>9520090</v>
      </c>
      <c r="N19" s="35">
        <v>9520091</v>
      </c>
      <c r="O19" s="35">
        <v>9520092</v>
      </c>
      <c r="P19" s="35">
        <v>9520093</v>
      </c>
    </row>
    <row r="20" spans="1:16">
      <c r="A20" s="39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</row>
    <row r="21" spans="1:16">
      <c r="A21" s="39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</row>
    <row r="22" spans="1:16">
      <c r="A22" s="39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</row>
    <row r="23" spans="1:16" ht="156.75">
      <c r="A23" s="36" t="s">
        <v>1</v>
      </c>
      <c r="B23" s="37" t="s">
        <v>2</v>
      </c>
      <c r="C23" s="38" t="s">
        <v>41</v>
      </c>
      <c r="D23" s="16" t="s">
        <v>3</v>
      </c>
      <c r="E23" s="37" t="s">
        <v>4</v>
      </c>
      <c r="F23" s="37" t="s">
        <v>5</v>
      </c>
      <c r="G23" s="38" t="s">
        <v>42</v>
      </c>
      <c r="H23" s="37" t="s">
        <v>6</v>
      </c>
      <c r="I23" s="37" t="s">
        <v>7</v>
      </c>
      <c r="J23" s="37" t="s">
        <v>8</v>
      </c>
      <c r="K23" s="37" t="s">
        <v>9</v>
      </c>
      <c r="L23" s="37" t="s">
        <v>10</v>
      </c>
      <c r="M23" s="37" t="s">
        <v>11</v>
      </c>
      <c r="N23" s="37" t="s">
        <v>12</v>
      </c>
      <c r="O23" s="37" t="s">
        <v>13</v>
      </c>
      <c r="P23" s="37" t="s">
        <v>14</v>
      </c>
    </row>
    <row r="24" spans="1:16" ht="30">
      <c r="A24" s="36" t="s">
        <v>15</v>
      </c>
      <c r="B24" s="15">
        <v>387240.36</v>
      </c>
      <c r="C24" s="15">
        <v>161350.15</v>
      </c>
      <c r="D24" s="15">
        <v>645400.6</v>
      </c>
      <c r="E24" s="15">
        <v>645400.6</v>
      </c>
      <c r="F24" s="15">
        <v>3872403.5999999996</v>
      </c>
      <c r="G24" s="15">
        <v>1936201.7999999998</v>
      </c>
      <c r="H24" s="15">
        <v>145215.13500000001</v>
      </c>
      <c r="I24" s="15">
        <v>48405.044999999998</v>
      </c>
      <c r="J24" s="15">
        <v>193620.18</v>
      </c>
      <c r="K24" s="15">
        <v>48405.044999999998</v>
      </c>
      <c r="L24" s="15">
        <v>14522</v>
      </c>
      <c r="M24" s="15">
        <v>48405.044999999998</v>
      </c>
      <c r="N24" s="15">
        <v>48405.044999999998</v>
      </c>
      <c r="O24" s="15">
        <v>14522</v>
      </c>
      <c r="P24" s="15">
        <v>14522</v>
      </c>
    </row>
  </sheetData>
  <mergeCells count="32">
    <mergeCell ref="A1:D1"/>
    <mergeCell ref="A2:D2"/>
    <mergeCell ref="A3:D3"/>
    <mergeCell ref="A7:D7"/>
    <mergeCell ref="A8:D8"/>
    <mergeCell ref="A9:D9"/>
    <mergeCell ref="A4:D4"/>
    <mergeCell ref="A5:D5"/>
    <mergeCell ref="A6:D6"/>
    <mergeCell ref="A16:D16"/>
    <mergeCell ref="A13:D13"/>
    <mergeCell ref="A14:D14"/>
    <mergeCell ref="A15:D15"/>
    <mergeCell ref="A10:D10"/>
    <mergeCell ref="A11:D11"/>
    <mergeCell ref="A12:D12"/>
    <mergeCell ref="A19:A22"/>
    <mergeCell ref="B19:B22"/>
    <mergeCell ref="C19:C22"/>
    <mergeCell ref="D19:D22"/>
    <mergeCell ref="E19:E22"/>
    <mergeCell ref="F19:F22"/>
    <mergeCell ref="G19:G22"/>
    <mergeCell ref="H19:H22"/>
    <mergeCell ref="I19:I22"/>
    <mergeCell ref="J19:J22"/>
    <mergeCell ref="P19:P22"/>
    <mergeCell ref="K19:K22"/>
    <mergeCell ref="L19:L22"/>
    <mergeCell ref="M19:M22"/>
    <mergeCell ref="N19:N22"/>
    <mergeCell ref="O19:O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A592-5A70-416B-B304-8137197E54FB}">
  <dimension ref="A1:Q275"/>
  <sheetViews>
    <sheetView tabSelected="1" topLeftCell="A239" workbookViewId="0">
      <selection activeCell="A2" sqref="A2:A273"/>
    </sheetView>
  </sheetViews>
  <sheetFormatPr defaultRowHeight="15"/>
  <cols>
    <col min="1" max="1" width="72.5703125" bestFit="1" customWidth="1"/>
    <col min="2" max="2" width="37" style="17" customWidth="1"/>
    <col min="3" max="3" width="15.7109375" bestFit="1" customWidth="1"/>
    <col min="4" max="4" width="11" customWidth="1"/>
    <col min="5" max="5" width="14.140625" customWidth="1"/>
    <col min="6" max="6" width="15.28515625" customWidth="1"/>
    <col min="7" max="7" width="14.85546875" customWidth="1"/>
    <col min="8" max="8" width="16.5703125" customWidth="1"/>
    <col min="9" max="10" width="19" customWidth="1"/>
    <col min="11" max="11" width="18" customWidth="1"/>
    <col min="12" max="12" width="15.7109375" customWidth="1"/>
    <col min="13" max="13" width="13.85546875" customWidth="1"/>
    <col min="14" max="14" width="14.5703125" customWidth="1"/>
    <col min="15" max="15" width="15.28515625" customWidth="1"/>
    <col min="16" max="16" width="16.28515625" customWidth="1"/>
    <col min="17" max="17" width="17.42578125" customWidth="1"/>
  </cols>
  <sheetData>
    <row r="1" spans="1:17" ht="105">
      <c r="A1" s="22" t="s">
        <v>317</v>
      </c>
      <c r="B1" s="21" t="s">
        <v>331</v>
      </c>
      <c r="C1" s="23" t="s">
        <v>318</v>
      </c>
      <c r="D1" s="24" t="s">
        <v>41</v>
      </c>
      <c r="E1" s="23" t="s">
        <v>319</v>
      </c>
      <c r="F1" s="23" t="s">
        <v>320</v>
      </c>
      <c r="G1" s="23" t="s">
        <v>321</v>
      </c>
      <c r="H1" s="24" t="s">
        <v>42</v>
      </c>
      <c r="I1" s="23" t="s">
        <v>322</v>
      </c>
      <c r="J1" s="23" t="s">
        <v>323</v>
      </c>
      <c r="K1" s="23" t="s">
        <v>324</v>
      </c>
      <c r="L1" s="23" t="s">
        <v>325</v>
      </c>
      <c r="M1" s="23" t="s">
        <v>326</v>
      </c>
      <c r="N1" s="23" t="s">
        <v>327</v>
      </c>
      <c r="O1" s="23" t="s">
        <v>328</v>
      </c>
      <c r="P1" s="23" t="s">
        <v>329</v>
      </c>
      <c r="Q1" s="23" t="s">
        <v>330</v>
      </c>
    </row>
    <row r="2" spans="1:17">
      <c r="A2" s="18" t="s">
        <v>43</v>
      </c>
      <c r="B2" s="19">
        <v>3.8588435046016709E-6</v>
      </c>
      <c r="C2" s="20">
        <f>$B2*'Valor final dos insumos'!B$24</f>
        <v>1.4942999479056127</v>
      </c>
      <c r="D2" s="20">
        <f>$B2*'Valor final dos insumos'!C$24</f>
        <v>0.62262497829400532</v>
      </c>
      <c r="E2" s="20">
        <f>$B2*'Valor final dos insumos'!D$24</f>
        <v>2.4904999131760213</v>
      </c>
      <c r="F2" s="20">
        <f>$B2*'Valor final dos insumos'!E$24</f>
        <v>2.4904999131760213</v>
      </c>
      <c r="G2" s="20">
        <f>$B2*'Valor final dos insumos'!F$24</f>
        <v>14.942999479056125</v>
      </c>
      <c r="H2" s="20">
        <f>$B2*'Valor final dos insumos'!G$24</f>
        <v>7.4714997395280625</v>
      </c>
      <c r="I2" s="20">
        <f>$B2*'Valor final dos insumos'!H$24</f>
        <v>0.5603624804646048</v>
      </c>
      <c r="J2" s="20">
        <f>$B2*'Valor final dos insumos'!I$24</f>
        <v>0.18678749348820159</v>
      </c>
      <c r="K2" s="20">
        <f>$B2*'Valor final dos insumos'!J$24</f>
        <v>0.74714997395280636</v>
      </c>
      <c r="L2" s="20">
        <f>$B2*'Valor final dos insumos'!K$24</f>
        <v>0.18678749348820159</v>
      </c>
      <c r="M2" s="20">
        <f>$B2*'Valor final dos insumos'!L$24</f>
        <v>5.6038125373825465E-2</v>
      </c>
      <c r="N2" s="20">
        <f>$B2*'Valor final dos insumos'!M$24</f>
        <v>0.18678749348820159</v>
      </c>
      <c r="O2" s="20">
        <f>$B2*'Valor final dos insumos'!N$24</f>
        <v>0.18678749348820159</v>
      </c>
      <c r="P2" s="20">
        <f>$B2*'Valor final dos insumos'!O$24</f>
        <v>5.6038125373825465E-2</v>
      </c>
      <c r="Q2" s="20">
        <f>$B2*'Valor final dos insumos'!P$24</f>
        <v>5.6038125373825465E-2</v>
      </c>
    </row>
    <row r="3" spans="1:17">
      <c r="A3" s="18" t="s">
        <v>44</v>
      </c>
      <c r="B3" s="19">
        <v>5.7882652569025061E-4</v>
      </c>
      <c r="C3" s="20">
        <f>$B3*'Valor final dos insumos'!B$24</f>
        <v>224.14499218584189</v>
      </c>
      <c r="D3" s="20">
        <f>$B3*'Valor final dos insumos'!C$24</f>
        <v>93.393746744100781</v>
      </c>
      <c r="E3" s="20">
        <f>$B3*'Valor final dos insumos'!D$24</f>
        <v>373.57498697640312</v>
      </c>
      <c r="F3" s="20">
        <f>$B3*'Valor final dos insumos'!E$24</f>
        <v>373.57498697640312</v>
      </c>
      <c r="G3" s="20">
        <f>$B3*'Valor final dos insumos'!F$24</f>
        <v>2241.4499218584187</v>
      </c>
      <c r="H3" s="20">
        <f>$B3*'Valor final dos insumos'!G$24</f>
        <v>1120.7249609292094</v>
      </c>
      <c r="I3" s="20">
        <f>$B3*'Valor final dos insumos'!H$24</f>
        <v>84.054372069690714</v>
      </c>
      <c r="J3" s="20">
        <f>$B3*'Valor final dos insumos'!I$24</f>
        <v>28.018124023230236</v>
      </c>
      <c r="K3" s="20">
        <f>$B3*'Valor final dos insumos'!J$24</f>
        <v>112.07249609292094</v>
      </c>
      <c r="L3" s="20">
        <f>$B3*'Valor final dos insumos'!K$24</f>
        <v>28.018124023230236</v>
      </c>
      <c r="M3" s="20">
        <f>$B3*'Valor final dos insumos'!L$24</f>
        <v>8.4057188060738195</v>
      </c>
      <c r="N3" s="20">
        <f>$B3*'Valor final dos insumos'!M$24</f>
        <v>28.018124023230236</v>
      </c>
      <c r="O3" s="20">
        <f>$B3*'Valor final dos insumos'!N$24</f>
        <v>28.018124023230236</v>
      </c>
      <c r="P3" s="20">
        <f>$B3*'Valor final dos insumos'!O$24</f>
        <v>8.4057188060738195</v>
      </c>
      <c r="Q3" s="20">
        <f>$B3*'Valor final dos insumos'!P$24</f>
        <v>8.4057188060738195</v>
      </c>
    </row>
    <row r="4" spans="1:17">
      <c r="A4" s="18" t="s">
        <v>45</v>
      </c>
      <c r="B4" s="19">
        <v>1.5435374018406683E-5</v>
      </c>
      <c r="C4" s="20">
        <f>$B4*'Valor final dos insumos'!B$24</f>
        <v>5.9771997916224509</v>
      </c>
      <c r="D4" s="20">
        <f>$B4*'Valor final dos insumos'!C$24</f>
        <v>2.4904999131760213</v>
      </c>
      <c r="E4" s="20">
        <f>$B4*'Valor final dos insumos'!D$24</f>
        <v>9.9619996527040851</v>
      </c>
      <c r="F4" s="20">
        <f>$B4*'Valor final dos insumos'!E$24</f>
        <v>9.9619996527040851</v>
      </c>
      <c r="G4" s="20">
        <f>$B4*'Valor final dos insumos'!F$24</f>
        <v>59.7719979162245</v>
      </c>
      <c r="H4" s="20">
        <f>$B4*'Valor final dos insumos'!G$24</f>
        <v>29.88599895811225</v>
      </c>
      <c r="I4" s="20">
        <f>$B4*'Valor final dos insumos'!H$24</f>
        <v>2.2414499218584192</v>
      </c>
      <c r="J4" s="20">
        <f>$B4*'Valor final dos insumos'!I$24</f>
        <v>0.74714997395280636</v>
      </c>
      <c r="K4" s="20">
        <f>$B4*'Valor final dos insumos'!J$24</f>
        <v>2.9885998958112254</v>
      </c>
      <c r="L4" s="20">
        <f>$B4*'Valor final dos insumos'!K$24</f>
        <v>0.74714997395280636</v>
      </c>
      <c r="M4" s="20">
        <f>$B4*'Valor final dos insumos'!L$24</f>
        <v>0.22415250149530186</v>
      </c>
      <c r="N4" s="20">
        <f>$B4*'Valor final dos insumos'!M$24</f>
        <v>0.74714997395280636</v>
      </c>
      <c r="O4" s="20">
        <f>$B4*'Valor final dos insumos'!N$24</f>
        <v>0.74714997395280636</v>
      </c>
      <c r="P4" s="20">
        <f>$B4*'Valor final dos insumos'!O$24</f>
        <v>0.22415250149530186</v>
      </c>
      <c r="Q4" s="20">
        <f>$B4*'Valor final dos insumos'!P$24</f>
        <v>0.22415250149530186</v>
      </c>
    </row>
    <row r="5" spans="1:17">
      <c r="A5" s="18" t="s">
        <v>46</v>
      </c>
      <c r="B5" s="19">
        <v>7.3318026587431751E-5</v>
      </c>
      <c r="C5" s="20">
        <f>$B5*'Valor final dos insumos'!B$24</f>
        <v>28.391699010206644</v>
      </c>
      <c r="D5" s="20">
        <f>$B5*'Valor final dos insumos'!C$24</f>
        <v>11.829874587586101</v>
      </c>
      <c r="E5" s="20">
        <f>$B5*'Valor final dos insumos'!D$24</f>
        <v>47.319498350344404</v>
      </c>
      <c r="F5" s="20">
        <f>$B5*'Valor final dos insumos'!E$24</f>
        <v>47.319498350344404</v>
      </c>
      <c r="G5" s="20">
        <f>$B5*'Valor final dos insumos'!F$24</f>
        <v>283.91699010206639</v>
      </c>
      <c r="H5" s="20">
        <f>$B5*'Valor final dos insumos'!G$24</f>
        <v>141.9584950510332</v>
      </c>
      <c r="I5" s="20">
        <f>$B5*'Valor final dos insumos'!H$24</f>
        <v>10.646887128827492</v>
      </c>
      <c r="J5" s="20">
        <f>$B5*'Valor final dos insumos'!I$24</f>
        <v>3.5489623762758304</v>
      </c>
      <c r="K5" s="20">
        <f>$B5*'Valor final dos insumos'!J$24</f>
        <v>14.195849505103322</v>
      </c>
      <c r="L5" s="20">
        <f>$B5*'Valor final dos insumos'!K$24</f>
        <v>3.5489623762758304</v>
      </c>
      <c r="M5" s="20">
        <f>$B5*'Valor final dos insumos'!L$24</f>
        <v>1.0647243821026839</v>
      </c>
      <c r="N5" s="20">
        <f>$B5*'Valor final dos insumos'!M$24</f>
        <v>3.5489623762758304</v>
      </c>
      <c r="O5" s="20">
        <f>$B5*'Valor final dos insumos'!N$24</f>
        <v>3.5489623762758304</v>
      </c>
      <c r="P5" s="20">
        <f>$B5*'Valor final dos insumos'!O$24</f>
        <v>1.0647243821026839</v>
      </c>
      <c r="Q5" s="20">
        <f>$B5*'Valor final dos insumos'!P$24</f>
        <v>1.0647243821026839</v>
      </c>
    </row>
    <row r="6" spans="1:17">
      <c r="A6" s="18" t="s">
        <v>47</v>
      </c>
      <c r="B6" s="19">
        <v>2.7011904532211698E-5</v>
      </c>
      <c r="C6" s="20">
        <f>$B6*'Valor final dos insumos'!B$24</f>
        <v>10.460099635339288</v>
      </c>
      <c r="D6" s="20">
        <f>$B6*'Valor final dos insumos'!C$24</f>
        <v>4.3583748480580367</v>
      </c>
      <c r="E6" s="20">
        <f>$B6*'Valor final dos insumos'!D$24</f>
        <v>17.433499392232147</v>
      </c>
      <c r="F6" s="20">
        <f>$B6*'Valor final dos insumos'!E$24</f>
        <v>17.433499392232147</v>
      </c>
      <c r="G6" s="20">
        <f>$B6*'Valor final dos insumos'!F$24</f>
        <v>104.60099635339289</v>
      </c>
      <c r="H6" s="20">
        <f>$B6*'Valor final dos insumos'!G$24</f>
        <v>52.300498176696443</v>
      </c>
      <c r="I6" s="20">
        <f>$B6*'Valor final dos insumos'!H$24</f>
        <v>3.9225373632522338</v>
      </c>
      <c r="J6" s="20">
        <f>$B6*'Valor final dos insumos'!I$24</f>
        <v>1.307512454417411</v>
      </c>
      <c r="K6" s="20">
        <f>$B6*'Valor final dos insumos'!J$24</f>
        <v>5.2300498176696442</v>
      </c>
      <c r="L6" s="20">
        <f>$B6*'Valor final dos insumos'!K$24</f>
        <v>1.307512454417411</v>
      </c>
      <c r="M6" s="20">
        <f>$B6*'Valor final dos insumos'!L$24</f>
        <v>0.39226687761677825</v>
      </c>
      <c r="N6" s="20">
        <f>$B6*'Valor final dos insumos'!M$24</f>
        <v>1.307512454417411</v>
      </c>
      <c r="O6" s="20">
        <f>$B6*'Valor final dos insumos'!N$24</f>
        <v>1.307512454417411</v>
      </c>
      <c r="P6" s="20">
        <f>$B6*'Valor final dos insumos'!O$24</f>
        <v>0.39226687761677825</v>
      </c>
      <c r="Q6" s="20">
        <f>$B6*'Valor final dos insumos'!P$24</f>
        <v>0.39226687761677825</v>
      </c>
    </row>
    <row r="7" spans="1:17">
      <c r="A7" s="18" t="s">
        <v>48</v>
      </c>
      <c r="B7" s="19">
        <v>8.6438094503077433E-4</v>
      </c>
      <c r="C7" s="20">
        <f>$B7*'Valor final dos insumos'!B$24</f>
        <v>334.72318833085723</v>
      </c>
      <c r="D7" s="20">
        <f>$B7*'Valor final dos insumos'!C$24</f>
        <v>139.46799513785717</v>
      </c>
      <c r="E7" s="20">
        <f>$B7*'Valor final dos insumos'!D$24</f>
        <v>557.87198055142869</v>
      </c>
      <c r="F7" s="20">
        <f>$B7*'Valor final dos insumos'!E$24</f>
        <v>557.87198055142869</v>
      </c>
      <c r="G7" s="20">
        <f>$B7*'Valor final dos insumos'!F$24</f>
        <v>3347.2318833085724</v>
      </c>
      <c r="H7" s="20">
        <f>$B7*'Valor final dos insumos'!G$24</f>
        <v>1673.6159416542862</v>
      </c>
      <c r="I7" s="20">
        <f>$B7*'Valor final dos insumos'!H$24</f>
        <v>125.52119562407148</v>
      </c>
      <c r="J7" s="20">
        <f>$B7*'Valor final dos insumos'!I$24</f>
        <v>41.840398541357153</v>
      </c>
      <c r="K7" s="20">
        <f>$B7*'Valor final dos insumos'!J$24</f>
        <v>167.36159416542861</v>
      </c>
      <c r="L7" s="20">
        <f>$B7*'Valor final dos insumos'!K$24</f>
        <v>41.840398541357153</v>
      </c>
      <c r="M7" s="20">
        <f>$B7*'Valor final dos insumos'!L$24</f>
        <v>12.552540083736904</v>
      </c>
      <c r="N7" s="20">
        <f>$B7*'Valor final dos insumos'!M$24</f>
        <v>41.840398541357153</v>
      </c>
      <c r="O7" s="20">
        <f>$B7*'Valor final dos insumos'!N$24</f>
        <v>41.840398541357153</v>
      </c>
      <c r="P7" s="20">
        <f>$B7*'Valor final dos insumos'!O$24</f>
        <v>12.552540083736904</v>
      </c>
      <c r="Q7" s="20">
        <f>$B7*'Valor final dos insumos'!P$24</f>
        <v>12.552540083736904</v>
      </c>
    </row>
    <row r="8" spans="1:17">
      <c r="A8" s="18" t="s">
        <v>49</v>
      </c>
      <c r="B8" s="19">
        <v>2.5082482779910858E-4</v>
      </c>
      <c r="C8" s="20">
        <f>$B8*'Valor final dos insumos'!B$24</f>
        <v>97.129496613864816</v>
      </c>
      <c r="D8" s="20">
        <f>$B8*'Valor final dos insumos'!C$24</f>
        <v>40.470623589110339</v>
      </c>
      <c r="E8" s="20">
        <f>$B8*'Valor final dos insumos'!D$24</f>
        <v>161.88249435644136</v>
      </c>
      <c r="F8" s="20">
        <f>$B8*'Valor final dos insumos'!E$24</f>
        <v>161.88249435644136</v>
      </c>
      <c r="G8" s="20">
        <f>$B8*'Valor final dos insumos'!F$24</f>
        <v>971.29496613864808</v>
      </c>
      <c r="H8" s="20">
        <f>$B8*'Valor final dos insumos'!G$24</f>
        <v>485.64748306932404</v>
      </c>
      <c r="I8" s="20">
        <f>$B8*'Valor final dos insumos'!H$24</f>
        <v>36.423561230199304</v>
      </c>
      <c r="J8" s="20">
        <f>$B8*'Valor final dos insumos'!I$24</f>
        <v>12.141187076733102</v>
      </c>
      <c r="K8" s="20">
        <f>$B8*'Valor final dos insumos'!J$24</f>
        <v>48.564748306932408</v>
      </c>
      <c r="L8" s="20">
        <f>$B8*'Valor final dos insumos'!K$24</f>
        <v>12.141187076733102</v>
      </c>
      <c r="M8" s="20">
        <f>$B8*'Valor final dos insumos'!L$24</f>
        <v>3.6424781492986549</v>
      </c>
      <c r="N8" s="20">
        <f>$B8*'Valor final dos insumos'!M$24</f>
        <v>12.141187076733102</v>
      </c>
      <c r="O8" s="20">
        <f>$B8*'Valor final dos insumos'!N$24</f>
        <v>12.141187076733102</v>
      </c>
      <c r="P8" s="20">
        <f>$B8*'Valor final dos insumos'!O$24</f>
        <v>3.6424781492986549</v>
      </c>
      <c r="Q8" s="20">
        <f>$B8*'Valor final dos insumos'!P$24</f>
        <v>3.6424781492986549</v>
      </c>
    </row>
    <row r="9" spans="1:17">
      <c r="A9" s="18" t="s">
        <v>50</v>
      </c>
      <c r="B9" s="19">
        <v>7.408979528835208E-4</v>
      </c>
      <c r="C9" s="20">
        <f>$B9*'Valor final dos insumos'!B$24</f>
        <v>286.9055899978776</v>
      </c>
      <c r="D9" s="20">
        <f>$B9*'Valor final dos insumos'!C$24</f>
        <v>119.54399583244901</v>
      </c>
      <c r="E9" s="20">
        <f>$B9*'Valor final dos insumos'!D$24</f>
        <v>478.17598332979605</v>
      </c>
      <c r="F9" s="20">
        <f>$B9*'Valor final dos insumos'!E$24</f>
        <v>478.17598332979605</v>
      </c>
      <c r="G9" s="20">
        <f>$B9*'Valor final dos insumos'!F$24</f>
        <v>2869.0558999787759</v>
      </c>
      <c r="H9" s="20">
        <f>$B9*'Valor final dos insumos'!G$24</f>
        <v>1434.5279499893879</v>
      </c>
      <c r="I9" s="20">
        <f>$B9*'Valor final dos insumos'!H$24</f>
        <v>107.58959624920412</v>
      </c>
      <c r="J9" s="20">
        <f>$B9*'Valor final dos insumos'!I$24</f>
        <v>35.8631987497347</v>
      </c>
      <c r="K9" s="20">
        <f>$B9*'Valor final dos insumos'!J$24</f>
        <v>143.4527949989388</v>
      </c>
      <c r="L9" s="20">
        <f>$B9*'Valor final dos insumos'!K$24</f>
        <v>35.8631987497347</v>
      </c>
      <c r="M9" s="20">
        <f>$B9*'Valor final dos insumos'!L$24</f>
        <v>10.759320071774489</v>
      </c>
      <c r="N9" s="20">
        <f>$B9*'Valor final dos insumos'!M$24</f>
        <v>35.8631987497347</v>
      </c>
      <c r="O9" s="20">
        <f>$B9*'Valor final dos insumos'!N$24</f>
        <v>35.8631987497347</v>
      </c>
      <c r="P9" s="20">
        <f>$B9*'Valor final dos insumos'!O$24</f>
        <v>10.759320071774489</v>
      </c>
      <c r="Q9" s="20">
        <f>$B9*'Valor final dos insumos'!P$24</f>
        <v>10.759320071774489</v>
      </c>
    </row>
    <row r="10" spans="1:17">
      <c r="A10" s="18" t="s">
        <v>51</v>
      </c>
      <c r="B10" s="19">
        <v>3.8588435046016712E-5</v>
      </c>
      <c r="C10" s="20">
        <f>$B10*'Valor final dos insumos'!B$24</f>
        <v>14.942999479056127</v>
      </c>
      <c r="D10" s="20">
        <f>$B10*'Valor final dos insumos'!C$24</f>
        <v>6.2262497829400534</v>
      </c>
      <c r="E10" s="20">
        <f>$B10*'Valor final dos insumos'!D$24</f>
        <v>24.904999131760214</v>
      </c>
      <c r="F10" s="20">
        <f>$B10*'Valor final dos insumos'!E$24</f>
        <v>24.904999131760214</v>
      </c>
      <c r="G10" s="20">
        <f>$B10*'Valor final dos insumos'!F$24</f>
        <v>149.42999479056127</v>
      </c>
      <c r="H10" s="20">
        <f>$B10*'Valor final dos insumos'!G$24</f>
        <v>74.714997395280633</v>
      </c>
      <c r="I10" s="20">
        <f>$B10*'Valor final dos insumos'!H$24</f>
        <v>5.6036248046460484</v>
      </c>
      <c r="J10" s="20">
        <f>$B10*'Valor final dos insumos'!I$24</f>
        <v>1.8678749348820158</v>
      </c>
      <c r="K10" s="20">
        <f>$B10*'Valor final dos insumos'!J$24</f>
        <v>7.4714997395280633</v>
      </c>
      <c r="L10" s="20">
        <f>$B10*'Valor final dos insumos'!K$24</f>
        <v>1.8678749348820158</v>
      </c>
      <c r="M10" s="20">
        <f>$B10*'Valor final dos insumos'!L$24</f>
        <v>0.56038125373825465</v>
      </c>
      <c r="N10" s="20">
        <f>$B10*'Valor final dos insumos'!M$24</f>
        <v>1.8678749348820158</v>
      </c>
      <c r="O10" s="20">
        <f>$B10*'Valor final dos insumos'!N$24</f>
        <v>1.8678749348820158</v>
      </c>
      <c r="P10" s="20">
        <f>$B10*'Valor final dos insumos'!O$24</f>
        <v>0.56038125373825465</v>
      </c>
      <c r="Q10" s="20">
        <f>$B10*'Valor final dos insumos'!P$24</f>
        <v>0.56038125373825465</v>
      </c>
    </row>
    <row r="11" spans="1:17">
      <c r="A11" s="18" t="s">
        <v>52</v>
      </c>
      <c r="B11" s="19">
        <v>1.1576530513805013E-5</v>
      </c>
      <c r="C11" s="20">
        <f>$B11*'Valor final dos insumos'!B$24</f>
        <v>4.4828998437168375</v>
      </c>
      <c r="D11" s="20">
        <f>$B11*'Valor final dos insumos'!C$24</f>
        <v>1.8678749348820158</v>
      </c>
      <c r="E11" s="20">
        <f>$B11*'Valor final dos insumos'!D$24</f>
        <v>7.4714997395280633</v>
      </c>
      <c r="F11" s="20">
        <f>$B11*'Valor final dos insumos'!E$24</f>
        <v>7.4714997395280633</v>
      </c>
      <c r="G11" s="20">
        <f>$B11*'Valor final dos insumos'!F$24</f>
        <v>44.828998437168373</v>
      </c>
      <c r="H11" s="20">
        <f>$B11*'Valor final dos insumos'!G$24</f>
        <v>22.414499218584186</v>
      </c>
      <c r="I11" s="20">
        <f>$B11*'Valor final dos insumos'!H$24</f>
        <v>1.6810874413938144</v>
      </c>
      <c r="J11" s="20">
        <f>$B11*'Valor final dos insumos'!I$24</f>
        <v>0.56036248046460468</v>
      </c>
      <c r="K11" s="20">
        <f>$B11*'Valor final dos insumos'!J$24</f>
        <v>2.2414499218584187</v>
      </c>
      <c r="L11" s="20">
        <f>$B11*'Valor final dos insumos'!K$24</f>
        <v>0.56036248046460468</v>
      </c>
      <c r="M11" s="20">
        <f>$B11*'Valor final dos insumos'!L$24</f>
        <v>0.16811437612147639</v>
      </c>
      <c r="N11" s="20">
        <f>$B11*'Valor final dos insumos'!M$24</f>
        <v>0.56036248046460468</v>
      </c>
      <c r="O11" s="20">
        <f>$B11*'Valor final dos insumos'!N$24</f>
        <v>0.56036248046460468</v>
      </c>
      <c r="P11" s="20">
        <f>$B11*'Valor final dos insumos'!O$24</f>
        <v>0.16811437612147639</v>
      </c>
      <c r="Q11" s="20">
        <f>$B11*'Valor final dos insumos'!P$24</f>
        <v>0.16811437612147639</v>
      </c>
    </row>
    <row r="12" spans="1:17">
      <c r="A12" s="18" t="s">
        <v>53</v>
      </c>
      <c r="B12" s="19">
        <v>1.5435374018406683E-5</v>
      </c>
      <c r="C12" s="20">
        <f>$B12*'Valor final dos insumos'!B$24</f>
        <v>5.9771997916224509</v>
      </c>
      <c r="D12" s="20">
        <f>$B12*'Valor final dos insumos'!C$24</f>
        <v>2.4904999131760213</v>
      </c>
      <c r="E12" s="20">
        <f>$B12*'Valor final dos insumos'!D$24</f>
        <v>9.9619996527040851</v>
      </c>
      <c r="F12" s="20">
        <f>$B12*'Valor final dos insumos'!E$24</f>
        <v>9.9619996527040851</v>
      </c>
      <c r="G12" s="20">
        <f>$B12*'Valor final dos insumos'!F$24</f>
        <v>59.7719979162245</v>
      </c>
      <c r="H12" s="20">
        <f>$B12*'Valor final dos insumos'!G$24</f>
        <v>29.88599895811225</v>
      </c>
      <c r="I12" s="20">
        <f>$B12*'Valor final dos insumos'!H$24</f>
        <v>2.2414499218584192</v>
      </c>
      <c r="J12" s="20">
        <f>$B12*'Valor final dos insumos'!I$24</f>
        <v>0.74714997395280636</v>
      </c>
      <c r="K12" s="20">
        <f>$B12*'Valor final dos insumos'!J$24</f>
        <v>2.9885998958112254</v>
      </c>
      <c r="L12" s="20">
        <f>$B12*'Valor final dos insumos'!K$24</f>
        <v>0.74714997395280636</v>
      </c>
      <c r="M12" s="20">
        <f>$B12*'Valor final dos insumos'!L$24</f>
        <v>0.22415250149530186</v>
      </c>
      <c r="N12" s="20">
        <f>$B12*'Valor final dos insumos'!M$24</f>
        <v>0.74714997395280636</v>
      </c>
      <c r="O12" s="20">
        <f>$B12*'Valor final dos insumos'!N$24</f>
        <v>0.74714997395280636</v>
      </c>
      <c r="P12" s="20">
        <f>$B12*'Valor final dos insumos'!O$24</f>
        <v>0.22415250149530186</v>
      </c>
      <c r="Q12" s="20">
        <f>$B12*'Valor final dos insumos'!P$24</f>
        <v>0.22415250149530186</v>
      </c>
    </row>
    <row r="13" spans="1:17">
      <c r="A13" s="18" t="s">
        <v>54</v>
      </c>
      <c r="B13" s="19">
        <v>3.0870748036813367E-5</v>
      </c>
      <c r="C13" s="20">
        <f>$B13*'Valor final dos insumos'!B$24</f>
        <v>11.954399583244902</v>
      </c>
      <c r="D13" s="20">
        <f>$B13*'Valor final dos insumos'!C$24</f>
        <v>4.9809998263520425</v>
      </c>
      <c r="E13" s="20">
        <f>$B13*'Valor final dos insumos'!D$24</f>
        <v>19.92399930540817</v>
      </c>
      <c r="F13" s="20">
        <f>$B13*'Valor final dos insumos'!E$24</f>
        <v>19.92399930540817</v>
      </c>
      <c r="G13" s="20">
        <f>$B13*'Valor final dos insumos'!F$24</f>
        <v>119.543995832449</v>
      </c>
      <c r="H13" s="20">
        <f>$B13*'Valor final dos insumos'!G$24</f>
        <v>59.7719979162245</v>
      </c>
      <c r="I13" s="20">
        <f>$B13*'Valor final dos insumos'!H$24</f>
        <v>4.4828998437168384</v>
      </c>
      <c r="J13" s="20">
        <f>$B13*'Valor final dos insumos'!I$24</f>
        <v>1.4942999479056127</v>
      </c>
      <c r="K13" s="20">
        <f>$B13*'Valor final dos insumos'!J$24</f>
        <v>5.9771997916224509</v>
      </c>
      <c r="L13" s="20">
        <f>$B13*'Valor final dos insumos'!K$24</f>
        <v>1.4942999479056127</v>
      </c>
      <c r="M13" s="20">
        <f>$B13*'Valor final dos insumos'!L$24</f>
        <v>0.44830500299060372</v>
      </c>
      <c r="N13" s="20">
        <f>$B13*'Valor final dos insumos'!M$24</f>
        <v>1.4942999479056127</v>
      </c>
      <c r="O13" s="20">
        <f>$B13*'Valor final dos insumos'!N$24</f>
        <v>1.4942999479056127</v>
      </c>
      <c r="P13" s="20">
        <f>$B13*'Valor final dos insumos'!O$24</f>
        <v>0.44830500299060372</v>
      </c>
      <c r="Q13" s="20">
        <f>$B13*'Valor final dos insumos'!P$24</f>
        <v>0.44830500299060372</v>
      </c>
    </row>
    <row r="14" spans="1:17">
      <c r="A14" s="18" t="s">
        <v>55</v>
      </c>
      <c r="B14" s="19">
        <v>2.7011904532211698E-5</v>
      </c>
      <c r="C14" s="20">
        <f>$B14*'Valor final dos insumos'!B$24</f>
        <v>10.460099635339288</v>
      </c>
      <c r="D14" s="20">
        <f>$B14*'Valor final dos insumos'!C$24</f>
        <v>4.3583748480580367</v>
      </c>
      <c r="E14" s="20">
        <f>$B14*'Valor final dos insumos'!D$24</f>
        <v>17.433499392232147</v>
      </c>
      <c r="F14" s="20">
        <f>$B14*'Valor final dos insumos'!E$24</f>
        <v>17.433499392232147</v>
      </c>
      <c r="G14" s="20">
        <f>$B14*'Valor final dos insumos'!F$24</f>
        <v>104.60099635339289</v>
      </c>
      <c r="H14" s="20">
        <f>$B14*'Valor final dos insumos'!G$24</f>
        <v>52.300498176696443</v>
      </c>
      <c r="I14" s="20">
        <f>$B14*'Valor final dos insumos'!H$24</f>
        <v>3.9225373632522338</v>
      </c>
      <c r="J14" s="20">
        <f>$B14*'Valor final dos insumos'!I$24</f>
        <v>1.307512454417411</v>
      </c>
      <c r="K14" s="20">
        <f>$B14*'Valor final dos insumos'!J$24</f>
        <v>5.2300498176696442</v>
      </c>
      <c r="L14" s="20">
        <f>$B14*'Valor final dos insumos'!K$24</f>
        <v>1.307512454417411</v>
      </c>
      <c r="M14" s="20">
        <f>$B14*'Valor final dos insumos'!L$24</f>
        <v>0.39226687761677825</v>
      </c>
      <c r="N14" s="20">
        <f>$B14*'Valor final dos insumos'!M$24</f>
        <v>1.307512454417411</v>
      </c>
      <c r="O14" s="20">
        <f>$B14*'Valor final dos insumos'!N$24</f>
        <v>1.307512454417411</v>
      </c>
      <c r="P14" s="20">
        <f>$B14*'Valor final dos insumos'!O$24</f>
        <v>0.39226687761677825</v>
      </c>
      <c r="Q14" s="20">
        <f>$B14*'Valor final dos insumos'!P$24</f>
        <v>0.39226687761677825</v>
      </c>
    </row>
    <row r="15" spans="1:17">
      <c r="A15" s="18" t="s">
        <v>56</v>
      </c>
      <c r="B15" s="19">
        <v>1.9525748133284455E-3</v>
      </c>
      <c r="C15" s="20">
        <f>$B15*'Valor final dos insumos'!B$24</f>
        <v>756.11577364024004</v>
      </c>
      <c r="D15" s="20">
        <f>$B15*'Valor final dos insumos'!C$24</f>
        <v>315.04823901676667</v>
      </c>
      <c r="E15" s="20">
        <f>$B15*'Valor final dos insumos'!D$24</f>
        <v>1260.1929560670667</v>
      </c>
      <c r="F15" s="20">
        <f>$B15*'Valor final dos insumos'!E$24</f>
        <v>1260.1929560670667</v>
      </c>
      <c r="G15" s="20">
        <f>$B15*'Valor final dos insumos'!F$24</f>
        <v>7561.1577364023997</v>
      </c>
      <c r="H15" s="20">
        <f>$B15*'Valor final dos insumos'!G$24</f>
        <v>3780.5788682011998</v>
      </c>
      <c r="I15" s="20">
        <f>$B15*'Valor final dos insumos'!H$24</f>
        <v>283.54341511509006</v>
      </c>
      <c r="J15" s="20">
        <f>$B15*'Valor final dos insumos'!I$24</f>
        <v>94.514471705030005</v>
      </c>
      <c r="K15" s="20">
        <f>$B15*'Valor final dos insumos'!J$24</f>
        <v>378.05788682012002</v>
      </c>
      <c r="L15" s="20">
        <f>$B15*'Valor final dos insumos'!K$24</f>
        <v>94.514471705030005</v>
      </c>
      <c r="M15" s="20">
        <f>$B15*'Valor final dos insumos'!L$24</f>
        <v>28.355291439155685</v>
      </c>
      <c r="N15" s="20">
        <f>$B15*'Valor final dos insumos'!M$24</f>
        <v>94.514471705030005</v>
      </c>
      <c r="O15" s="20">
        <f>$B15*'Valor final dos insumos'!N$24</f>
        <v>94.514471705030005</v>
      </c>
      <c r="P15" s="20">
        <f>$B15*'Valor final dos insumos'!O$24</f>
        <v>28.355291439155685</v>
      </c>
      <c r="Q15" s="20">
        <f>$B15*'Valor final dos insumos'!P$24</f>
        <v>28.355291439155685</v>
      </c>
    </row>
    <row r="16" spans="1:17">
      <c r="A16" s="18" t="s">
        <v>57</v>
      </c>
      <c r="B16" s="19">
        <v>1.2078180169403229E-3</v>
      </c>
      <c r="C16" s="20">
        <f>$B16*'Valor final dos insumos'!B$24</f>
        <v>467.71588369445669</v>
      </c>
      <c r="D16" s="20">
        <f>$B16*'Valor final dos insumos'!C$24</f>
        <v>194.88161820602363</v>
      </c>
      <c r="E16" s="20">
        <f>$B16*'Valor final dos insumos'!D$24</f>
        <v>779.52647282409453</v>
      </c>
      <c r="F16" s="20">
        <f>$B16*'Valor final dos insumos'!E$24</f>
        <v>779.52647282409453</v>
      </c>
      <c r="G16" s="20">
        <f>$B16*'Valor final dos insumos'!F$24</f>
        <v>4677.1588369445672</v>
      </c>
      <c r="H16" s="20">
        <f>$B16*'Valor final dos insumos'!G$24</f>
        <v>2338.5794184722836</v>
      </c>
      <c r="I16" s="20">
        <f>$B16*'Valor final dos insumos'!H$24</f>
        <v>175.39345638542127</v>
      </c>
      <c r="J16" s="20">
        <f>$B16*'Valor final dos insumos'!I$24</f>
        <v>58.464485461807087</v>
      </c>
      <c r="K16" s="20">
        <f>$B16*'Valor final dos insumos'!J$24</f>
        <v>233.85794184722835</v>
      </c>
      <c r="L16" s="20">
        <f>$B16*'Valor final dos insumos'!K$24</f>
        <v>58.464485461807087</v>
      </c>
      <c r="M16" s="20">
        <f>$B16*'Valor final dos insumos'!L$24</f>
        <v>17.539933242007368</v>
      </c>
      <c r="N16" s="20">
        <f>$B16*'Valor final dos insumos'!M$24</f>
        <v>58.464485461807087</v>
      </c>
      <c r="O16" s="20">
        <f>$B16*'Valor final dos insumos'!N$24</f>
        <v>58.464485461807087</v>
      </c>
      <c r="P16" s="20">
        <f>$B16*'Valor final dos insumos'!O$24</f>
        <v>17.539933242007368</v>
      </c>
      <c r="Q16" s="20">
        <f>$B16*'Valor final dos insumos'!P$24</f>
        <v>17.539933242007368</v>
      </c>
    </row>
    <row r="17" spans="1:17">
      <c r="A17" s="18" t="s">
        <v>58</v>
      </c>
      <c r="B17" s="19">
        <v>2.5082482779910858E-4</v>
      </c>
      <c r="C17" s="20">
        <f>$B17*'Valor final dos insumos'!B$24</f>
        <v>97.129496613864816</v>
      </c>
      <c r="D17" s="20">
        <f>$B17*'Valor final dos insumos'!C$24</f>
        <v>40.470623589110339</v>
      </c>
      <c r="E17" s="20">
        <f>$B17*'Valor final dos insumos'!D$24</f>
        <v>161.88249435644136</v>
      </c>
      <c r="F17" s="20">
        <f>$B17*'Valor final dos insumos'!E$24</f>
        <v>161.88249435644136</v>
      </c>
      <c r="G17" s="20">
        <f>$B17*'Valor final dos insumos'!F$24</f>
        <v>971.29496613864808</v>
      </c>
      <c r="H17" s="20">
        <f>$B17*'Valor final dos insumos'!G$24</f>
        <v>485.64748306932404</v>
      </c>
      <c r="I17" s="20">
        <f>$B17*'Valor final dos insumos'!H$24</f>
        <v>36.423561230199304</v>
      </c>
      <c r="J17" s="20">
        <f>$B17*'Valor final dos insumos'!I$24</f>
        <v>12.141187076733102</v>
      </c>
      <c r="K17" s="20">
        <f>$B17*'Valor final dos insumos'!J$24</f>
        <v>48.564748306932408</v>
      </c>
      <c r="L17" s="20">
        <f>$B17*'Valor final dos insumos'!K$24</f>
        <v>12.141187076733102</v>
      </c>
      <c r="M17" s="20">
        <f>$B17*'Valor final dos insumos'!L$24</f>
        <v>3.6424781492986549</v>
      </c>
      <c r="N17" s="20">
        <f>$B17*'Valor final dos insumos'!M$24</f>
        <v>12.141187076733102</v>
      </c>
      <c r="O17" s="20">
        <f>$B17*'Valor final dos insumos'!N$24</f>
        <v>12.141187076733102</v>
      </c>
      <c r="P17" s="20">
        <f>$B17*'Valor final dos insumos'!O$24</f>
        <v>3.6424781492986549</v>
      </c>
      <c r="Q17" s="20">
        <f>$B17*'Valor final dos insumos'!P$24</f>
        <v>3.6424781492986549</v>
      </c>
    </row>
    <row r="18" spans="1:17">
      <c r="A18" s="18" t="s">
        <v>59</v>
      </c>
      <c r="B18" s="19">
        <v>1.5651469254664378E-2</v>
      </c>
      <c r="C18" s="20">
        <f>$B18*'Valor final dos insumos'!B$24</f>
        <v>6060.8805887051649</v>
      </c>
      <c r="D18" s="20">
        <f>$B18*'Valor final dos insumos'!C$24</f>
        <v>2525.3669119604856</v>
      </c>
      <c r="E18" s="20">
        <f>$B18*'Valor final dos insumos'!D$24</f>
        <v>10101.467647841942</v>
      </c>
      <c r="F18" s="20">
        <f>$B18*'Valor final dos insumos'!E$24</f>
        <v>10101.467647841942</v>
      </c>
      <c r="G18" s="20">
        <f>$B18*'Valor final dos insumos'!F$24</f>
        <v>60608.805887051647</v>
      </c>
      <c r="H18" s="20">
        <f>$B18*'Valor final dos insumos'!G$24</f>
        <v>30304.402943525824</v>
      </c>
      <c r="I18" s="20">
        <f>$B18*'Valor final dos insumos'!H$24</f>
        <v>2272.8302207644369</v>
      </c>
      <c r="J18" s="20">
        <f>$B18*'Valor final dos insumos'!I$24</f>
        <v>757.61007358814561</v>
      </c>
      <c r="K18" s="20">
        <f>$B18*'Valor final dos insumos'!J$24</f>
        <v>3030.4402943525824</v>
      </c>
      <c r="L18" s="20">
        <f>$B18*'Valor final dos insumos'!K$24</f>
        <v>757.61007358814561</v>
      </c>
      <c r="M18" s="20">
        <f>$B18*'Valor final dos insumos'!L$24</f>
        <v>227.29063651623608</v>
      </c>
      <c r="N18" s="20">
        <f>$B18*'Valor final dos insumos'!M$24</f>
        <v>757.61007358814561</v>
      </c>
      <c r="O18" s="20">
        <f>$B18*'Valor final dos insumos'!N$24</f>
        <v>757.61007358814561</v>
      </c>
      <c r="P18" s="20">
        <f>$B18*'Valor final dos insumos'!O$24</f>
        <v>227.29063651623608</v>
      </c>
      <c r="Q18" s="20">
        <f>$B18*'Valor final dos insumos'!P$24</f>
        <v>227.29063651623608</v>
      </c>
    </row>
    <row r="19" spans="1:17">
      <c r="A19" s="18" t="s">
        <v>60</v>
      </c>
      <c r="B19" s="19">
        <v>3.1256632387273534E-4</v>
      </c>
      <c r="C19" s="20">
        <f>$B19*'Valor final dos insumos'!B$24</f>
        <v>121.03829578035462</v>
      </c>
      <c r="D19" s="20">
        <f>$B19*'Valor final dos insumos'!C$24</f>
        <v>50.432623241814426</v>
      </c>
      <c r="E19" s="20">
        <f>$B19*'Valor final dos insumos'!D$24</f>
        <v>201.7304929672577</v>
      </c>
      <c r="F19" s="20">
        <f>$B19*'Valor final dos insumos'!E$24</f>
        <v>201.7304929672577</v>
      </c>
      <c r="G19" s="20">
        <f>$B19*'Valor final dos insumos'!F$24</f>
        <v>1210.3829578035461</v>
      </c>
      <c r="H19" s="20">
        <f>$B19*'Valor final dos insumos'!G$24</f>
        <v>605.19147890177305</v>
      </c>
      <c r="I19" s="20">
        <f>$B19*'Valor final dos insumos'!H$24</f>
        <v>45.389360917632992</v>
      </c>
      <c r="J19" s="20">
        <f>$B19*'Valor final dos insumos'!I$24</f>
        <v>15.129786972544327</v>
      </c>
      <c r="K19" s="20">
        <f>$B19*'Valor final dos insumos'!J$24</f>
        <v>60.519147890177308</v>
      </c>
      <c r="L19" s="20">
        <f>$B19*'Valor final dos insumos'!K$24</f>
        <v>15.129786972544327</v>
      </c>
      <c r="M19" s="20">
        <f>$B19*'Valor final dos insumos'!L$24</f>
        <v>4.5390881552798623</v>
      </c>
      <c r="N19" s="20">
        <f>$B19*'Valor final dos insumos'!M$24</f>
        <v>15.129786972544327</v>
      </c>
      <c r="O19" s="20">
        <f>$B19*'Valor final dos insumos'!N$24</f>
        <v>15.129786972544327</v>
      </c>
      <c r="P19" s="20">
        <f>$B19*'Valor final dos insumos'!O$24</f>
        <v>4.5390881552798623</v>
      </c>
      <c r="Q19" s="20">
        <f>$B19*'Valor final dos insumos'!P$24</f>
        <v>4.5390881552798623</v>
      </c>
    </row>
    <row r="20" spans="1:17">
      <c r="A20" s="18" t="s">
        <v>61</v>
      </c>
      <c r="B20" s="19">
        <v>2.7011904532211698E-5</v>
      </c>
      <c r="C20" s="20">
        <f>$B20*'Valor final dos insumos'!B$24</f>
        <v>10.460099635339288</v>
      </c>
      <c r="D20" s="20">
        <f>$B20*'Valor final dos insumos'!C$24</f>
        <v>4.3583748480580367</v>
      </c>
      <c r="E20" s="20">
        <f>$B20*'Valor final dos insumos'!D$24</f>
        <v>17.433499392232147</v>
      </c>
      <c r="F20" s="20">
        <f>$B20*'Valor final dos insumos'!E$24</f>
        <v>17.433499392232147</v>
      </c>
      <c r="G20" s="20">
        <f>$B20*'Valor final dos insumos'!F$24</f>
        <v>104.60099635339289</v>
      </c>
      <c r="H20" s="20">
        <f>$B20*'Valor final dos insumos'!G$24</f>
        <v>52.300498176696443</v>
      </c>
      <c r="I20" s="20">
        <f>$B20*'Valor final dos insumos'!H$24</f>
        <v>3.9225373632522338</v>
      </c>
      <c r="J20" s="20">
        <f>$B20*'Valor final dos insumos'!I$24</f>
        <v>1.307512454417411</v>
      </c>
      <c r="K20" s="20">
        <f>$B20*'Valor final dos insumos'!J$24</f>
        <v>5.2300498176696442</v>
      </c>
      <c r="L20" s="20">
        <f>$B20*'Valor final dos insumos'!K$24</f>
        <v>1.307512454417411</v>
      </c>
      <c r="M20" s="20">
        <f>$B20*'Valor final dos insumos'!L$24</f>
        <v>0.39226687761677825</v>
      </c>
      <c r="N20" s="20">
        <f>$B20*'Valor final dos insumos'!M$24</f>
        <v>1.307512454417411</v>
      </c>
      <c r="O20" s="20">
        <f>$B20*'Valor final dos insumos'!N$24</f>
        <v>1.307512454417411</v>
      </c>
      <c r="P20" s="20">
        <f>$B20*'Valor final dos insumos'!O$24</f>
        <v>0.39226687761677825</v>
      </c>
      <c r="Q20" s="20">
        <f>$B20*'Valor final dos insumos'!P$24</f>
        <v>0.39226687761677825</v>
      </c>
    </row>
    <row r="21" spans="1:17">
      <c r="A21" s="18" t="s">
        <v>62</v>
      </c>
      <c r="B21" s="19">
        <v>7.7176870092033417E-6</v>
      </c>
      <c r="C21" s="20">
        <f>$B21*'Valor final dos insumos'!B$24</f>
        <v>2.9885998958112254</v>
      </c>
      <c r="D21" s="20">
        <f>$B21*'Valor final dos insumos'!C$24</f>
        <v>1.2452499565880106</v>
      </c>
      <c r="E21" s="20">
        <f>$B21*'Valor final dos insumos'!D$24</f>
        <v>4.9809998263520425</v>
      </c>
      <c r="F21" s="20">
        <f>$B21*'Valor final dos insumos'!E$24</f>
        <v>4.9809998263520425</v>
      </c>
      <c r="G21" s="20">
        <f>$B21*'Valor final dos insumos'!F$24</f>
        <v>29.88599895811225</v>
      </c>
      <c r="H21" s="20">
        <f>$B21*'Valor final dos insumos'!G$24</f>
        <v>14.942999479056125</v>
      </c>
      <c r="I21" s="20">
        <f>$B21*'Valor final dos insumos'!H$24</f>
        <v>1.1207249609292096</v>
      </c>
      <c r="J21" s="20">
        <f>$B21*'Valor final dos insumos'!I$24</f>
        <v>0.37357498697640318</v>
      </c>
      <c r="K21" s="20">
        <f>$B21*'Valor final dos insumos'!J$24</f>
        <v>1.4942999479056127</v>
      </c>
      <c r="L21" s="20">
        <f>$B21*'Valor final dos insumos'!K$24</f>
        <v>0.37357498697640318</v>
      </c>
      <c r="M21" s="20">
        <f>$B21*'Valor final dos insumos'!L$24</f>
        <v>0.11207625074765093</v>
      </c>
      <c r="N21" s="20">
        <f>$B21*'Valor final dos insumos'!M$24</f>
        <v>0.37357498697640318</v>
      </c>
      <c r="O21" s="20">
        <f>$B21*'Valor final dos insumos'!N$24</f>
        <v>0.37357498697640318</v>
      </c>
      <c r="P21" s="20">
        <f>$B21*'Valor final dos insumos'!O$24</f>
        <v>0.11207625074765093</v>
      </c>
      <c r="Q21" s="20">
        <f>$B21*'Valor final dos insumos'!P$24</f>
        <v>0.11207625074765093</v>
      </c>
    </row>
    <row r="22" spans="1:17">
      <c r="A22" s="18" t="s">
        <v>63</v>
      </c>
      <c r="B22" s="19">
        <v>1.1576530513805013E-5</v>
      </c>
      <c r="C22" s="20">
        <f>$B22*'Valor final dos insumos'!B$24</f>
        <v>4.4828998437168375</v>
      </c>
      <c r="D22" s="20">
        <f>$B22*'Valor final dos insumos'!C$24</f>
        <v>1.8678749348820158</v>
      </c>
      <c r="E22" s="20">
        <f>$B22*'Valor final dos insumos'!D$24</f>
        <v>7.4714997395280633</v>
      </c>
      <c r="F22" s="20">
        <f>$B22*'Valor final dos insumos'!E$24</f>
        <v>7.4714997395280633</v>
      </c>
      <c r="G22" s="20">
        <f>$B22*'Valor final dos insumos'!F$24</f>
        <v>44.828998437168373</v>
      </c>
      <c r="H22" s="20">
        <f>$B22*'Valor final dos insumos'!G$24</f>
        <v>22.414499218584186</v>
      </c>
      <c r="I22" s="20">
        <f>$B22*'Valor final dos insumos'!H$24</f>
        <v>1.6810874413938144</v>
      </c>
      <c r="J22" s="20">
        <f>$B22*'Valor final dos insumos'!I$24</f>
        <v>0.56036248046460468</v>
      </c>
      <c r="K22" s="20">
        <f>$B22*'Valor final dos insumos'!J$24</f>
        <v>2.2414499218584187</v>
      </c>
      <c r="L22" s="20">
        <f>$B22*'Valor final dos insumos'!K$24</f>
        <v>0.56036248046460468</v>
      </c>
      <c r="M22" s="20">
        <f>$B22*'Valor final dos insumos'!L$24</f>
        <v>0.16811437612147639</v>
      </c>
      <c r="N22" s="20">
        <f>$B22*'Valor final dos insumos'!M$24</f>
        <v>0.56036248046460468</v>
      </c>
      <c r="O22" s="20">
        <f>$B22*'Valor final dos insumos'!N$24</f>
        <v>0.56036248046460468</v>
      </c>
      <c r="P22" s="20">
        <f>$B22*'Valor final dos insumos'!O$24</f>
        <v>0.16811437612147639</v>
      </c>
      <c r="Q22" s="20">
        <f>$B22*'Valor final dos insumos'!P$24</f>
        <v>0.16811437612147639</v>
      </c>
    </row>
    <row r="23" spans="1:17">
      <c r="A23" s="18" t="s">
        <v>64</v>
      </c>
      <c r="B23" s="19">
        <v>1.9680101873468522E-4</v>
      </c>
      <c r="C23" s="20">
        <f>$B23*'Valor final dos insumos'!B$24</f>
        <v>76.20929734318625</v>
      </c>
      <c r="D23" s="20">
        <f>$B23*'Valor final dos insumos'!C$24</f>
        <v>31.753873892994267</v>
      </c>
      <c r="E23" s="20">
        <f>$B23*'Valor final dos insumos'!D$24</f>
        <v>127.01549557197707</v>
      </c>
      <c r="F23" s="20">
        <f>$B23*'Valor final dos insumos'!E$24</f>
        <v>127.01549557197707</v>
      </c>
      <c r="G23" s="20">
        <f>$B23*'Valor final dos insumos'!F$24</f>
        <v>762.09297343186245</v>
      </c>
      <c r="H23" s="20">
        <f>$B23*'Valor final dos insumos'!G$24</f>
        <v>381.04648671593122</v>
      </c>
      <c r="I23" s="20">
        <f>$B23*'Valor final dos insumos'!H$24</f>
        <v>28.578486503694844</v>
      </c>
      <c r="J23" s="20">
        <f>$B23*'Valor final dos insumos'!I$24</f>
        <v>9.5261621678982813</v>
      </c>
      <c r="K23" s="20">
        <f>$B23*'Valor final dos insumos'!J$24</f>
        <v>38.104648671593125</v>
      </c>
      <c r="L23" s="20">
        <f>$B23*'Valor final dos insumos'!K$24</f>
        <v>9.5261621678982813</v>
      </c>
      <c r="M23" s="20">
        <f>$B23*'Valor final dos insumos'!L$24</f>
        <v>2.8579443940650986</v>
      </c>
      <c r="N23" s="20">
        <f>$B23*'Valor final dos insumos'!M$24</f>
        <v>9.5261621678982813</v>
      </c>
      <c r="O23" s="20">
        <f>$B23*'Valor final dos insumos'!N$24</f>
        <v>9.5261621678982813</v>
      </c>
      <c r="P23" s="20">
        <f>$B23*'Valor final dos insumos'!O$24</f>
        <v>2.8579443940650986</v>
      </c>
      <c r="Q23" s="20">
        <f>$B23*'Valor final dos insumos'!P$24</f>
        <v>2.8579443940650986</v>
      </c>
    </row>
    <row r="24" spans="1:17">
      <c r="A24" s="18" t="s">
        <v>65</v>
      </c>
      <c r="B24" s="19">
        <v>7.7176870092033417E-6</v>
      </c>
      <c r="C24" s="20">
        <f>$B24*'Valor final dos insumos'!B$24</f>
        <v>2.9885998958112254</v>
      </c>
      <c r="D24" s="20">
        <f>$B24*'Valor final dos insumos'!C$24</f>
        <v>1.2452499565880106</v>
      </c>
      <c r="E24" s="20">
        <f>$B24*'Valor final dos insumos'!D$24</f>
        <v>4.9809998263520425</v>
      </c>
      <c r="F24" s="20">
        <f>$B24*'Valor final dos insumos'!E$24</f>
        <v>4.9809998263520425</v>
      </c>
      <c r="G24" s="20">
        <f>$B24*'Valor final dos insumos'!F$24</f>
        <v>29.88599895811225</v>
      </c>
      <c r="H24" s="20">
        <f>$B24*'Valor final dos insumos'!G$24</f>
        <v>14.942999479056125</v>
      </c>
      <c r="I24" s="20">
        <f>$B24*'Valor final dos insumos'!H$24</f>
        <v>1.1207249609292096</v>
      </c>
      <c r="J24" s="20">
        <f>$B24*'Valor final dos insumos'!I$24</f>
        <v>0.37357498697640318</v>
      </c>
      <c r="K24" s="20">
        <f>$B24*'Valor final dos insumos'!J$24</f>
        <v>1.4942999479056127</v>
      </c>
      <c r="L24" s="20">
        <f>$B24*'Valor final dos insumos'!K$24</f>
        <v>0.37357498697640318</v>
      </c>
      <c r="M24" s="20">
        <f>$B24*'Valor final dos insumos'!L$24</f>
        <v>0.11207625074765093</v>
      </c>
      <c r="N24" s="20">
        <f>$B24*'Valor final dos insumos'!M$24</f>
        <v>0.37357498697640318</v>
      </c>
      <c r="O24" s="20">
        <f>$B24*'Valor final dos insumos'!N$24</f>
        <v>0.37357498697640318</v>
      </c>
      <c r="P24" s="20">
        <f>$B24*'Valor final dos insumos'!O$24</f>
        <v>0.11207625074765093</v>
      </c>
      <c r="Q24" s="20">
        <f>$B24*'Valor final dos insumos'!P$24</f>
        <v>0.11207625074765093</v>
      </c>
    </row>
    <row r="25" spans="1:17">
      <c r="A25" s="18" t="s">
        <v>66</v>
      </c>
      <c r="B25" s="19">
        <v>4.2447278550618378E-5</v>
      </c>
      <c r="C25" s="20">
        <f>$B25*'Valor final dos insumos'!B$24</f>
        <v>16.437299426961737</v>
      </c>
      <c r="D25" s="20">
        <f>$B25*'Valor final dos insumos'!C$24</f>
        <v>6.8488747612340575</v>
      </c>
      <c r="E25" s="20">
        <f>$B25*'Valor final dos insumos'!D$24</f>
        <v>27.39549904493623</v>
      </c>
      <c r="F25" s="20">
        <f>$B25*'Valor final dos insumos'!E$24</f>
        <v>27.39549904493623</v>
      </c>
      <c r="G25" s="20">
        <f>$B25*'Valor final dos insumos'!F$24</f>
        <v>164.37299426961738</v>
      </c>
      <c r="H25" s="20">
        <f>$B25*'Valor final dos insumos'!G$24</f>
        <v>82.18649713480869</v>
      </c>
      <c r="I25" s="20">
        <f>$B25*'Valor final dos insumos'!H$24</f>
        <v>6.1639872851106521</v>
      </c>
      <c r="J25" s="20">
        <f>$B25*'Valor final dos insumos'!I$24</f>
        <v>2.0546624283702171</v>
      </c>
      <c r="K25" s="20">
        <f>$B25*'Valor final dos insumos'!J$24</f>
        <v>8.2186497134808683</v>
      </c>
      <c r="L25" s="20">
        <f>$B25*'Valor final dos insumos'!K$24</f>
        <v>2.0546624283702171</v>
      </c>
      <c r="M25" s="20">
        <f>$B25*'Valor final dos insumos'!L$24</f>
        <v>0.61641937911208011</v>
      </c>
      <c r="N25" s="20">
        <f>$B25*'Valor final dos insumos'!M$24</f>
        <v>2.0546624283702171</v>
      </c>
      <c r="O25" s="20">
        <f>$B25*'Valor final dos insumos'!N$24</f>
        <v>2.0546624283702171</v>
      </c>
      <c r="P25" s="20">
        <f>$B25*'Valor final dos insumos'!O$24</f>
        <v>0.61641937911208011</v>
      </c>
      <c r="Q25" s="20">
        <f>$B25*'Valor final dos insumos'!P$24</f>
        <v>0.61641937911208011</v>
      </c>
    </row>
    <row r="26" spans="1:17">
      <c r="A26" s="18" t="s">
        <v>67</v>
      </c>
      <c r="B26" s="19">
        <v>1.7364795770707518E-4</v>
      </c>
      <c r="C26" s="20">
        <f>$B26*'Valor final dos insumos'!B$24</f>
        <v>67.243497655752563</v>
      </c>
      <c r="D26" s="20">
        <f>$B26*'Valor final dos insumos'!C$24</f>
        <v>28.018124023230236</v>
      </c>
      <c r="E26" s="20">
        <f>$B26*'Valor final dos insumos'!D$24</f>
        <v>112.07249609292094</v>
      </c>
      <c r="F26" s="20">
        <f>$B26*'Valor final dos insumos'!E$24</f>
        <v>112.07249609292094</v>
      </c>
      <c r="G26" s="20">
        <f>$B26*'Valor final dos insumos'!F$24</f>
        <v>672.4349765575256</v>
      </c>
      <c r="H26" s="20">
        <f>$B26*'Valor final dos insumos'!G$24</f>
        <v>336.2174882787628</v>
      </c>
      <c r="I26" s="20">
        <f>$B26*'Valor final dos insumos'!H$24</f>
        <v>25.216311620907216</v>
      </c>
      <c r="J26" s="20">
        <f>$B26*'Valor final dos insumos'!I$24</f>
        <v>8.4054372069690704</v>
      </c>
      <c r="K26" s="20">
        <f>$B26*'Valor final dos insumos'!J$24</f>
        <v>33.621748827876281</v>
      </c>
      <c r="L26" s="20">
        <f>$B26*'Valor final dos insumos'!K$24</f>
        <v>8.4054372069690704</v>
      </c>
      <c r="M26" s="20">
        <f>$B26*'Valor final dos insumos'!L$24</f>
        <v>2.521715641822146</v>
      </c>
      <c r="N26" s="20">
        <f>$B26*'Valor final dos insumos'!M$24</f>
        <v>8.4054372069690704</v>
      </c>
      <c r="O26" s="20">
        <f>$B26*'Valor final dos insumos'!N$24</f>
        <v>8.4054372069690704</v>
      </c>
      <c r="P26" s="20">
        <f>$B26*'Valor final dos insumos'!O$24</f>
        <v>2.521715641822146</v>
      </c>
      <c r="Q26" s="20">
        <f>$B26*'Valor final dos insumos'!P$24</f>
        <v>2.521715641822146</v>
      </c>
    </row>
    <row r="27" spans="1:17">
      <c r="A27" s="18" t="s">
        <v>68</v>
      </c>
      <c r="B27" s="19">
        <v>4.1019506453915762E-3</v>
      </c>
      <c r="C27" s="20">
        <f>$B27*'Valor final dos insumos'!B$24</f>
        <v>1588.4408446236662</v>
      </c>
      <c r="D27" s="20">
        <f>$B27*'Valor final dos insumos'!C$24</f>
        <v>661.85035192652765</v>
      </c>
      <c r="E27" s="20">
        <f>$B27*'Valor final dos insumos'!D$24</f>
        <v>2647.4014077061106</v>
      </c>
      <c r="F27" s="20">
        <f>$B27*'Valor final dos insumos'!E$24</f>
        <v>2647.4014077061106</v>
      </c>
      <c r="G27" s="20">
        <f>$B27*'Valor final dos insumos'!F$24</f>
        <v>15884.408446236661</v>
      </c>
      <c r="H27" s="20">
        <f>$B27*'Valor final dos insumos'!G$24</f>
        <v>7942.2042231183304</v>
      </c>
      <c r="I27" s="20">
        <f>$B27*'Valor final dos insumos'!H$24</f>
        <v>595.66531673387487</v>
      </c>
      <c r="J27" s="20">
        <f>$B27*'Valor final dos insumos'!I$24</f>
        <v>198.55510557795827</v>
      </c>
      <c r="K27" s="20">
        <f>$B27*'Valor final dos insumos'!J$24</f>
        <v>794.22042231183309</v>
      </c>
      <c r="L27" s="20">
        <f>$B27*'Valor final dos insumos'!K$24</f>
        <v>198.55510557795827</v>
      </c>
      <c r="M27" s="20">
        <f>$B27*'Valor final dos insumos'!L$24</f>
        <v>59.568527272376471</v>
      </c>
      <c r="N27" s="20">
        <f>$B27*'Valor final dos insumos'!M$24</f>
        <v>198.55510557795827</v>
      </c>
      <c r="O27" s="20">
        <f>$B27*'Valor final dos insumos'!N$24</f>
        <v>198.55510557795827</v>
      </c>
      <c r="P27" s="20">
        <f>$B27*'Valor final dos insumos'!O$24</f>
        <v>59.568527272376471</v>
      </c>
      <c r="Q27" s="20">
        <f>$B27*'Valor final dos insumos'!P$24</f>
        <v>59.568527272376471</v>
      </c>
    </row>
    <row r="28" spans="1:17">
      <c r="A28" s="18" t="s">
        <v>69</v>
      </c>
      <c r="B28" s="19">
        <v>3.6184375542649867E-2</v>
      </c>
      <c r="C28" s="20">
        <f>$B28*'Valor final dos insumos'!B$24</f>
        <v>14012.050611510929</v>
      </c>
      <c r="D28" s="20">
        <f>$B28*'Valor final dos insumos'!C$24</f>
        <v>5838.3544214628873</v>
      </c>
      <c r="E28" s="20">
        <f>$B28*'Valor final dos insumos'!D$24</f>
        <v>23353.417685851549</v>
      </c>
      <c r="F28" s="20">
        <f>$B28*'Valor final dos insumos'!E$24</f>
        <v>23353.417685851549</v>
      </c>
      <c r="G28" s="20">
        <f>$B28*'Valor final dos insumos'!F$24</f>
        <v>140120.50611510928</v>
      </c>
      <c r="H28" s="20">
        <f>$B28*'Valor final dos insumos'!G$24</f>
        <v>70060.253057554641</v>
      </c>
      <c r="I28" s="20">
        <f>$B28*'Valor final dos insumos'!H$24</f>
        <v>5254.5189793165991</v>
      </c>
      <c r="J28" s="20">
        <f>$B28*'Valor final dos insumos'!I$24</f>
        <v>1751.5063264388662</v>
      </c>
      <c r="K28" s="20">
        <f>$B28*'Valor final dos insumos'!J$24</f>
        <v>7006.0253057554646</v>
      </c>
      <c r="L28" s="20">
        <f>$B28*'Valor final dos insumos'!K$24</f>
        <v>1751.5063264388662</v>
      </c>
      <c r="M28" s="20">
        <f>$B28*'Valor final dos insumos'!L$24</f>
        <v>525.46950163036138</v>
      </c>
      <c r="N28" s="20">
        <f>$B28*'Valor final dos insumos'!M$24</f>
        <v>1751.5063264388662</v>
      </c>
      <c r="O28" s="20">
        <f>$B28*'Valor final dos insumos'!N$24</f>
        <v>1751.5063264388662</v>
      </c>
      <c r="P28" s="20">
        <f>$B28*'Valor final dos insumos'!O$24</f>
        <v>525.46950163036138</v>
      </c>
      <c r="Q28" s="20">
        <f>$B28*'Valor final dos insumos'!P$24</f>
        <v>525.46950163036138</v>
      </c>
    </row>
    <row r="29" spans="1:17">
      <c r="A29" s="18" t="s">
        <v>70</v>
      </c>
      <c r="B29" s="19">
        <v>9.2612244110440101E-5</v>
      </c>
      <c r="C29" s="20">
        <f>$B29*'Valor final dos insumos'!B$24</f>
        <v>35.8631987497347</v>
      </c>
      <c r="D29" s="20">
        <f>$B29*'Valor final dos insumos'!C$24</f>
        <v>14.942999479056127</v>
      </c>
      <c r="E29" s="20">
        <f>$B29*'Valor final dos insumos'!D$24</f>
        <v>59.771997916224507</v>
      </c>
      <c r="F29" s="20">
        <f>$B29*'Valor final dos insumos'!E$24</f>
        <v>59.771997916224507</v>
      </c>
      <c r="G29" s="20">
        <f>$B29*'Valor final dos insumos'!F$24</f>
        <v>358.63198749734698</v>
      </c>
      <c r="H29" s="20">
        <f>$B29*'Valor final dos insumos'!G$24</f>
        <v>179.31599374867349</v>
      </c>
      <c r="I29" s="20">
        <f>$B29*'Valor final dos insumos'!H$24</f>
        <v>13.448699531150515</v>
      </c>
      <c r="J29" s="20">
        <f>$B29*'Valor final dos insumos'!I$24</f>
        <v>4.4828998437168375</v>
      </c>
      <c r="K29" s="20">
        <f>$B29*'Valor final dos insumos'!J$24</f>
        <v>17.93159937486735</v>
      </c>
      <c r="L29" s="20">
        <f>$B29*'Valor final dos insumos'!K$24</f>
        <v>4.4828998437168375</v>
      </c>
      <c r="M29" s="20">
        <f>$B29*'Valor final dos insumos'!L$24</f>
        <v>1.3449150089718112</v>
      </c>
      <c r="N29" s="20">
        <f>$B29*'Valor final dos insumos'!M$24</f>
        <v>4.4828998437168375</v>
      </c>
      <c r="O29" s="20">
        <f>$B29*'Valor final dos insumos'!N$24</f>
        <v>4.4828998437168375</v>
      </c>
      <c r="P29" s="20">
        <f>$B29*'Valor final dos insumos'!O$24</f>
        <v>1.3449150089718112</v>
      </c>
      <c r="Q29" s="20">
        <f>$B29*'Valor final dos insumos'!P$24</f>
        <v>1.3449150089718112</v>
      </c>
    </row>
    <row r="30" spans="1:17">
      <c r="A30" s="18" t="s">
        <v>71</v>
      </c>
      <c r="B30" s="19">
        <v>5.3097686623318988E-3</v>
      </c>
      <c r="C30" s="20">
        <f>$B30*'Valor final dos insumos'!B$24</f>
        <v>2056.156728318123</v>
      </c>
      <c r="D30" s="20">
        <f>$B30*'Valor final dos insumos'!C$24</f>
        <v>856.73197013255117</v>
      </c>
      <c r="E30" s="20">
        <f>$B30*'Valor final dos insumos'!D$24</f>
        <v>3426.9278805302047</v>
      </c>
      <c r="F30" s="20">
        <f>$B30*'Valor final dos insumos'!E$24</f>
        <v>3426.9278805302047</v>
      </c>
      <c r="G30" s="20">
        <f>$B30*'Valor final dos insumos'!F$24</f>
        <v>20561.567283181226</v>
      </c>
      <c r="H30" s="20">
        <f>$B30*'Valor final dos insumos'!G$24</f>
        <v>10280.783641590613</v>
      </c>
      <c r="I30" s="20">
        <f>$B30*'Valor final dos insumos'!H$24</f>
        <v>771.05877311929612</v>
      </c>
      <c r="J30" s="20">
        <f>$B30*'Valor final dos insumos'!I$24</f>
        <v>257.01959103976537</v>
      </c>
      <c r="K30" s="20">
        <f>$B30*'Valor final dos insumos'!J$24</f>
        <v>1028.0783641590615</v>
      </c>
      <c r="L30" s="20">
        <f>$B30*'Valor final dos insumos'!K$24</f>
        <v>257.01959103976537</v>
      </c>
      <c r="M30" s="20">
        <f>$B30*'Valor final dos insumos'!L$24</f>
        <v>77.108460514383836</v>
      </c>
      <c r="N30" s="20">
        <f>$B30*'Valor final dos insumos'!M$24</f>
        <v>257.01959103976537</v>
      </c>
      <c r="O30" s="20">
        <f>$B30*'Valor final dos insumos'!N$24</f>
        <v>257.01959103976537</v>
      </c>
      <c r="P30" s="20">
        <f>$B30*'Valor final dos insumos'!O$24</f>
        <v>77.108460514383836</v>
      </c>
      <c r="Q30" s="20">
        <f>$B30*'Valor final dos insumos'!P$24</f>
        <v>77.108460514383836</v>
      </c>
    </row>
    <row r="31" spans="1:17">
      <c r="A31" s="18" t="s">
        <v>72</v>
      </c>
      <c r="B31" s="19">
        <v>6.1741496073626734E-5</v>
      </c>
      <c r="C31" s="20">
        <f>$B31*'Valor final dos insumos'!B$24</f>
        <v>23.908799166489803</v>
      </c>
      <c r="D31" s="20">
        <f>$B31*'Valor final dos insumos'!C$24</f>
        <v>9.9619996527040851</v>
      </c>
      <c r="E31" s="20">
        <f>$B31*'Valor final dos insumos'!D$24</f>
        <v>39.84799861081634</v>
      </c>
      <c r="F31" s="20">
        <f>$B31*'Valor final dos insumos'!E$24</f>
        <v>39.84799861081634</v>
      </c>
      <c r="G31" s="20">
        <f>$B31*'Valor final dos insumos'!F$24</f>
        <v>239.087991664898</v>
      </c>
      <c r="H31" s="20">
        <f>$B31*'Valor final dos insumos'!G$24</f>
        <v>119.543995832449</v>
      </c>
      <c r="I31" s="20">
        <f>$B31*'Valor final dos insumos'!H$24</f>
        <v>8.9657996874336767</v>
      </c>
      <c r="J31" s="20">
        <f>$B31*'Valor final dos insumos'!I$24</f>
        <v>2.9885998958112254</v>
      </c>
      <c r="K31" s="20">
        <f>$B31*'Valor final dos insumos'!J$24</f>
        <v>11.954399583244902</v>
      </c>
      <c r="L31" s="20">
        <f>$B31*'Valor final dos insumos'!K$24</f>
        <v>2.9885998958112254</v>
      </c>
      <c r="M31" s="20">
        <f>$B31*'Valor final dos insumos'!L$24</f>
        <v>0.89661000598120744</v>
      </c>
      <c r="N31" s="20">
        <f>$B31*'Valor final dos insumos'!M$24</f>
        <v>2.9885998958112254</v>
      </c>
      <c r="O31" s="20">
        <f>$B31*'Valor final dos insumos'!N$24</f>
        <v>2.9885998958112254</v>
      </c>
      <c r="P31" s="20">
        <f>$B31*'Valor final dos insumos'!O$24</f>
        <v>0.89661000598120744</v>
      </c>
      <c r="Q31" s="20">
        <f>$B31*'Valor final dos insumos'!P$24</f>
        <v>0.89661000598120744</v>
      </c>
    </row>
    <row r="32" spans="1:17">
      <c r="A32" s="18" t="s">
        <v>73</v>
      </c>
      <c r="B32" s="19">
        <v>7.7176870092033417E-6</v>
      </c>
      <c r="C32" s="20">
        <f>$B32*'Valor final dos insumos'!B$24</f>
        <v>2.9885998958112254</v>
      </c>
      <c r="D32" s="20">
        <f>$B32*'Valor final dos insumos'!C$24</f>
        <v>1.2452499565880106</v>
      </c>
      <c r="E32" s="20">
        <f>$B32*'Valor final dos insumos'!D$24</f>
        <v>4.9809998263520425</v>
      </c>
      <c r="F32" s="20">
        <f>$B32*'Valor final dos insumos'!E$24</f>
        <v>4.9809998263520425</v>
      </c>
      <c r="G32" s="20">
        <f>$B32*'Valor final dos insumos'!F$24</f>
        <v>29.88599895811225</v>
      </c>
      <c r="H32" s="20">
        <f>$B32*'Valor final dos insumos'!G$24</f>
        <v>14.942999479056125</v>
      </c>
      <c r="I32" s="20">
        <f>$B32*'Valor final dos insumos'!H$24</f>
        <v>1.1207249609292096</v>
      </c>
      <c r="J32" s="20">
        <f>$B32*'Valor final dos insumos'!I$24</f>
        <v>0.37357498697640318</v>
      </c>
      <c r="K32" s="20">
        <f>$B32*'Valor final dos insumos'!J$24</f>
        <v>1.4942999479056127</v>
      </c>
      <c r="L32" s="20">
        <f>$B32*'Valor final dos insumos'!K$24</f>
        <v>0.37357498697640318</v>
      </c>
      <c r="M32" s="20">
        <f>$B32*'Valor final dos insumos'!L$24</f>
        <v>0.11207625074765093</v>
      </c>
      <c r="N32" s="20">
        <f>$B32*'Valor final dos insumos'!M$24</f>
        <v>0.37357498697640318</v>
      </c>
      <c r="O32" s="20">
        <f>$B32*'Valor final dos insumos'!N$24</f>
        <v>0.37357498697640318</v>
      </c>
      <c r="P32" s="20">
        <f>$B32*'Valor final dos insumos'!O$24</f>
        <v>0.11207625074765093</v>
      </c>
      <c r="Q32" s="20">
        <f>$B32*'Valor final dos insumos'!P$24</f>
        <v>0.11207625074765093</v>
      </c>
    </row>
    <row r="33" spans="1:17">
      <c r="A33" s="18" t="s">
        <v>74</v>
      </c>
      <c r="B33" s="19">
        <v>2.7011904532211698E-5</v>
      </c>
      <c r="C33" s="20">
        <f>$B33*'Valor final dos insumos'!B$24</f>
        <v>10.460099635339288</v>
      </c>
      <c r="D33" s="20">
        <f>$B33*'Valor final dos insumos'!C$24</f>
        <v>4.3583748480580367</v>
      </c>
      <c r="E33" s="20">
        <f>$B33*'Valor final dos insumos'!D$24</f>
        <v>17.433499392232147</v>
      </c>
      <c r="F33" s="20">
        <f>$B33*'Valor final dos insumos'!E$24</f>
        <v>17.433499392232147</v>
      </c>
      <c r="G33" s="20">
        <f>$B33*'Valor final dos insumos'!F$24</f>
        <v>104.60099635339289</v>
      </c>
      <c r="H33" s="20">
        <f>$B33*'Valor final dos insumos'!G$24</f>
        <v>52.300498176696443</v>
      </c>
      <c r="I33" s="20">
        <f>$B33*'Valor final dos insumos'!H$24</f>
        <v>3.9225373632522338</v>
      </c>
      <c r="J33" s="20">
        <f>$B33*'Valor final dos insumos'!I$24</f>
        <v>1.307512454417411</v>
      </c>
      <c r="K33" s="20">
        <f>$B33*'Valor final dos insumos'!J$24</f>
        <v>5.2300498176696442</v>
      </c>
      <c r="L33" s="20">
        <f>$B33*'Valor final dos insumos'!K$24</f>
        <v>1.307512454417411</v>
      </c>
      <c r="M33" s="20">
        <f>$B33*'Valor final dos insumos'!L$24</f>
        <v>0.39226687761677825</v>
      </c>
      <c r="N33" s="20">
        <f>$B33*'Valor final dos insumos'!M$24</f>
        <v>1.307512454417411</v>
      </c>
      <c r="O33" s="20">
        <f>$B33*'Valor final dos insumos'!N$24</f>
        <v>1.307512454417411</v>
      </c>
      <c r="P33" s="20">
        <f>$B33*'Valor final dos insumos'!O$24</f>
        <v>0.39226687761677825</v>
      </c>
      <c r="Q33" s="20">
        <f>$B33*'Valor final dos insumos'!P$24</f>
        <v>0.39226687761677825</v>
      </c>
    </row>
    <row r="34" spans="1:17">
      <c r="A34" s="18" t="s">
        <v>75</v>
      </c>
      <c r="B34" s="19">
        <v>7.4745798684134361E-3</v>
      </c>
      <c r="C34" s="20">
        <f>$B34*'Valor final dos insumos'!B$24</f>
        <v>2894.4589990931713</v>
      </c>
      <c r="D34" s="20">
        <f>$B34*'Valor final dos insumos'!C$24</f>
        <v>1206.0245829554881</v>
      </c>
      <c r="E34" s="20">
        <f>$B34*'Valor final dos insumos'!D$24</f>
        <v>4824.0983318219523</v>
      </c>
      <c r="F34" s="20">
        <f>$B34*'Valor final dos insumos'!E$24</f>
        <v>4824.0983318219523</v>
      </c>
      <c r="G34" s="20">
        <f>$B34*'Valor final dos insumos'!F$24</f>
        <v>28944.589990931712</v>
      </c>
      <c r="H34" s="20">
        <f>$B34*'Valor final dos insumos'!G$24</f>
        <v>14472.294995465856</v>
      </c>
      <c r="I34" s="20">
        <f>$B34*'Valor final dos insumos'!H$24</f>
        <v>1085.4221246599395</v>
      </c>
      <c r="J34" s="20">
        <f>$B34*'Valor final dos insumos'!I$24</f>
        <v>361.80737488664641</v>
      </c>
      <c r="K34" s="20">
        <f>$B34*'Valor final dos insumos'!J$24</f>
        <v>1447.2294995465857</v>
      </c>
      <c r="L34" s="20">
        <f>$B34*'Valor final dos insumos'!K$24</f>
        <v>361.80737488664641</v>
      </c>
      <c r="M34" s="20">
        <f>$B34*'Valor final dos insumos'!L$24</f>
        <v>108.54584884909991</v>
      </c>
      <c r="N34" s="20">
        <f>$B34*'Valor final dos insumos'!M$24</f>
        <v>361.80737488664641</v>
      </c>
      <c r="O34" s="20">
        <f>$B34*'Valor final dos insumos'!N$24</f>
        <v>361.80737488664641</v>
      </c>
      <c r="P34" s="20">
        <f>$B34*'Valor final dos insumos'!O$24</f>
        <v>108.54584884909991</v>
      </c>
      <c r="Q34" s="20">
        <f>$B34*'Valor final dos insumos'!P$24</f>
        <v>108.54584884909991</v>
      </c>
    </row>
    <row r="35" spans="1:17">
      <c r="A35" s="18" t="s">
        <v>76</v>
      </c>
      <c r="B35" s="19">
        <v>3.8588435046016709E-6</v>
      </c>
      <c r="C35" s="20">
        <f>$B35*'Valor final dos insumos'!B$24</f>
        <v>1.4942999479056127</v>
      </c>
      <c r="D35" s="20">
        <f>$B35*'Valor final dos insumos'!C$24</f>
        <v>0.62262497829400532</v>
      </c>
      <c r="E35" s="20">
        <f>$B35*'Valor final dos insumos'!D$24</f>
        <v>2.4904999131760213</v>
      </c>
      <c r="F35" s="20">
        <f>$B35*'Valor final dos insumos'!E$24</f>
        <v>2.4904999131760213</v>
      </c>
      <c r="G35" s="20">
        <f>$B35*'Valor final dos insumos'!F$24</f>
        <v>14.942999479056125</v>
      </c>
      <c r="H35" s="20">
        <f>$B35*'Valor final dos insumos'!G$24</f>
        <v>7.4714997395280625</v>
      </c>
      <c r="I35" s="20">
        <f>$B35*'Valor final dos insumos'!H$24</f>
        <v>0.5603624804646048</v>
      </c>
      <c r="J35" s="20">
        <f>$B35*'Valor final dos insumos'!I$24</f>
        <v>0.18678749348820159</v>
      </c>
      <c r="K35" s="20">
        <f>$B35*'Valor final dos insumos'!J$24</f>
        <v>0.74714997395280636</v>
      </c>
      <c r="L35" s="20">
        <f>$B35*'Valor final dos insumos'!K$24</f>
        <v>0.18678749348820159</v>
      </c>
      <c r="M35" s="20">
        <f>$B35*'Valor final dos insumos'!L$24</f>
        <v>5.6038125373825465E-2</v>
      </c>
      <c r="N35" s="20">
        <f>$B35*'Valor final dos insumos'!M$24</f>
        <v>0.18678749348820159</v>
      </c>
      <c r="O35" s="20">
        <f>$B35*'Valor final dos insumos'!N$24</f>
        <v>0.18678749348820159</v>
      </c>
      <c r="P35" s="20">
        <f>$B35*'Valor final dos insumos'!O$24</f>
        <v>5.6038125373825465E-2</v>
      </c>
      <c r="Q35" s="20">
        <f>$B35*'Valor final dos insumos'!P$24</f>
        <v>5.6038125373825465E-2</v>
      </c>
    </row>
    <row r="36" spans="1:17">
      <c r="A36" s="18" t="s">
        <v>77</v>
      </c>
      <c r="B36" s="19">
        <v>1.0032993111964345E-4</v>
      </c>
      <c r="C36" s="20">
        <f>$B36*'Valor final dos insumos'!B$24</f>
        <v>38.851798645545927</v>
      </c>
      <c r="D36" s="20">
        <f>$B36*'Valor final dos insumos'!C$24</f>
        <v>16.188249435644138</v>
      </c>
      <c r="E36" s="20">
        <f>$B36*'Valor final dos insumos'!D$24</f>
        <v>64.752997742576554</v>
      </c>
      <c r="F36" s="20">
        <f>$B36*'Valor final dos insumos'!E$24</f>
        <v>64.752997742576554</v>
      </c>
      <c r="G36" s="20">
        <f>$B36*'Valor final dos insumos'!F$24</f>
        <v>388.51798645545927</v>
      </c>
      <c r="H36" s="20">
        <f>$B36*'Valor final dos insumos'!G$24</f>
        <v>194.25899322772963</v>
      </c>
      <c r="I36" s="20">
        <f>$B36*'Valor final dos insumos'!H$24</f>
        <v>14.569424492079724</v>
      </c>
      <c r="J36" s="20">
        <f>$B36*'Valor final dos insumos'!I$24</f>
        <v>4.8564748306932408</v>
      </c>
      <c r="K36" s="20">
        <f>$B36*'Valor final dos insumos'!J$24</f>
        <v>19.425899322772963</v>
      </c>
      <c r="L36" s="20">
        <f>$B36*'Valor final dos insumos'!K$24</f>
        <v>4.8564748306932408</v>
      </c>
      <c r="M36" s="20">
        <f>$B36*'Valor final dos insumos'!L$24</f>
        <v>1.4569912597194621</v>
      </c>
      <c r="N36" s="20">
        <f>$B36*'Valor final dos insumos'!M$24</f>
        <v>4.8564748306932408</v>
      </c>
      <c r="O36" s="20">
        <f>$B36*'Valor final dos insumos'!N$24</f>
        <v>4.8564748306932408</v>
      </c>
      <c r="P36" s="20">
        <f>$B36*'Valor final dos insumos'!O$24</f>
        <v>1.4569912597194621</v>
      </c>
      <c r="Q36" s="20">
        <f>$B36*'Valor final dos insumos'!P$24</f>
        <v>1.4569912597194621</v>
      </c>
    </row>
    <row r="37" spans="1:17">
      <c r="A37" s="18" t="s">
        <v>78</v>
      </c>
      <c r="B37" s="19">
        <v>9.6471087615041773E-5</v>
      </c>
      <c r="C37" s="20">
        <f>$B37*'Valor final dos insumos'!B$24</f>
        <v>37.357498697640317</v>
      </c>
      <c r="D37" s="20">
        <f>$B37*'Valor final dos insumos'!C$24</f>
        <v>15.565624457350133</v>
      </c>
      <c r="E37" s="20">
        <f>$B37*'Valor final dos insumos'!D$24</f>
        <v>62.26249782940053</v>
      </c>
      <c r="F37" s="20">
        <f>$B37*'Valor final dos insumos'!E$24</f>
        <v>62.26249782940053</v>
      </c>
      <c r="G37" s="20">
        <f>$B37*'Valor final dos insumos'!F$24</f>
        <v>373.57498697640312</v>
      </c>
      <c r="H37" s="20">
        <f>$B37*'Valor final dos insumos'!G$24</f>
        <v>186.78749348820156</v>
      </c>
      <c r="I37" s="20">
        <f>$B37*'Valor final dos insumos'!H$24</f>
        <v>14.00906201161512</v>
      </c>
      <c r="J37" s="20">
        <f>$B37*'Valor final dos insumos'!I$24</f>
        <v>4.6696873372050396</v>
      </c>
      <c r="K37" s="20">
        <f>$B37*'Valor final dos insumos'!J$24</f>
        <v>18.678749348820158</v>
      </c>
      <c r="L37" s="20">
        <f>$B37*'Valor final dos insumos'!K$24</f>
        <v>4.6696873372050396</v>
      </c>
      <c r="M37" s="20">
        <f>$B37*'Valor final dos insumos'!L$24</f>
        <v>1.4009531343456367</v>
      </c>
      <c r="N37" s="20">
        <f>$B37*'Valor final dos insumos'!M$24</f>
        <v>4.6696873372050396</v>
      </c>
      <c r="O37" s="20">
        <f>$B37*'Valor final dos insumos'!N$24</f>
        <v>4.6696873372050396</v>
      </c>
      <c r="P37" s="20">
        <f>$B37*'Valor final dos insumos'!O$24</f>
        <v>1.4009531343456367</v>
      </c>
      <c r="Q37" s="20">
        <f>$B37*'Valor final dos insumos'!P$24</f>
        <v>1.4009531343456367</v>
      </c>
    </row>
    <row r="38" spans="1:17">
      <c r="A38" s="18" t="s">
        <v>79</v>
      </c>
      <c r="B38" s="19">
        <v>2.4090759999228231E-2</v>
      </c>
      <c r="C38" s="20">
        <f>$B38*'Valor final dos insumos'!B$24</f>
        <v>9328.9145747747389</v>
      </c>
      <c r="D38" s="20">
        <f>$B38*'Valor final dos insumos'!C$24</f>
        <v>3887.0477394894747</v>
      </c>
      <c r="E38" s="20">
        <f>$B38*'Valor final dos insumos'!D$24</f>
        <v>15548.190957957899</v>
      </c>
      <c r="F38" s="20">
        <f>$B38*'Valor final dos insumos'!E$24</f>
        <v>15548.190957957899</v>
      </c>
      <c r="G38" s="20">
        <f>$B38*'Valor final dos insumos'!F$24</f>
        <v>93289.145747747389</v>
      </c>
      <c r="H38" s="20">
        <f>$B38*'Valor final dos insumos'!G$24</f>
        <v>46644.572873873694</v>
      </c>
      <c r="I38" s="20">
        <f>$B38*'Valor final dos insumos'!H$24</f>
        <v>3498.3429655405275</v>
      </c>
      <c r="J38" s="20">
        <f>$B38*'Valor final dos insumos'!I$24</f>
        <v>1166.1143218468424</v>
      </c>
      <c r="K38" s="20">
        <f>$B38*'Valor final dos insumos'!J$24</f>
        <v>4664.4572873873694</v>
      </c>
      <c r="L38" s="20">
        <f>$B38*'Valor final dos insumos'!K$24</f>
        <v>1166.1143218468424</v>
      </c>
      <c r="M38" s="20">
        <f>$B38*'Valor final dos insumos'!L$24</f>
        <v>349.84601670879238</v>
      </c>
      <c r="N38" s="20">
        <f>$B38*'Valor final dos insumos'!M$24</f>
        <v>1166.1143218468424</v>
      </c>
      <c r="O38" s="20">
        <f>$B38*'Valor final dos insumos'!N$24</f>
        <v>1166.1143218468424</v>
      </c>
      <c r="P38" s="20">
        <f>$B38*'Valor final dos insumos'!O$24</f>
        <v>349.84601670879238</v>
      </c>
      <c r="Q38" s="20">
        <f>$B38*'Valor final dos insumos'!P$24</f>
        <v>349.84601670879238</v>
      </c>
    </row>
    <row r="39" spans="1:17">
      <c r="A39" s="18" t="s">
        <v>80</v>
      </c>
      <c r="B39" s="19">
        <v>2.723185861197399E-2</v>
      </c>
      <c r="C39" s="20">
        <f>$B39*'Valor final dos insumos'!B$24</f>
        <v>10545.274732369908</v>
      </c>
      <c r="D39" s="20">
        <f>$B39*'Valor final dos insumos'!C$24</f>
        <v>4393.8644718207952</v>
      </c>
      <c r="E39" s="20">
        <f>$B39*'Valor final dos insumos'!D$24</f>
        <v>17575.457887283181</v>
      </c>
      <c r="F39" s="20">
        <f>$B39*'Valor final dos insumos'!E$24</f>
        <v>17575.457887283181</v>
      </c>
      <c r="G39" s="20">
        <f>$B39*'Valor final dos insumos'!F$24</f>
        <v>105452.74732369908</v>
      </c>
      <c r="H39" s="20">
        <f>$B39*'Valor final dos insumos'!G$24</f>
        <v>52726.373661849539</v>
      </c>
      <c r="I39" s="20">
        <f>$B39*'Valor final dos insumos'!H$24</f>
        <v>3954.4780246387159</v>
      </c>
      <c r="J39" s="20">
        <f>$B39*'Valor final dos insumos'!I$24</f>
        <v>1318.1593415462385</v>
      </c>
      <c r="K39" s="20">
        <f>$B39*'Valor final dos insumos'!J$24</f>
        <v>5272.6373661849539</v>
      </c>
      <c r="L39" s="20">
        <f>$B39*'Valor final dos insumos'!K$24</f>
        <v>1318.1593415462385</v>
      </c>
      <c r="M39" s="20">
        <f>$B39*'Valor final dos insumos'!L$24</f>
        <v>395.46105076308629</v>
      </c>
      <c r="N39" s="20">
        <f>$B39*'Valor final dos insumos'!M$24</f>
        <v>1318.1593415462385</v>
      </c>
      <c r="O39" s="20">
        <f>$B39*'Valor final dos insumos'!N$24</f>
        <v>1318.1593415462385</v>
      </c>
      <c r="P39" s="20">
        <f>$B39*'Valor final dos insumos'!O$24</f>
        <v>395.46105076308629</v>
      </c>
      <c r="Q39" s="20">
        <f>$B39*'Valor final dos insumos'!P$24</f>
        <v>395.46105076308629</v>
      </c>
    </row>
    <row r="40" spans="1:17">
      <c r="A40" s="18" t="s">
        <v>81</v>
      </c>
      <c r="B40" s="19">
        <v>7.7176870092033417E-6</v>
      </c>
      <c r="C40" s="20">
        <f>$B40*'Valor final dos insumos'!B$24</f>
        <v>2.9885998958112254</v>
      </c>
      <c r="D40" s="20">
        <f>$B40*'Valor final dos insumos'!C$24</f>
        <v>1.2452499565880106</v>
      </c>
      <c r="E40" s="20">
        <f>$B40*'Valor final dos insumos'!D$24</f>
        <v>4.9809998263520425</v>
      </c>
      <c r="F40" s="20">
        <f>$B40*'Valor final dos insumos'!E$24</f>
        <v>4.9809998263520425</v>
      </c>
      <c r="G40" s="20">
        <f>$B40*'Valor final dos insumos'!F$24</f>
        <v>29.88599895811225</v>
      </c>
      <c r="H40" s="20">
        <f>$B40*'Valor final dos insumos'!G$24</f>
        <v>14.942999479056125</v>
      </c>
      <c r="I40" s="20">
        <f>$B40*'Valor final dos insumos'!H$24</f>
        <v>1.1207249609292096</v>
      </c>
      <c r="J40" s="20">
        <f>$B40*'Valor final dos insumos'!I$24</f>
        <v>0.37357498697640318</v>
      </c>
      <c r="K40" s="20">
        <f>$B40*'Valor final dos insumos'!J$24</f>
        <v>1.4942999479056127</v>
      </c>
      <c r="L40" s="20">
        <f>$B40*'Valor final dos insumos'!K$24</f>
        <v>0.37357498697640318</v>
      </c>
      <c r="M40" s="20">
        <f>$B40*'Valor final dos insumos'!L$24</f>
        <v>0.11207625074765093</v>
      </c>
      <c r="N40" s="20">
        <f>$B40*'Valor final dos insumos'!M$24</f>
        <v>0.37357498697640318</v>
      </c>
      <c r="O40" s="20">
        <f>$B40*'Valor final dos insumos'!N$24</f>
        <v>0.37357498697640318</v>
      </c>
      <c r="P40" s="20">
        <f>$B40*'Valor final dos insumos'!O$24</f>
        <v>0.11207625074765093</v>
      </c>
      <c r="Q40" s="20">
        <f>$B40*'Valor final dos insumos'!P$24</f>
        <v>0.11207625074765093</v>
      </c>
    </row>
    <row r="41" spans="1:17">
      <c r="A41" s="18" t="s">
        <v>82</v>
      </c>
      <c r="B41" s="19">
        <v>3.8588435046016709E-6</v>
      </c>
      <c r="C41" s="20">
        <f>$B41*'Valor final dos insumos'!B$24</f>
        <v>1.4942999479056127</v>
      </c>
      <c r="D41" s="20">
        <f>$B41*'Valor final dos insumos'!C$24</f>
        <v>0.62262497829400532</v>
      </c>
      <c r="E41" s="20">
        <f>$B41*'Valor final dos insumos'!D$24</f>
        <v>2.4904999131760213</v>
      </c>
      <c r="F41" s="20">
        <f>$B41*'Valor final dos insumos'!E$24</f>
        <v>2.4904999131760213</v>
      </c>
      <c r="G41" s="20">
        <f>$B41*'Valor final dos insumos'!F$24</f>
        <v>14.942999479056125</v>
      </c>
      <c r="H41" s="20">
        <f>$B41*'Valor final dos insumos'!G$24</f>
        <v>7.4714997395280625</v>
      </c>
      <c r="I41" s="20">
        <f>$B41*'Valor final dos insumos'!H$24</f>
        <v>0.5603624804646048</v>
      </c>
      <c r="J41" s="20">
        <f>$B41*'Valor final dos insumos'!I$24</f>
        <v>0.18678749348820159</v>
      </c>
      <c r="K41" s="20">
        <f>$B41*'Valor final dos insumos'!J$24</f>
        <v>0.74714997395280636</v>
      </c>
      <c r="L41" s="20">
        <f>$B41*'Valor final dos insumos'!K$24</f>
        <v>0.18678749348820159</v>
      </c>
      <c r="M41" s="20">
        <f>$B41*'Valor final dos insumos'!L$24</f>
        <v>5.6038125373825465E-2</v>
      </c>
      <c r="N41" s="20">
        <f>$B41*'Valor final dos insumos'!M$24</f>
        <v>0.18678749348820159</v>
      </c>
      <c r="O41" s="20">
        <f>$B41*'Valor final dos insumos'!N$24</f>
        <v>0.18678749348820159</v>
      </c>
      <c r="P41" s="20">
        <f>$B41*'Valor final dos insumos'!O$24</f>
        <v>5.6038125373825465E-2</v>
      </c>
      <c r="Q41" s="20">
        <f>$B41*'Valor final dos insumos'!P$24</f>
        <v>5.6038125373825465E-2</v>
      </c>
    </row>
    <row r="42" spans="1:17">
      <c r="A42" s="18" t="s">
        <v>83</v>
      </c>
      <c r="B42" s="19">
        <v>2.7011904532211698E-5</v>
      </c>
      <c r="C42" s="20">
        <f>$B42*'Valor final dos insumos'!B$24</f>
        <v>10.460099635339288</v>
      </c>
      <c r="D42" s="20">
        <f>$B42*'Valor final dos insumos'!C$24</f>
        <v>4.3583748480580367</v>
      </c>
      <c r="E42" s="20">
        <f>$B42*'Valor final dos insumos'!D$24</f>
        <v>17.433499392232147</v>
      </c>
      <c r="F42" s="20">
        <f>$B42*'Valor final dos insumos'!E$24</f>
        <v>17.433499392232147</v>
      </c>
      <c r="G42" s="20">
        <f>$B42*'Valor final dos insumos'!F$24</f>
        <v>104.60099635339289</v>
      </c>
      <c r="H42" s="20">
        <f>$B42*'Valor final dos insumos'!G$24</f>
        <v>52.300498176696443</v>
      </c>
      <c r="I42" s="20">
        <f>$B42*'Valor final dos insumos'!H$24</f>
        <v>3.9225373632522338</v>
      </c>
      <c r="J42" s="20">
        <f>$B42*'Valor final dos insumos'!I$24</f>
        <v>1.307512454417411</v>
      </c>
      <c r="K42" s="20">
        <f>$B42*'Valor final dos insumos'!J$24</f>
        <v>5.2300498176696442</v>
      </c>
      <c r="L42" s="20">
        <f>$B42*'Valor final dos insumos'!K$24</f>
        <v>1.307512454417411</v>
      </c>
      <c r="M42" s="20">
        <f>$B42*'Valor final dos insumos'!L$24</f>
        <v>0.39226687761677825</v>
      </c>
      <c r="N42" s="20">
        <f>$B42*'Valor final dos insumos'!M$24</f>
        <v>1.307512454417411</v>
      </c>
      <c r="O42" s="20">
        <f>$B42*'Valor final dos insumos'!N$24</f>
        <v>1.307512454417411</v>
      </c>
      <c r="P42" s="20">
        <f>$B42*'Valor final dos insumos'!O$24</f>
        <v>0.39226687761677825</v>
      </c>
      <c r="Q42" s="20">
        <f>$B42*'Valor final dos insumos'!P$24</f>
        <v>0.39226687761677825</v>
      </c>
    </row>
    <row r="43" spans="1:17">
      <c r="A43" s="18" t="s">
        <v>84</v>
      </c>
      <c r="B43" s="19">
        <v>3.8588435046016709E-6</v>
      </c>
      <c r="C43" s="20">
        <f>$B43*'Valor final dos insumos'!B$24</f>
        <v>1.4942999479056127</v>
      </c>
      <c r="D43" s="20">
        <f>$B43*'Valor final dos insumos'!C$24</f>
        <v>0.62262497829400532</v>
      </c>
      <c r="E43" s="20">
        <f>$B43*'Valor final dos insumos'!D$24</f>
        <v>2.4904999131760213</v>
      </c>
      <c r="F43" s="20">
        <f>$B43*'Valor final dos insumos'!E$24</f>
        <v>2.4904999131760213</v>
      </c>
      <c r="G43" s="20">
        <f>$B43*'Valor final dos insumos'!F$24</f>
        <v>14.942999479056125</v>
      </c>
      <c r="H43" s="20">
        <f>$B43*'Valor final dos insumos'!G$24</f>
        <v>7.4714997395280625</v>
      </c>
      <c r="I43" s="20">
        <f>$B43*'Valor final dos insumos'!H$24</f>
        <v>0.5603624804646048</v>
      </c>
      <c r="J43" s="20">
        <f>$B43*'Valor final dos insumos'!I$24</f>
        <v>0.18678749348820159</v>
      </c>
      <c r="K43" s="20">
        <f>$B43*'Valor final dos insumos'!J$24</f>
        <v>0.74714997395280636</v>
      </c>
      <c r="L43" s="20">
        <f>$B43*'Valor final dos insumos'!K$24</f>
        <v>0.18678749348820159</v>
      </c>
      <c r="M43" s="20">
        <f>$B43*'Valor final dos insumos'!L$24</f>
        <v>5.6038125373825465E-2</v>
      </c>
      <c r="N43" s="20">
        <f>$B43*'Valor final dos insumos'!M$24</f>
        <v>0.18678749348820159</v>
      </c>
      <c r="O43" s="20">
        <f>$B43*'Valor final dos insumos'!N$24</f>
        <v>0.18678749348820159</v>
      </c>
      <c r="P43" s="20">
        <f>$B43*'Valor final dos insumos'!O$24</f>
        <v>5.6038125373825465E-2</v>
      </c>
      <c r="Q43" s="20">
        <f>$B43*'Valor final dos insumos'!P$24</f>
        <v>5.6038125373825465E-2</v>
      </c>
    </row>
    <row r="44" spans="1:17">
      <c r="A44" s="18" t="s">
        <v>85</v>
      </c>
      <c r="B44" s="19">
        <v>3.0870748036813367E-5</v>
      </c>
      <c r="C44" s="20">
        <f>$B44*'Valor final dos insumos'!B$24</f>
        <v>11.954399583244902</v>
      </c>
      <c r="D44" s="20">
        <f>$B44*'Valor final dos insumos'!C$24</f>
        <v>4.9809998263520425</v>
      </c>
      <c r="E44" s="20">
        <f>$B44*'Valor final dos insumos'!D$24</f>
        <v>19.92399930540817</v>
      </c>
      <c r="F44" s="20">
        <f>$B44*'Valor final dos insumos'!E$24</f>
        <v>19.92399930540817</v>
      </c>
      <c r="G44" s="20">
        <f>$B44*'Valor final dos insumos'!F$24</f>
        <v>119.543995832449</v>
      </c>
      <c r="H44" s="20">
        <f>$B44*'Valor final dos insumos'!G$24</f>
        <v>59.7719979162245</v>
      </c>
      <c r="I44" s="20">
        <f>$B44*'Valor final dos insumos'!H$24</f>
        <v>4.4828998437168384</v>
      </c>
      <c r="J44" s="20">
        <f>$B44*'Valor final dos insumos'!I$24</f>
        <v>1.4942999479056127</v>
      </c>
      <c r="K44" s="20">
        <f>$B44*'Valor final dos insumos'!J$24</f>
        <v>5.9771997916224509</v>
      </c>
      <c r="L44" s="20">
        <f>$B44*'Valor final dos insumos'!K$24</f>
        <v>1.4942999479056127</v>
      </c>
      <c r="M44" s="20">
        <f>$B44*'Valor final dos insumos'!L$24</f>
        <v>0.44830500299060372</v>
      </c>
      <c r="N44" s="20">
        <f>$B44*'Valor final dos insumos'!M$24</f>
        <v>1.4942999479056127</v>
      </c>
      <c r="O44" s="20">
        <f>$B44*'Valor final dos insumos'!N$24</f>
        <v>1.4942999479056127</v>
      </c>
      <c r="P44" s="20">
        <f>$B44*'Valor final dos insumos'!O$24</f>
        <v>0.44830500299060372</v>
      </c>
      <c r="Q44" s="20">
        <f>$B44*'Valor final dos insumos'!P$24</f>
        <v>0.44830500299060372</v>
      </c>
    </row>
    <row r="45" spans="1:17">
      <c r="A45" s="18" t="s">
        <v>86</v>
      </c>
      <c r="B45" s="19">
        <v>5.8924540315267518E-3</v>
      </c>
      <c r="C45" s="20">
        <f>$B45*'Valor final dos insumos'!B$24</f>
        <v>2281.7960204518708</v>
      </c>
      <c r="D45" s="20">
        <f>$B45*'Valor final dos insumos'!C$24</f>
        <v>950.74834185494615</v>
      </c>
      <c r="E45" s="20">
        <f>$B45*'Valor final dos insumos'!D$24</f>
        <v>3802.9933674197846</v>
      </c>
      <c r="F45" s="20">
        <f>$B45*'Valor final dos insumos'!E$24</f>
        <v>3802.9933674197846</v>
      </c>
      <c r="G45" s="20">
        <f>$B45*'Valor final dos insumos'!F$24</f>
        <v>22817.960204518706</v>
      </c>
      <c r="H45" s="20">
        <f>$B45*'Valor final dos insumos'!G$24</f>
        <v>11408.980102259353</v>
      </c>
      <c r="I45" s="20">
        <f>$B45*'Valor final dos insumos'!H$24</f>
        <v>855.67350766945162</v>
      </c>
      <c r="J45" s="20">
        <f>$B45*'Valor final dos insumos'!I$24</f>
        <v>285.22450255648386</v>
      </c>
      <c r="K45" s="20">
        <f>$B45*'Valor final dos insumos'!J$24</f>
        <v>1140.8980102259354</v>
      </c>
      <c r="L45" s="20">
        <f>$B45*'Valor final dos insumos'!K$24</f>
        <v>285.22450255648386</v>
      </c>
      <c r="M45" s="20">
        <f>$B45*'Valor final dos insumos'!L$24</f>
        <v>85.570217445831489</v>
      </c>
      <c r="N45" s="20">
        <f>$B45*'Valor final dos insumos'!M$24</f>
        <v>285.22450255648386</v>
      </c>
      <c r="O45" s="20">
        <f>$B45*'Valor final dos insumos'!N$24</f>
        <v>285.22450255648386</v>
      </c>
      <c r="P45" s="20">
        <f>$B45*'Valor final dos insumos'!O$24</f>
        <v>85.570217445831489</v>
      </c>
      <c r="Q45" s="20">
        <f>$B45*'Valor final dos insumos'!P$24</f>
        <v>85.570217445831489</v>
      </c>
    </row>
    <row r="46" spans="1:17">
      <c r="A46" s="18" t="s">
        <v>87</v>
      </c>
      <c r="B46" s="19">
        <v>2.6240135831291363E-4</v>
      </c>
      <c r="C46" s="20">
        <f>$B46*'Valor final dos insumos'!B$24</f>
        <v>101.61239645758167</v>
      </c>
      <c r="D46" s="20">
        <f>$B46*'Valor final dos insumos'!C$24</f>
        <v>42.338498523992357</v>
      </c>
      <c r="E46" s="20">
        <f>$B46*'Valor final dos insumos'!D$24</f>
        <v>169.35399409596943</v>
      </c>
      <c r="F46" s="20">
        <f>$B46*'Valor final dos insumos'!E$24</f>
        <v>169.35399409596943</v>
      </c>
      <c r="G46" s="20">
        <f>$B46*'Valor final dos insumos'!F$24</f>
        <v>1016.1239645758166</v>
      </c>
      <c r="H46" s="20">
        <f>$B46*'Valor final dos insumos'!G$24</f>
        <v>508.06198228790828</v>
      </c>
      <c r="I46" s="20">
        <f>$B46*'Valor final dos insumos'!H$24</f>
        <v>38.104648671593125</v>
      </c>
      <c r="J46" s="20">
        <f>$B46*'Valor final dos insumos'!I$24</f>
        <v>12.701549557197708</v>
      </c>
      <c r="K46" s="20">
        <f>$B46*'Valor final dos insumos'!J$24</f>
        <v>50.806198228790834</v>
      </c>
      <c r="L46" s="20">
        <f>$B46*'Valor final dos insumos'!K$24</f>
        <v>12.701549557197708</v>
      </c>
      <c r="M46" s="20">
        <f>$B46*'Valor final dos insumos'!L$24</f>
        <v>3.8105925254201316</v>
      </c>
      <c r="N46" s="20">
        <f>$B46*'Valor final dos insumos'!M$24</f>
        <v>12.701549557197708</v>
      </c>
      <c r="O46" s="20">
        <f>$B46*'Valor final dos insumos'!N$24</f>
        <v>12.701549557197708</v>
      </c>
      <c r="P46" s="20">
        <f>$B46*'Valor final dos insumos'!O$24</f>
        <v>3.8105925254201316</v>
      </c>
      <c r="Q46" s="20">
        <f>$B46*'Valor final dos insumos'!P$24</f>
        <v>3.8105925254201316</v>
      </c>
    </row>
    <row r="47" spans="1:17">
      <c r="A47" s="18" t="s">
        <v>88</v>
      </c>
      <c r="B47" s="19">
        <v>6.4056802176387737E-4</v>
      </c>
      <c r="C47" s="20">
        <f>$B47*'Valor final dos insumos'!B$24</f>
        <v>248.0537913523317</v>
      </c>
      <c r="D47" s="20">
        <f>$B47*'Valor final dos insumos'!C$24</f>
        <v>103.35574639680488</v>
      </c>
      <c r="E47" s="20">
        <f>$B47*'Valor final dos insumos'!D$24</f>
        <v>413.4229855872195</v>
      </c>
      <c r="F47" s="20">
        <f>$B47*'Valor final dos insumos'!E$24</f>
        <v>413.4229855872195</v>
      </c>
      <c r="G47" s="20">
        <f>$B47*'Valor final dos insumos'!F$24</f>
        <v>2480.537913523317</v>
      </c>
      <c r="H47" s="20">
        <f>$B47*'Valor final dos insumos'!G$24</f>
        <v>1240.2689567616585</v>
      </c>
      <c r="I47" s="20">
        <f>$B47*'Valor final dos insumos'!H$24</f>
        <v>93.020171757124402</v>
      </c>
      <c r="J47" s="20">
        <f>$B47*'Valor final dos insumos'!I$24</f>
        <v>31.006723919041463</v>
      </c>
      <c r="K47" s="20">
        <f>$B47*'Valor final dos insumos'!J$24</f>
        <v>124.02689567616585</v>
      </c>
      <c r="L47" s="20">
        <f>$B47*'Valor final dos insumos'!K$24</f>
        <v>31.006723919041463</v>
      </c>
      <c r="M47" s="20">
        <f>$B47*'Valor final dos insumos'!L$24</f>
        <v>9.3023288120550269</v>
      </c>
      <c r="N47" s="20">
        <f>$B47*'Valor final dos insumos'!M$24</f>
        <v>31.006723919041463</v>
      </c>
      <c r="O47" s="20">
        <f>$B47*'Valor final dos insumos'!N$24</f>
        <v>31.006723919041463</v>
      </c>
      <c r="P47" s="20">
        <f>$B47*'Valor final dos insumos'!O$24</f>
        <v>9.3023288120550269</v>
      </c>
      <c r="Q47" s="20">
        <f>$B47*'Valor final dos insumos'!P$24</f>
        <v>9.3023288120550269</v>
      </c>
    </row>
    <row r="48" spans="1:17">
      <c r="A48" s="18" t="s">
        <v>89</v>
      </c>
      <c r="B48" s="19">
        <v>3.8588435046016709E-6</v>
      </c>
      <c r="C48" s="20">
        <f>$B48*'Valor final dos insumos'!B$24</f>
        <v>1.4942999479056127</v>
      </c>
      <c r="D48" s="20">
        <f>$B48*'Valor final dos insumos'!C$24</f>
        <v>0.62262497829400532</v>
      </c>
      <c r="E48" s="20">
        <f>$B48*'Valor final dos insumos'!D$24</f>
        <v>2.4904999131760213</v>
      </c>
      <c r="F48" s="20">
        <f>$B48*'Valor final dos insumos'!E$24</f>
        <v>2.4904999131760213</v>
      </c>
      <c r="G48" s="20">
        <f>$B48*'Valor final dos insumos'!F$24</f>
        <v>14.942999479056125</v>
      </c>
      <c r="H48" s="20">
        <f>$B48*'Valor final dos insumos'!G$24</f>
        <v>7.4714997395280625</v>
      </c>
      <c r="I48" s="20">
        <f>$B48*'Valor final dos insumos'!H$24</f>
        <v>0.5603624804646048</v>
      </c>
      <c r="J48" s="20">
        <f>$B48*'Valor final dos insumos'!I$24</f>
        <v>0.18678749348820159</v>
      </c>
      <c r="K48" s="20">
        <f>$B48*'Valor final dos insumos'!J$24</f>
        <v>0.74714997395280636</v>
      </c>
      <c r="L48" s="20">
        <f>$B48*'Valor final dos insumos'!K$24</f>
        <v>0.18678749348820159</v>
      </c>
      <c r="M48" s="20">
        <f>$B48*'Valor final dos insumos'!L$24</f>
        <v>5.6038125373825465E-2</v>
      </c>
      <c r="N48" s="20">
        <f>$B48*'Valor final dos insumos'!M$24</f>
        <v>0.18678749348820159</v>
      </c>
      <c r="O48" s="20">
        <f>$B48*'Valor final dos insumos'!N$24</f>
        <v>0.18678749348820159</v>
      </c>
      <c r="P48" s="20">
        <f>$B48*'Valor final dos insumos'!O$24</f>
        <v>5.6038125373825465E-2</v>
      </c>
      <c r="Q48" s="20">
        <f>$B48*'Valor final dos insumos'!P$24</f>
        <v>5.6038125373825465E-2</v>
      </c>
    </row>
    <row r="49" spans="1:17">
      <c r="A49" s="18" t="s">
        <v>90</v>
      </c>
      <c r="B49" s="19">
        <v>7.3781087807983951E-3</v>
      </c>
      <c r="C49" s="20">
        <f>$B49*'Valor final dos insumos'!B$24</f>
        <v>2857.1015003955317</v>
      </c>
      <c r="D49" s="20">
        <f>$B49*'Valor final dos insumos'!C$24</f>
        <v>1190.4589584981381</v>
      </c>
      <c r="E49" s="20">
        <f>$B49*'Valor final dos insumos'!D$24</f>
        <v>4761.8358339925526</v>
      </c>
      <c r="F49" s="20">
        <f>$B49*'Valor final dos insumos'!E$24</f>
        <v>4761.8358339925526</v>
      </c>
      <c r="G49" s="20">
        <f>$B49*'Valor final dos insumos'!F$24</f>
        <v>28571.015003955312</v>
      </c>
      <c r="H49" s="20">
        <f>$B49*'Valor final dos insumos'!G$24</f>
        <v>14285.507501977656</v>
      </c>
      <c r="I49" s="20">
        <f>$B49*'Valor final dos insumos'!H$24</f>
        <v>1071.4130626483245</v>
      </c>
      <c r="J49" s="20">
        <f>$B49*'Valor final dos insumos'!I$24</f>
        <v>357.13768754944147</v>
      </c>
      <c r="K49" s="20">
        <f>$B49*'Valor final dos insumos'!J$24</f>
        <v>1428.5507501977659</v>
      </c>
      <c r="L49" s="20">
        <f>$B49*'Valor final dos insumos'!K$24</f>
        <v>357.13768754944147</v>
      </c>
      <c r="M49" s="20">
        <f>$B49*'Valor final dos insumos'!L$24</f>
        <v>107.1448957147543</v>
      </c>
      <c r="N49" s="20">
        <f>$B49*'Valor final dos insumos'!M$24</f>
        <v>357.13768754944147</v>
      </c>
      <c r="O49" s="20">
        <f>$B49*'Valor final dos insumos'!N$24</f>
        <v>357.13768754944147</v>
      </c>
      <c r="P49" s="20">
        <f>$B49*'Valor final dos insumos'!O$24</f>
        <v>107.1448957147543</v>
      </c>
      <c r="Q49" s="20">
        <f>$B49*'Valor final dos insumos'!P$24</f>
        <v>107.1448957147543</v>
      </c>
    </row>
    <row r="50" spans="1:17">
      <c r="A50" s="18" t="s">
        <v>91</v>
      </c>
      <c r="B50" s="19">
        <v>1.466360531748635E-4</v>
      </c>
      <c r="C50" s="20">
        <f>$B50*'Valor final dos insumos'!B$24</f>
        <v>56.783398020413287</v>
      </c>
      <c r="D50" s="20">
        <f>$B50*'Valor final dos insumos'!C$24</f>
        <v>23.659749175172202</v>
      </c>
      <c r="E50" s="20">
        <f>$B50*'Valor final dos insumos'!D$24</f>
        <v>94.638996700688807</v>
      </c>
      <c r="F50" s="20">
        <f>$B50*'Valor final dos insumos'!E$24</f>
        <v>94.638996700688807</v>
      </c>
      <c r="G50" s="20">
        <f>$B50*'Valor final dos insumos'!F$24</f>
        <v>567.83398020413279</v>
      </c>
      <c r="H50" s="20">
        <f>$B50*'Valor final dos insumos'!G$24</f>
        <v>283.91699010206639</v>
      </c>
      <c r="I50" s="20">
        <f>$B50*'Valor final dos insumos'!H$24</f>
        <v>21.293774257654984</v>
      </c>
      <c r="J50" s="20">
        <f>$B50*'Valor final dos insumos'!I$24</f>
        <v>7.0979247525516609</v>
      </c>
      <c r="K50" s="20">
        <f>$B50*'Valor final dos insumos'!J$24</f>
        <v>28.391699010206644</v>
      </c>
      <c r="L50" s="20">
        <f>$B50*'Valor final dos insumos'!K$24</f>
        <v>7.0979247525516609</v>
      </c>
      <c r="M50" s="20">
        <f>$B50*'Valor final dos insumos'!L$24</f>
        <v>2.1294487642053679</v>
      </c>
      <c r="N50" s="20">
        <f>$B50*'Valor final dos insumos'!M$24</f>
        <v>7.0979247525516609</v>
      </c>
      <c r="O50" s="20">
        <f>$B50*'Valor final dos insumos'!N$24</f>
        <v>7.0979247525516609</v>
      </c>
      <c r="P50" s="20">
        <f>$B50*'Valor final dos insumos'!O$24</f>
        <v>2.1294487642053679</v>
      </c>
      <c r="Q50" s="20">
        <f>$B50*'Valor final dos insumos'!P$24</f>
        <v>2.1294487642053679</v>
      </c>
    </row>
    <row r="51" spans="1:17">
      <c r="A51" s="18" t="s">
        <v>92</v>
      </c>
      <c r="B51" s="19">
        <v>1.4277720967026183E-4</v>
      </c>
      <c r="C51" s="20">
        <f>$B51*'Valor final dos insumos'!B$24</f>
        <v>55.28909807250767</v>
      </c>
      <c r="D51" s="20">
        <f>$B51*'Valor final dos insumos'!C$24</f>
        <v>23.037124196878196</v>
      </c>
      <c r="E51" s="20">
        <f>$B51*'Valor final dos insumos'!D$24</f>
        <v>92.148496787512784</v>
      </c>
      <c r="F51" s="20">
        <f>$B51*'Valor final dos insumos'!E$24</f>
        <v>92.148496787512784</v>
      </c>
      <c r="G51" s="20">
        <f>$B51*'Valor final dos insumos'!F$24</f>
        <v>552.8909807250767</v>
      </c>
      <c r="H51" s="20">
        <f>$B51*'Valor final dos insumos'!G$24</f>
        <v>276.44549036253835</v>
      </c>
      <c r="I51" s="20">
        <f>$B51*'Valor final dos insumos'!H$24</f>
        <v>20.73341177719038</v>
      </c>
      <c r="J51" s="20">
        <f>$B51*'Valor final dos insumos'!I$24</f>
        <v>6.9111372590634588</v>
      </c>
      <c r="K51" s="20">
        <f>$B51*'Valor final dos insumos'!J$24</f>
        <v>27.644549036253835</v>
      </c>
      <c r="L51" s="20">
        <f>$B51*'Valor final dos insumos'!K$24</f>
        <v>6.9111372590634588</v>
      </c>
      <c r="M51" s="20">
        <f>$B51*'Valor final dos insumos'!L$24</f>
        <v>2.0734106388315423</v>
      </c>
      <c r="N51" s="20">
        <f>$B51*'Valor final dos insumos'!M$24</f>
        <v>6.9111372590634588</v>
      </c>
      <c r="O51" s="20">
        <f>$B51*'Valor final dos insumos'!N$24</f>
        <v>6.9111372590634588</v>
      </c>
      <c r="P51" s="20">
        <f>$B51*'Valor final dos insumos'!O$24</f>
        <v>2.0734106388315423</v>
      </c>
      <c r="Q51" s="20">
        <f>$B51*'Valor final dos insumos'!P$24</f>
        <v>2.0734106388315423</v>
      </c>
    </row>
    <row r="52" spans="1:17">
      <c r="A52" s="18" t="s">
        <v>93</v>
      </c>
      <c r="B52" s="19">
        <v>1.9220899496420921E-2</v>
      </c>
      <c r="C52" s="20">
        <f>$B52*'Valor final dos insumos'!B$24</f>
        <v>7443.1080405178564</v>
      </c>
      <c r="D52" s="20">
        <f>$B52*'Valor final dos insumos'!C$24</f>
        <v>3101.29501688244</v>
      </c>
      <c r="E52" s="20">
        <f>$B52*'Valor final dos insumos'!D$24</f>
        <v>12405.18006752976</v>
      </c>
      <c r="F52" s="20">
        <f>$B52*'Valor final dos insumos'!E$24</f>
        <v>12405.18006752976</v>
      </c>
      <c r="G52" s="20">
        <f>$B52*'Valor final dos insumos'!F$24</f>
        <v>74431.080405178553</v>
      </c>
      <c r="H52" s="20">
        <f>$B52*'Valor final dos insumos'!G$24</f>
        <v>37215.540202589276</v>
      </c>
      <c r="I52" s="20">
        <f>$B52*'Valor final dos insumos'!H$24</f>
        <v>2791.1655151941964</v>
      </c>
      <c r="J52" s="20">
        <f>$B52*'Valor final dos insumos'!I$24</f>
        <v>930.38850506473204</v>
      </c>
      <c r="K52" s="20">
        <f>$B52*'Valor final dos insumos'!J$24</f>
        <v>3721.5540202589282</v>
      </c>
      <c r="L52" s="20">
        <f>$B52*'Valor final dos insumos'!K$24</f>
        <v>930.38850506473204</v>
      </c>
      <c r="M52" s="20">
        <f>$B52*'Valor final dos insumos'!L$24</f>
        <v>279.12590248702463</v>
      </c>
      <c r="N52" s="20">
        <f>$B52*'Valor final dos insumos'!M$24</f>
        <v>930.38850506473204</v>
      </c>
      <c r="O52" s="20">
        <f>$B52*'Valor final dos insumos'!N$24</f>
        <v>930.38850506473204</v>
      </c>
      <c r="P52" s="20">
        <f>$B52*'Valor final dos insumos'!O$24</f>
        <v>279.12590248702463</v>
      </c>
      <c r="Q52" s="20">
        <f>$B52*'Valor final dos insumos'!P$24</f>
        <v>279.12590248702463</v>
      </c>
    </row>
    <row r="53" spans="1:17">
      <c r="A53" s="18" t="s">
        <v>94</v>
      </c>
      <c r="B53" s="19">
        <v>1.1962414864265179E-4</v>
      </c>
      <c r="C53" s="20">
        <f>$B53*'Valor final dos insumos'!B$24</f>
        <v>46.32329838507399</v>
      </c>
      <c r="D53" s="20">
        <f>$B53*'Valor final dos insumos'!C$24</f>
        <v>19.301374327114164</v>
      </c>
      <c r="E53" s="20">
        <f>$B53*'Valor final dos insumos'!D$24</f>
        <v>77.205497308456657</v>
      </c>
      <c r="F53" s="20">
        <f>$B53*'Valor final dos insumos'!E$24</f>
        <v>77.205497308456657</v>
      </c>
      <c r="G53" s="20">
        <f>$B53*'Valor final dos insumos'!F$24</f>
        <v>463.23298385073986</v>
      </c>
      <c r="H53" s="20">
        <f>$B53*'Valor final dos insumos'!G$24</f>
        <v>231.61649192536993</v>
      </c>
      <c r="I53" s="20">
        <f>$B53*'Valor final dos insumos'!H$24</f>
        <v>17.371236894402749</v>
      </c>
      <c r="J53" s="20">
        <f>$B53*'Valor final dos insumos'!I$24</f>
        <v>5.7904122981342487</v>
      </c>
      <c r="K53" s="20">
        <f>$B53*'Valor final dos insumos'!J$24</f>
        <v>23.161649192536995</v>
      </c>
      <c r="L53" s="20">
        <f>$B53*'Valor final dos insumos'!K$24</f>
        <v>5.7904122981342487</v>
      </c>
      <c r="M53" s="20">
        <f>$B53*'Valor final dos insumos'!L$24</f>
        <v>1.7371818865885893</v>
      </c>
      <c r="N53" s="20">
        <f>$B53*'Valor final dos insumos'!M$24</f>
        <v>5.7904122981342487</v>
      </c>
      <c r="O53" s="20">
        <f>$B53*'Valor final dos insumos'!N$24</f>
        <v>5.7904122981342487</v>
      </c>
      <c r="P53" s="20">
        <f>$B53*'Valor final dos insumos'!O$24</f>
        <v>1.7371818865885893</v>
      </c>
      <c r="Q53" s="20">
        <f>$B53*'Valor final dos insumos'!P$24</f>
        <v>1.7371818865885893</v>
      </c>
    </row>
    <row r="54" spans="1:17">
      <c r="A54" s="18" t="s">
        <v>95</v>
      </c>
      <c r="B54" s="19">
        <v>3.8588435046016709E-6</v>
      </c>
      <c r="C54" s="20">
        <f>$B54*'Valor final dos insumos'!B$24</f>
        <v>1.4942999479056127</v>
      </c>
      <c r="D54" s="20">
        <f>$B54*'Valor final dos insumos'!C$24</f>
        <v>0.62262497829400532</v>
      </c>
      <c r="E54" s="20">
        <f>$B54*'Valor final dos insumos'!D$24</f>
        <v>2.4904999131760213</v>
      </c>
      <c r="F54" s="20">
        <f>$B54*'Valor final dos insumos'!E$24</f>
        <v>2.4904999131760213</v>
      </c>
      <c r="G54" s="20">
        <f>$B54*'Valor final dos insumos'!F$24</f>
        <v>14.942999479056125</v>
      </c>
      <c r="H54" s="20">
        <f>$B54*'Valor final dos insumos'!G$24</f>
        <v>7.4714997395280625</v>
      </c>
      <c r="I54" s="20">
        <f>$B54*'Valor final dos insumos'!H$24</f>
        <v>0.5603624804646048</v>
      </c>
      <c r="J54" s="20">
        <f>$B54*'Valor final dos insumos'!I$24</f>
        <v>0.18678749348820159</v>
      </c>
      <c r="K54" s="20">
        <f>$B54*'Valor final dos insumos'!J$24</f>
        <v>0.74714997395280636</v>
      </c>
      <c r="L54" s="20">
        <f>$B54*'Valor final dos insumos'!K$24</f>
        <v>0.18678749348820159</v>
      </c>
      <c r="M54" s="20">
        <f>$B54*'Valor final dos insumos'!L$24</f>
        <v>5.6038125373825465E-2</v>
      </c>
      <c r="N54" s="20">
        <f>$B54*'Valor final dos insumos'!M$24</f>
        <v>0.18678749348820159</v>
      </c>
      <c r="O54" s="20">
        <f>$B54*'Valor final dos insumos'!N$24</f>
        <v>0.18678749348820159</v>
      </c>
      <c r="P54" s="20">
        <f>$B54*'Valor final dos insumos'!O$24</f>
        <v>5.6038125373825465E-2</v>
      </c>
      <c r="Q54" s="20">
        <f>$B54*'Valor final dos insumos'!P$24</f>
        <v>5.6038125373825465E-2</v>
      </c>
    </row>
    <row r="55" spans="1:17">
      <c r="A55" s="18" t="s">
        <v>96</v>
      </c>
      <c r="B55" s="19">
        <v>2.5082482779910858E-4</v>
      </c>
      <c r="C55" s="20">
        <f>$B55*'Valor final dos insumos'!B$24</f>
        <v>97.129496613864816</v>
      </c>
      <c r="D55" s="20">
        <f>$B55*'Valor final dos insumos'!C$24</f>
        <v>40.470623589110339</v>
      </c>
      <c r="E55" s="20">
        <f>$B55*'Valor final dos insumos'!D$24</f>
        <v>161.88249435644136</v>
      </c>
      <c r="F55" s="20">
        <f>$B55*'Valor final dos insumos'!E$24</f>
        <v>161.88249435644136</v>
      </c>
      <c r="G55" s="20">
        <f>$B55*'Valor final dos insumos'!F$24</f>
        <v>971.29496613864808</v>
      </c>
      <c r="H55" s="20">
        <f>$B55*'Valor final dos insumos'!G$24</f>
        <v>485.64748306932404</v>
      </c>
      <c r="I55" s="20">
        <f>$B55*'Valor final dos insumos'!H$24</f>
        <v>36.423561230199304</v>
      </c>
      <c r="J55" s="20">
        <f>$B55*'Valor final dos insumos'!I$24</f>
        <v>12.141187076733102</v>
      </c>
      <c r="K55" s="20">
        <f>$B55*'Valor final dos insumos'!J$24</f>
        <v>48.564748306932408</v>
      </c>
      <c r="L55" s="20">
        <f>$B55*'Valor final dos insumos'!K$24</f>
        <v>12.141187076733102</v>
      </c>
      <c r="M55" s="20">
        <f>$B55*'Valor final dos insumos'!L$24</f>
        <v>3.6424781492986549</v>
      </c>
      <c r="N55" s="20">
        <f>$B55*'Valor final dos insumos'!M$24</f>
        <v>12.141187076733102</v>
      </c>
      <c r="O55" s="20">
        <f>$B55*'Valor final dos insumos'!N$24</f>
        <v>12.141187076733102</v>
      </c>
      <c r="P55" s="20">
        <f>$B55*'Valor final dos insumos'!O$24</f>
        <v>3.6424781492986549</v>
      </c>
      <c r="Q55" s="20">
        <f>$B55*'Valor final dos insumos'!P$24</f>
        <v>3.6424781492986549</v>
      </c>
    </row>
    <row r="56" spans="1:17">
      <c r="A56" s="18" t="s">
        <v>97</v>
      </c>
      <c r="B56" s="19">
        <v>6.5600339578228406E-5</v>
      </c>
      <c r="C56" s="20">
        <f>$B56*'Valor final dos insumos'!B$24</f>
        <v>25.403099114395417</v>
      </c>
      <c r="D56" s="20">
        <f>$B56*'Valor final dos insumos'!C$24</f>
        <v>10.584624630998089</v>
      </c>
      <c r="E56" s="20">
        <f>$B56*'Valor final dos insumos'!D$24</f>
        <v>42.338498523992357</v>
      </c>
      <c r="F56" s="20">
        <f>$B56*'Valor final dos insumos'!E$24</f>
        <v>42.338498523992357</v>
      </c>
      <c r="G56" s="20">
        <f>$B56*'Valor final dos insumos'!F$24</f>
        <v>254.03099114395414</v>
      </c>
      <c r="H56" s="20">
        <f>$B56*'Valor final dos insumos'!G$24</f>
        <v>127.01549557197707</v>
      </c>
      <c r="I56" s="20">
        <f>$B56*'Valor final dos insumos'!H$24</f>
        <v>9.5261621678982813</v>
      </c>
      <c r="J56" s="20">
        <f>$B56*'Valor final dos insumos'!I$24</f>
        <v>3.1753873892994271</v>
      </c>
      <c r="K56" s="20">
        <f>$B56*'Valor final dos insumos'!J$24</f>
        <v>12.701549557197708</v>
      </c>
      <c r="L56" s="20">
        <f>$B56*'Valor final dos insumos'!K$24</f>
        <v>3.1753873892994271</v>
      </c>
      <c r="M56" s="20">
        <f>$B56*'Valor final dos insumos'!L$24</f>
        <v>0.9526481313550329</v>
      </c>
      <c r="N56" s="20">
        <f>$B56*'Valor final dos insumos'!M$24</f>
        <v>3.1753873892994271</v>
      </c>
      <c r="O56" s="20">
        <f>$B56*'Valor final dos insumos'!N$24</f>
        <v>3.1753873892994271</v>
      </c>
      <c r="P56" s="20">
        <f>$B56*'Valor final dos insumos'!O$24</f>
        <v>0.9526481313550329</v>
      </c>
      <c r="Q56" s="20">
        <f>$B56*'Valor final dos insumos'!P$24</f>
        <v>0.9526481313550329</v>
      </c>
    </row>
    <row r="57" spans="1:17">
      <c r="A57" s="18" t="s">
        <v>98</v>
      </c>
      <c r="B57" s="19">
        <v>7.8334523143413918E-4</v>
      </c>
      <c r="C57" s="20">
        <f>$B57*'Valor final dos insumos'!B$24</f>
        <v>303.34288942483937</v>
      </c>
      <c r="D57" s="20">
        <f>$B57*'Valor final dos insumos'!C$24</f>
        <v>126.39287059368307</v>
      </c>
      <c r="E57" s="20">
        <f>$B57*'Valor final dos insumos'!D$24</f>
        <v>505.57148237473228</v>
      </c>
      <c r="F57" s="20">
        <f>$B57*'Valor final dos insumos'!E$24</f>
        <v>505.57148237473228</v>
      </c>
      <c r="G57" s="20">
        <f>$B57*'Valor final dos insumos'!F$24</f>
        <v>3033.4288942483936</v>
      </c>
      <c r="H57" s="20">
        <f>$B57*'Valor final dos insumos'!G$24</f>
        <v>1516.7144471241968</v>
      </c>
      <c r="I57" s="20">
        <f>$B57*'Valor final dos insumos'!H$24</f>
        <v>113.75358353431477</v>
      </c>
      <c r="J57" s="20">
        <f>$B57*'Valor final dos insumos'!I$24</f>
        <v>37.917861178104921</v>
      </c>
      <c r="K57" s="20">
        <f>$B57*'Valor final dos insumos'!J$24</f>
        <v>151.67144471241969</v>
      </c>
      <c r="L57" s="20">
        <f>$B57*'Valor final dos insumos'!K$24</f>
        <v>37.917861178104921</v>
      </c>
      <c r="M57" s="20">
        <f>$B57*'Valor final dos insumos'!L$24</f>
        <v>11.375739450886568</v>
      </c>
      <c r="N57" s="20">
        <f>$B57*'Valor final dos insumos'!M$24</f>
        <v>37.917861178104921</v>
      </c>
      <c r="O57" s="20">
        <f>$B57*'Valor final dos insumos'!N$24</f>
        <v>37.917861178104921</v>
      </c>
      <c r="P57" s="20">
        <f>$B57*'Valor final dos insumos'!O$24</f>
        <v>11.375739450886568</v>
      </c>
      <c r="Q57" s="20">
        <f>$B57*'Valor final dos insumos'!P$24</f>
        <v>11.375739450886568</v>
      </c>
    </row>
    <row r="58" spans="1:17">
      <c r="A58" s="18" t="s">
        <v>99</v>
      </c>
      <c r="B58" s="19">
        <v>1.466360531748635E-4</v>
      </c>
      <c r="C58" s="20">
        <f>$B58*'Valor final dos insumos'!B$24</f>
        <v>56.783398020413287</v>
      </c>
      <c r="D58" s="20">
        <f>$B58*'Valor final dos insumos'!C$24</f>
        <v>23.659749175172202</v>
      </c>
      <c r="E58" s="20">
        <f>$B58*'Valor final dos insumos'!D$24</f>
        <v>94.638996700688807</v>
      </c>
      <c r="F58" s="20">
        <f>$B58*'Valor final dos insumos'!E$24</f>
        <v>94.638996700688807</v>
      </c>
      <c r="G58" s="20">
        <f>$B58*'Valor final dos insumos'!F$24</f>
        <v>567.83398020413279</v>
      </c>
      <c r="H58" s="20">
        <f>$B58*'Valor final dos insumos'!G$24</f>
        <v>283.91699010206639</v>
      </c>
      <c r="I58" s="20">
        <f>$B58*'Valor final dos insumos'!H$24</f>
        <v>21.293774257654984</v>
      </c>
      <c r="J58" s="20">
        <f>$B58*'Valor final dos insumos'!I$24</f>
        <v>7.0979247525516609</v>
      </c>
      <c r="K58" s="20">
        <f>$B58*'Valor final dos insumos'!J$24</f>
        <v>28.391699010206644</v>
      </c>
      <c r="L58" s="20">
        <f>$B58*'Valor final dos insumos'!K$24</f>
        <v>7.0979247525516609</v>
      </c>
      <c r="M58" s="20">
        <f>$B58*'Valor final dos insumos'!L$24</f>
        <v>2.1294487642053679</v>
      </c>
      <c r="N58" s="20">
        <f>$B58*'Valor final dos insumos'!M$24</f>
        <v>7.0979247525516609</v>
      </c>
      <c r="O58" s="20">
        <f>$B58*'Valor final dos insumos'!N$24</f>
        <v>7.0979247525516609</v>
      </c>
      <c r="P58" s="20">
        <f>$B58*'Valor final dos insumos'!O$24</f>
        <v>2.1294487642053679</v>
      </c>
      <c r="Q58" s="20">
        <f>$B58*'Valor final dos insumos'!P$24</f>
        <v>2.1294487642053679</v>
      </c>
    </row>
    <row r="59" spans="1:17">
      <c r="A59" s="18" t="s">
        <v>100</v>
      </c>
      <c r="B59" s="19">
        <v>7.7176870092033417E-6</v>
      </c>
      <c r="C59" s="20">
        <f>$B59*'Valor final dos insumos'!B$24</f>
        <v>2.9885998958112254</v>
      </c>
      <c r="D59" s="20">
        <f>$B59*'Valor final dos insumos'!C$24</f>
        <v>1.2452499565880106</v>
      </c>
      <c r="E59" s="20">
        <f>$B59*'Valor final dos insumos'!D$24</f>
        <v>4.9809998263520425</v>
      </c>
      <c r="F59" s="20">
        <f>$B59*'Valor final dos insumos'!E$24</f>
        <v>4.9809998263520425</v>
      </c>
      <c r="G59" s="20">
        <f>$B59*'Valor final dos insumos'!F$24</f>
        <v>29.88599895811225</v>
      </c>
      <c r="H59" s="20">
        <f>$B59*'Valor final dos insumos'!G$24</f>
        <v>14.942999479056125</v>
      </c>
      <c r="I59" s="20">
        <f>$B59*'Valor final dos insumos'!H$24</f>
        <v>1.1207249609292096</v>
      </c>
      <c r="J59" s="20">
        <f>$B59*'Valor final dos insumos'!I$24</f>
        <v>0.37357498697640318</v>
      </c>
      <c r="K59" s="20">
        <f>$B59*'Valor final dos insumos'!J$24</f>
        <v>1.4942999479056127</v>
      </c>
      <c r="L59" s="20">
        <f>$B59*'Valor final dos insumos'!K$24</f>
        <v>0.37357498697640318</v>
      </c>
      <c r="M59" s="20">
        <f>$B59*'Valor final dos insumos'!L$24</f>
        <v>0.11207625074765093</v>
      </c>
      <c r="N59" s="20">
        <f>$B59*'Valor final dos insumos'!M$24</f>
        <v>0.37357498697640318</v>
      </c>
      <c r="O59" s="20">
        <f>$B59*'Valor final dos insumos'!N$24</f>
        <v>0.37357498697640318</v>
      </c>
      <c r="P59" s="20">
        <f>$B59*'Valor final dos insumos'!O$24</f>
        <v>0.11207625074765093</v>
      </c>
      <c r="Q59" s="20">
        <f>$B59*'Valor final dos insumos'!P$24</f>
        <v>0.11207625074765093</v>
      </c>
    </row>
    <row r="60" spans="1:17">
      <c r="A60" s="18" t="s">
        <v>101</v>
      </c>
      <c r="B60" s="19">
        <v>6.5600339578228406E-5</v>
      </c>
      <c r="C60" s="20">
        <f>$B60*'Valor final dos insumos'!B$24</f>
        <v>25.403099114395417</v>
      </c>
      <c r="D60" s="20">
        <f>$B60*'Valor final dos insumos'!C$24</f>
        <v>10.584624630998089</v>
      </c>
      <c r="E60" s="20">
        <f>$B60*'Valor final dos insumos'!D$24</f>
        <v>42.338498523992357</v>
      </c>
      <c r="F60" s="20">
        <f>$B60*'Valor final dos insumos'!E$24</f>
        <v>42.338498523992357</v>
      </c>
      <c r="G60" s="20">
        <f>$B60*'Valor final dos insumos'!F$24</f>
        <v>254.03099114395414</v>
      </c>
      <c r="H60" s="20">
        <f>$B60*'Valor final dos insumos'!G$24</f>
        <v>127.01549557197707</v>
      </c>
      <c r="I60" s="20">
        <f>$B60*'Valor final dos insumos'!H$24</f>
        <v>9.5261621678982813</v>
      </c>
      <c r="J60" s="20">
        <f>$B60*'Valor final dos insumos'!I$24</f>
        <v>3.1753873892994271</v>
      </c>
      <c r="K60" s="20">
        <f>$B60*'Valor final dos insumos'!J$24</f>
        <v>12.701549557197708</v>
      </c>
      <c r="L60" s="20">
        <f>$B60*'Valor final dos insumos'!K$24</f>
        <v>3.1753873892994271</v>
      </c>
      <c r="M60" s="20">
        <f>$B60*'Valor final dos insumos'!L$24</f>
        <v>0.9526481313550329</v>
      </c>
      <c r="N60" s="20">
        <f>$B60*'Valor final dos insumos'!M$24</f>
        <v>3.1753873892994271</v>
      </c>
      <c r="O60" s="20">
        <f>$B60*'Valor final dos insumos'!N$24</f>
        <v>3.1753873892994271</v>
      </c>
      <c r="P60" s="20">
        <f>$B60*'Valor final dos insumos'!O$24</f>
        <v>0.9526481313550329</v>
      </c>
      <c r="Q60" s="20">
        <f>$B60*'Valor final dos insumos'!P$24</f>
        <v>0.9526481313550329</v>
      </c>
    </row>
    <row r="61" spans="1:17">
      <c r="A61" s="18" t="s">
        <v>102</v>
      </c>
      <c r="B61" s="19">
        <v>2.5082482779910858E-4</v>
      </c>
      <c r="C61" s="20">
        <f>$B61*'Valor final dos insumos'!B$24</f>
        <v>97.129496613864816</v>
      </c>
      <c r="D61" s="20">
        <f>$B61*'Valor final dos insumos'!C$24</f>
        <v>40.470623589110339</v>
      </c>
      <c r="E61" s="20">
        <f>$B61*'Valor final dos insumos'!D$24</f>
        <v>161.88249435644136</v>
      </c>
      <c r="F61" s="20">
        <f>$B61*'Valor final dos insumos'!E$24</f>
        <v>161.88249435644136</v>
      </c>
      <c r="G61" s="20">
        <f>$B61*'Valor final dos insumos'!F$24</f>
        <v>971.29496613864808</v>
      </c>
      <c r="H61" s="20">
        <f>$B61*'Valor final dos insumos'!G$24</f>
        <v>485.64748306932404</v>
      </c>
      <c r="I61" s="20">
        <f>$B61*'Valor final dos insumos'!H$24</f>
        <v>36.423561230199304</v>
      </c>
      <c r="J61" s="20">
        <f>$B61*'Valor final dos insumos'!I$24</f>
        <v>12.141187076733102</v>
      </c>
      <c r="K61" s="20">
        <f>$B61*'Valor final dos insumos'!J$24</f>
        <v>48.564748306932408</v>
      </c>
      <c r="L61" s="20">
        <f>$B61*'Valor final dos insumos'!K$24</f>
        <v>12.141187076733102</v>
      </c>
      <c r="M61" s="20">
        <f>$B61*'Valor final dos insumos'!L$24</f>
        <v>3.6424781492986549</v>
      </c>
      <c r="N61" s="20">
        <f>$B61*'Valor final dos insumos'!M$24</f>
        <v>12.141187076733102</v>
      </c>
      <c r="O61" s="20">
        <f>$B61*'Valor final dos insumos'!N$24</f>
        <v>12.141187076733102</v>
      </c>
      <c r="P61" s="20">
        <f>$B61*'Valor final dos insumos'!O$24</f>
        <v>3.6424781492986549</v>
      </c>
      <c r="Q61" s="20">
        <f>$B61*'Valor final dos insumos'!P$24</f>
        <v>3.6424781492986549</v>
      </c>
    </row>
    <row r="62" spans="1:17">
      <c r="A62" s="18" t="s">
        <v>103</v>
      </c>
      <c r="B62" s="19">
        <v>3.0870748036813367E-5</v>
      </c>
      <c r="C62" s="20">
        <f>$B62*'Valor final dos insumos'!B$24</f>
        <v>11.954399583244902</v>
      </c>
      <c r="D62" s="20">
        <f>$B62*'Valor final dos insumos'!C$24</f>
        <v>4.9809998263520425</v>
      </c>
      <c r="E62" s="20">
        <f>$B62*'Valor final dos insumos'!D$24</f>
        <v>19.92399930540817</v>
      </c>
      <c r="F62" s="20">
        <f>$B62*'Valor final dos insumos'!E$24</f>
        <v>19.92399930540817</v>
      </c>
      <c r="G62" s="20">
        <f>$B62*'Valor final dos insumos'!F$24</f>
        <v>119.543995832449</v>
      </c>
      <c r="H62" s="20">
        <f>$B62*'Valor final dos insumos'!G$24</f>
        <v>59.7719979162245</v>
      </c>
      <c r="I62" s="20">
        <f>$B62*'Valor final dos insumos'!H$24</f>
        <v>4.4828998437168384</v>
      </c>
      <c r="J62" s="20">
        <f>$B62*'Valor final dos insumos'!I$24</f>
        <v>1.4942999479056127</v>
      </c>
      <c r="K62" s="20">
        <f>$B62*'Valor final dos insumos'!J$24</f>
        <v>5.9771997916224509</v>
      </c>
      <c r="L62" s="20">
        <f>$B62*'Valor final dos insumos'!K$24</f>
        <v>1.4942999479056127</v>
      </c>
      <c r="M62" s="20">
        <f>$B62*'Valor final dos insumos'!L$24</f>
        <v>0.44830500299060372</v>
      </c>
      <c r="N62" s="20">
        <f>$B62*'Valor final dos insumos'!M$24</f>
        <v>1.4942999479056127</v>
      </c>
      <c r="O62" s="20">
        <f>$B62*'Valor final dos insumos'!N$24</f>
        <v>1.4942999479056127</v>
      </c>
      <c r="P62" s="20">
        <f>$B62*'Valor final dos insumos'!O$24</f>
        <v>0.44830500299060372</v>
      </c>
      <c r="Q62" s="20">
        <f>$B62*'Valor final dos insumos'!P$24</f>
        <v>0.44830500299060372</v>
      </c>
    </row>
    <row r="63" spans="1:17">
      <c r="A63" s="18" t="s">
        <v>104</v>
      </c>
      <c r="B63" s="19">
        <v>1.5821258368866849E-4</v>
      </c>
      <c r="C63" s="20">
        <f>$B63*'Valor final dos insumos'!B$24</f>
        <v>61.266297864130117</v>
      </c>
      <c r="D63" s="20">
        <f>$B63*'Valor final dos insumos'!C$24</f>
        <v>25.527624110054212</v>
      </c>
      <c r="E63" s="20">
        <f>$B63*'Valor final dos insumos'!D$24</f>
        <v>102.11049644021685</v>
      </c>
      <c r="F63" s="20">
        <f>$B63*'Valor final dos insumos'!E$24</f>
        <v>102.11049644021685</v>
      </c>
      <c r="G63" s="20">
        <f>$B63*'Valor final dos insumos'!F$24</f>
        <v>612.66297864130104</v>
      </c>
      <c r="H63" s="20">
        <f>$B63*'Valor final dos insumos'!G$24</f>
        <v>306.33148932065052</v>
      </c>
      <c r="I63" s="20">
        <f>$B63*'Valor final dos insumos'!H$24</f>
        <v>22.974861699048795</v>
      </c>
      <c r="J63" s="20">
        <f>$B63*'Valor final dos insumos'!I$24</f>
        <v>7.6582872330162646</v>
      </c>
      <c r="K63" s="20">
        <f>$B63*'Valor final dos insumos'!J$24</f>
        <v>30.633148932065058</v>
      </c>
      <c r="L63" s="20">
        <f>$B63*'Valor final dos insumos'!K$24</f>
        <v>7.6582872330162646</v>
      </c>
      <c r="M63" s="20">
        <f>$B63*'Valor final dos insumos'!L$24</f>
        <v>2.2975631403268437</v>
      </c>
      <c r="N63" s="20">
        <f>$B63*'Valor final dos insumos'!M$24</f>
        <v>7.6582872330162646</v>
      </c>
      <c r="O63" s="20">
        <f>$B63*'Valor final dos insumos'!N$24</f>
        <v>7.6582872330162646</v>
      </c>
      <c r="P63" s="20">
        <f>$B63*'Valor final dos insumos'!O$24</f>
        <v>2.2975631403268437</v>
      </c>
      <c r="Q63" s="20">
        <f>$B63*'Valor final dos insumos'!P$24</f>
        <v>2.2975631403268437</v>
      </c>
    </row>
    <row r="64" spans="1:17">
      <c r="A64" s="18" t="s">
        <v>105</v>
      </c>
      <c r="B64" s="19">
        <v>3.8588435046016709E-6</v>
      </c>
      <c r="C64" s="20">
        <f>$B64*'Valor final dos insumos'!B$24</f>
        <v>1.4942999479056127</v>
      </c>
      <c r="D64" s="20">
        <f>$B64*'Valor final dos insumos'!C$24</f>
        <v>0.62262497829400532</v>
      </c>
      <c r="E64" s="20">
        <f>$B64*'Valor final dos insumos'!D$24</f>
        <v>2.4904999131760213</v>
      </c>
      <c r="F64" s="20">
        <f>$B64*'Valor final dos insumos'!E$24</f>
        <v>2.4904999131760213</v>
      </c>
      <c r="G64" s="20">
        <f>$B64*'Valor final dos insumos'!F$24</f>
        <v>14.942999479056125</v>
      </c>
      <c r="H64" s="20">
        <f>$B64*'Valor final dos insumos'!G$24</f>
        <v>7.4714997395280625</v>
      </c>
      <c r="I64" s="20">
        <f>$B64*'Valor final dos insumos'!H$24</f>
        <v>0.5603624804646048</v>
      </c>
      <c r="J64" s="20">
        <f>$B64*'Valor final dos insumos'!I$24</f>
        <v>0.18678749348820159</v>
      </c>
      <c r="K64" s="20">
        <f>$B64*'Valor final dos insumos'!J$24</f>
        <v>0.74714997395280636</v>
      </c>
      <c r="L64" s="20">
        <f>$B64*'Valor final dos insumos'!K$24</f>
        <v>0.18678749348820159</v>
      </c>
      <c r="M64" s="20">
        <f>$B64*'Valor final dos insumos'!L$24</f>
        <v>5.6038125373825465E-2</v>
      </c>
      <c r="N64" s="20">
        <f>$B64*'Valor final dos insumos'!M$24</f>
        <v>0.18678749348820159</v>
      </c>
      <c r="O64" s="20">
        <f>$B64*'Valor final dos insumos'!N$24</f>
        <v>0.18678749348820159</v>
      </c>
      <c r="P64" s="20">
        <f>$B64*'Valor final dos insumos'!O$24</f>
        <v>5.6038125373825465E-2</v>
      </c>
      <c r="Q64" s="20">
        <f>$B64*'Valor final dos insumos'!P$24</f>
        <v>5.6038125373825465E-2</v>
      </c>
    </row>
    <row r="65" spans="1:17">
      <c r="A65" s="18" t="s">
        <v>106</v>
      </c>
      <c r="B65" s="19">
        <v>1.5435374018406683E-5</v>
      </c>
      <c r="C65" s="20">
        <f>$B65*'Valor final dos insumos'!B$24</f>
        <v>5.9771997916224509</v>
      </c>
      <c r="D65" s="20">
        <f>$B65*'Valor final dos insumos'!C$24</f>
        <v>2.4904999131760213</v>
      </c>
      <c r="E65" s="20">
        <f>$B65*'Valor final dos insumos'!D$24</f>
        <v>9.9619996527040851</v>
      </c>
      <c r="F65" s="20">
        <f>$B65*'Valor final dos insumos'!E$24</f>
        <v>9.9619996527040851</v>
      </c>
      <c r="G65" s="20">
        <f>$B65*'Valor final dos insumos'!F$24</f>
        <v>59.7719979162245</v>
      </c>
      <c r="H65" s="20">
        <f>$B65*'Valor final dos insumos'!G$24</f>
        <v>29.88599895811225</v>
      </c>
      <c r="I65" s="20">
        <f>$B65*'Valor final dos insumos'!H$24</f>
        <v>2.2414499218584192</v>
      </c>
      <c r="J65" s="20">
        <f>$B65*'Valor final dos insumos'!I$24</f>
        <v>0.74714997395280636</v>
      </c>
      <c r="K65" s="20">
        <f>$B65*'Valor final dos insumos'!J$24</f>
        <v>2.9885998958112254</v>
      </c>
      <c r="L65" s="20">
        <f>$B65*'Valor final dos insumos'!K$24</f>
        <v>0.74714997395280636</v>
      </c>
      <c r="M65" s="20">
        <f>$B65*'Valor final dos insumos'!L$24</f>
        <v>0.22415250149530186</v>
      </c>
      <c r="N65" s="20">
        <f>$B65*'Valor final dos insumos'!M$24</f>
        <v>0.74714997395280636</v>
      </c>
      <c r="O65" s="20">
        <f>$B65*'Valor final dos insumos'!N$24</f>
        <v>0.74714997395280636</v>
      </c>
      <c r="P65" s="20">
        <f>$B65*'Valor final dos insumos'!O$24</f>
        <v>0.22415250149530186</v>
      </c>
      <c r="Q65" s="20">
        <f>$B65*'Valor final dos insumos'!P$24</f>
        <v>0.22415250149530186</v>
      </c>
    </row>
    <row r="66" spans="1:17">
      <c r="A66" s="18" t="s">
        <v>107</v>
      </c>
      <c r="B66" s="19">
        <v>1.3613999884234694E-2</v>
      </c>
      <c r="C66" s="20">
        <f>$B66*'Valor final dos insumos'!B$24</f>
        <v>5271.8902162110007</v>
      </c>
      <c r="D66" s="20">
        <f>$B66*'Valor final dos insumos'!C$24</f>
        <v>2196.6209234212506</v>
      </c>
      <c r="E66" s="20">
        <f>$B66*'Valor final dos insumos'!D$24</f>
        <v>8786.4836936850024</v>
      </c>
      <c r="F66" s="20">
        <f>$B66*'Valor final dos insumos'!E$24</f>
        <v>8786.4836936850024</v>
      </c>
      <c r="G66" s="20">
        <f>$B66*'Valor final dos insumos'!F$24</f>
        <v>52718.902162110011</v>
      </c>
      <c r="H66" s="20">
        <f>$B66*'Valor final dos insumos'!G$24</f>
        <v>26359.451081055005</v>
      </c>
      <c r="I66" s="20">
        <f>$B66*'Valor final dos insumos'!H$24</f>
        <v>1976.9588310791255</v>
      </c>
      <c r="J66" s="20">
        <f>$B66*'Valor final dos insumos'!I$24</f>
        <v>658.98627702637509</v>
      </c>
      <c r="K66" s="20">
        <f>$B66*'Valor final dos insumos'!J$24</f>
        <v>2635.9451081055004</v>
      </c>
      <c r="L66" s="20">
        <f>$B66*'Valor final dos insumos'!K$24</f>
        <v>658.98627702637509</v>
      </c>
      <c r="M66" s="20">
        <f>$B66*'Valor final dos insumos'!L$24</f>
        <v>197.70250631885622</v>
      </c>
      <c r="N66" s="20">
        <f>$B66*'Valor final dos insumos'!M$24</f>
        <v>658.98627702637509</v>
      </c>
      <c r="O66" s="20">
        <f>$B66*'Valor final dos insumos'!N$24</f>
        <v>658.98627702637509</v>
      </c>
      <c r="P66" s="20">
        <f>$B66*'Valor final dos insumos'!O$24</f>
        <v>197.70250631885622</v>
      </c>
      <c r="Q66" s="20">
        <f>$B66*'Valor final dos insumos'!P$24</f>
        <v>197.70250631885622</v>
      </c>
    </row>
    <row r="67" spans="1:17">
      <c r="A67" s="18" t="s">
        <v>108</v>
      </c>
      <c r="B67" s="19">
        <v>8.1035713596635083E-5</v>
      </c>
      <c r="C67" s="20">
        <f>$B67*'Valor final dos insumos'!B$24</f>
        <v>31.380298906017863</v>
      </c>
      <c r="D67" s="20">
        <f>$B67*'Valor final dos insumos'!C$24</f>
        <v>13.075124544174109</v>
      </c>
      <c r="E67" s="20">
        <f>$B67*'Valor final dos insumos'!D$24</f>
        <v>52.300498176696436</v>
      </c>
      <c r="F67" s="20">
        <f>$B67*'Valor final dos insumos'!E$24</f>
        <v>52.300498176696436</v>
      </c>
      <c r="G67" s="20">
        <f>$B67*'Valor final dos insumos'!F$24</f>
        <v>313.80298906017862</v>
      </c>
      <c r="H67" s="20">
        <f>$B67*'Valor final dos insumos'!G$24</f>
        <v>156.90149453008931</v>
      </c>
      <c r="I67" s="20">
        <f>$B67*'Valor final dos insumos'!H$24</f>
        <v>11.7676120897567</v>
      </c>
      <c r="J67" s="20">
        <f>$B67*'Valor final dos insumos'!I$24</f>
        <v>3.9225373632522329</v>
      </c>
      <c r="K67" s="20">
        <f>$B67*'Valor final dos insumos'!J$24</f>
        <v>15.690149453008932</v>
      </c>
      <c r="L67" s="20">
        <f>$B67*'Valor final dos insumos'!K$24</f>
        <v>3.9225373632522329</v>
      </c>
      <c r="M67" s="20">
        <f>$B67*'Valor final dos insumos'!L$24</f>
        <v>1.1768006328503346</v>
      </c>
      <c r="N67" s="20">
        <f>$B67*'Valor final dos insumos'!M$24</f>
        <v>3.9225373632522329</v>
      </c>
      <c r="O67" s="20">
        <f>$B67*'Valor final dos insumos'!N$24</f>
        <v>3.9225373632522329</v>
      </c>
      <c r="P67" s="20">
        <f>$B67*'Valor final dos insumos'!O$24</f>
        <v>1.1768006328503346</v>
      </c>
      <c r="Q67" s="20">
        <f>$B67*'Valor final dos insumos'!P$24</f>
        <v>1.1768006328503346</v>
      </c>
    </row>
    <row r="68" spans="1:17">
      <c r="A68" s="18" t="s">
        <v>109</v>
      </c>
      <c r="B68" s="19">
        <v>3.4266530320862837E-3</v>
      </c>
      <c r="C68" s="20">
        <f>$B68*'Valor final dos insumos'!B$24</f>
        <v>1326.9383537401841</v>
      </c>
      <c r="D68" s="20">
        <f>$B68*'Valor final dos insumos'!C$24</f>
        <v>552.8909807250767</v>
      </c>
      <c r="E68" s="20">
        <f>$B68*'Valor final dos insumos'!D$24</f>
        <v>2211.5639229003068</v>
      </c>
      <c r="F68" s="20">
        <f>$B68*'Valor final dos insumos'!E$24</f>
        <v>2211.5639229003068</v>
      </c>
      <c r="G68" s="20">
        <f>$B68*'Valor final dos insumos'!F$24</f>
        <v>13269.38353740184</v>
      </c>
      <c r="H68" s="20">
        <f>$B68*'Valor final dos insumos'!G$24</f>
        <v>6634.69176870092</v>
      </c>
      <c r="I68" s="20">
        <f>$B68*'Valor final dos insumos'!H$24</f>
        <v>497.60188265256903</v>
      </c>
      <c r="J68" s="20">
        <f>$B68*'Valor final dos insumos'!I$24</f>
        <v>165.86729421752301</v>
      </c>
      <c r="K68" s="20">
        <f>$B68*'Valor final dos insumos'!J$24</f>
        <v>663.46917687009204</v>
      </c>
      <c r="L68" s="20">
        <f>$B68*'Valor final dos insumos'!K$24</f>
        <v>165.86729421752301</v>
      </c>
      <c r="M68" s="20">
        <f>$B68*'Valor final dos insumos'!L$24</f>
        <v>49.761855331957015</v>
      </c>
      <c r="N68" s="20">
        <f>$B68*'Valor final dos insumos'!M$24</f>
        <v>165.86729421752301</v>
      </c>
      <c r="O68" s="20">
        <f>$B68*'Valor final dos insumos'!N$24</f>
        <v>165.86729421752301</v>
      </c>
      <c r="P68" s="20">
        <f>$B68*'Valor final dos insumos'!O$24</f>
        <v>49.761855331957015</v>
      </c>
      <c r="Q68" s="20">
        <f>$B68*'Valor final dos insumos'!P$24</f>
        <v>49.761855331957015</v>
      </c>
    </row>
    <row r="69" spans="1:17">
      <c r="A69" s="18" t="s">
        <v>110</v>
      </c>
      <c r="B69" s="19">
        <v>1.4277720967026183E-4</v>
      </c>
      <c r="C69" s="20">
        <f>$B69*'Valor final dos insumos'!B$24</f>
        <v>55.28909807250767</v>
      </c>
      <c r="D69" s="20">
        <f>$B69*'Valor final dos insumos'!C$24</f>
        <v>23.037124196878196</v>
      </c>
      <c r="E69" s="20">
        <f>$B69*'Valor final dos insumos'!D$24</f>
        <v>92.148496787512784</v>
      </c>
      <c r="F69" s="20">
        <f>$B69*'Valor final dos insumos'!E$24</f>
        <v>92.148496787512784</v>
      </c>
      <c r="G69" s="20">
        <f>$B69*'Valor final dos insumos'!F$24</f>
        <v>552.8909807250767</v>
      </c>
      <c r="H69" s="20">
        <f>$B69*'Valor final dos insumos'!G$24</f>
        <v>276.44549036253835</v>
      </c>
      <c r="I69" s="20">
        <f>$B69*'Valor final dos insumos'!H$24</f>
        <v>20.73341177719038</v>
      </c>
      <c r="J69" s="20">
        <f>$B69*'Valor final dos insumos'!I$24</f>
        <v>6.9111372590634588</v>
      </c>
      <c r="K69" s="20">
        <f>$B69*'Valor final dos insumos'!J$24</f>
        <v>27.644549036253835</v>
      </c>
      <c r="L69" s="20">
        <f>$B69*'Valor final dos insumos'!K$24</f>
        <v>6.9111372590634588</v>
      </c>
      <c r="M69" s="20">
        <f>$B69*'Valor final dos insumos'!L$24</f>
        <v>2.0734106388315423</v>
      </c>
      <c r="N69" s="20">
        <f>$B69*'Valor final dos insumos'!M$24</f>
        <v>6.9111372590634588</v>
      </c>
      <c r="O69" s="20">
        <f>$B69*'Valor final dos insumos'!N$24</f>
        <v>6.9111372590634588</v>
      </c>
      <c r="P69" s="20">
        <f>$B69*'Valor final dos insumos'!O$24</f>
        <v>2.0734106388315423</v>
      </c>
      <c r="Q69" s="20">
        <f>$B69*'Valor final dos insumos'!P$24</f>
        <v>2.0734106388315423</v>
      </c>
    </row>
    <row r="70" spans="1:17">
      <c r="A70" s="18" t="s">
        <v>111</v>
      </c>
      <c r="B70" s="19">
        <v>1.9139863782824287E-3</v>
      </c>
      <c r="C70" s="20">
        <f>$B70*'Valor final dos insumos'!B$24</f>
        <v>741.17277416118384</v>
      </c>
      <c r="D70" s="20">
        <f>$B70*'Valor final dos insumos'!C$24</f>
        <v>308.82198923382663</v>
      </c>
      <c r="E70" s="20">
        <f>$B70*'Valor final dos insumos'!D$24</f>
        <v>1235.2879569353065</v>
      </c>
      <c r="F70" s="20">
        <f>$B70*'Valor final dos insumos'!E$24</f>
        <v>1235.2879569353065</v>
      </c>
      <c r="G70" s="20">
        <f>$B70*'Valor final dos insumos'!F$24</f>
        <v>7411.7277416118377</v>
      </c>
      <c r="H70" s="20">
        <f>$B70*'Valor final dos insumos'!G$24</f>
        <v>3705.8638708059189</v>
      </c>
      <c r="I70" s="20">
        <f>$B70*'Valor final dos insumos'!H$24</f>
        <v>277.93979031044398</v>
      </c>
      <c r="J70" s="20">
        <f>$B70*'Valor final dos insumos'!I$24</f>
        <v>92.64659677014798</v>
      </c>
      <c r="K70" s="20">
        <f>$B70*'Valor final dos insumos'!J$24</f>
        <v>370.58638708059192</v>
      </c>
      <c r="L70" s="20">
        <f>$B70*'Valor final dos insumos'!K$24</f>
        <v>92.64659677014798</v>
      </c>
      <c r="M70" s="20">
        <f>$B70*'Valor final dos insumos'!L$24</f>
        <v>27.794910185417429</v>
      </c>
      <c r="N70" s="20">
        <f>$B70*'Valor final dos insumos'!M$24</f>
        <v>92.64659677014798</v>
      </c>
      <c r="O70" s="20">
        <f>$B70*'Valor final dos insumos'!N$24</f>
        <v>92.64659677014798</v>
      </c>
      <c r="P70" s="20">
        <f>$B70*'Valor final dos insumos'!O$24</f>
        <v>27.794910185417429</v>
      </c>
      <c r="Q70" s="20">
        <f>$B70*'Valor final dos insumos'!P$24</f>
        <v>27.794910185417429</v>
      </c>
    </row>
    <row r="71" spans="1:17">
      <c r="A71" s="18" t="s">
        <v>112</v>
      </c>
      <c r="B71" s="19">
        <v>7.7176870092033417E-6</v>
      </c>
      <c r="C71" s="20">
        <f>$B71*'Valor final dos insumos'!B$24</f>
        <v>2.9885998958112254</v>
      </c>
      <c r="D71" s="20">
        <f>$B71*'Valor final dos insumos'!C$24</f>
        <v>1.2452499565880106</v>
      </c>
      <c r="E71" s="20">
        <f>$B71*'Valor final dos insumos'!D$24</f>
        <v>4.9809998263520425</v>
      </c>
      <c r="F71" s="20">
        <f>$B71*'Valor final dos insumos'!E$24</f>
        <v>4.9809998263520425</v>
      </c>
      <c r="G71" s="20">
        <f>$B71*'Valor final dos insumos'!F$24</f>
        <v>29.88599895811225</v>
      </c>
      <c r="H71" s="20">
        <f>$B71*'Valor final dos insumos'!G$24</f>
        <v>14.942999479056125</v>
      </c>
      <c r="I71" s="20">
        <f>$B71*'Valor final dos insumos'!H$24</f>
        <v>1.1207249609292096</v>
      </c>
      <c r="J71" s="20">
        <f>$B71*'Valor final dos insumos'!I$24</f>
        <v>0.37357498697640318</v>
      </c>
      <c r="K71" s="20">
        <f>$B71*'Valor final dos insumos'!J$24</f>
        <v>1.4942999479056127</v>
      </c>
      <c r="L71" s="20">
        <f>$B71*'Valor final dos insumos'!K$24</f>
        <v>0.37357498697640318</v>
      </c>
      <c r="M71" s="20">
        <f>$B71*'Valor final dos insumos'!L$24</f>
        <v>0.11207625074765093</v>
      </c>
      <c r="N71" s="20">
        <f>$B71*'Valor final dos insumos'!M$24</f>
        <v>0.37357498697640318</v>
      </c>
      <c r="O71" s="20">
        <f>$B71*'Valor final dos insumos'!N$24</f>
        <v>0.37357498697640318</v>
      </c>
      <c r="P71" s="20">
        <f>$B71*'Valor final dos insumos'!O$24</f>
        <v>0.11207625074765093</v>
      </c>
      <c r="Q71" s="20">
        <f>$B71*'Valor final dos insumos'!P$24</f>
        <v>0.11207625074765093</v>
      </c>
    </row>
    <row r="72" spans="1:17">
      <c r="A72" s="18" t="s">
        <v>113</v>
      </c>
      <c r="B72" s="19">
        <v>2.7011904532211698E-5</v>
      </c>
      <c r="C72" s="20">
        <f>$B72*'Valor final dos insumos'!B$24</f>
        <v>10.460099635339288</v>
      </c>
      <c r="D72" s="20">
        <f>$B72*'Valor final dos insumos'!C$24</f>
        <v>4.3583748480580367</v>
      </c>
      <c r="E72" s="20">
        <f>$B72*'Valor final dos insumos'!D$24</f>
        <v>17.433499392232147</v>
      </c>
      <c r="F72" s="20">
        <f>$B72*'Valor final dos insumos'!E$24</f>
        <v>17.433499392232147</v>
      </c>
      <c r="G72" s="20">
        <f>$B72*'Valor final dos insumos'!F$24</f>
        <v>104.60099635339289</v>
      </c>
      <c r="H72" s="20">
        <f>$B72*'Valor final dos insumos'!G$24</f>
        <v>52.300498176696443</v>
      </c>
      <c r="I72" s="20">
        <f>$B72*'Valor final dos insumos'!H$24</f>
        <v>3.9225373632522338</v>
      </c>
      <c r="J72" s="20">
        <f>$B72*'Valor final dos insumos'!I$24</f>
        <v>1.307512454417411</v>
      </c>
      <c r="K72" s="20">
        <f>$B72*'Valor final dos insumos'!J$24</f>
        <v>5.2300498176696442</v>
      </c>
      <c r="L72" s="20">
        <f>$B72*'Valor final dos insumos'!K$24</f>
        <v>1.307512454417411</v>
      </c>
      <c r="M72" s="20">
        <f>$B72*'Valor final dos insumos'!L$24</f>
        <v>0.39226687761677825</v>
      </c>
      <c r="N72" s="20">
        <f>$B72*'Valor final dos insumos'!M$24</f>
        <v>1.307512454417411</v>
      </c>
      <c r="O72" s="20">
        <f>$B72*'Valor final dos insumos'!N$24</f>
        <v>1.307512454417411</v>
      </c>
      <c r="P72" s="20">
        <f>$B72*'Valor final dos insumos'!O$24</f>
        <v>0.39226687761677825</v>
      </c>
      <c r="Q72" s="20">
        <f>$B72*'Valor final dos insumos'!P$24</f>
        <v>0.39226687761677825</v>
      </c>
    </row>
    <row r="73" spans="1:17">
      <c r="A73" s="18" t="s">
        <v>114</v>
      </c>
      <c r="B73" s="19">
        <v>4.1289625499237877E-4</v>
      </c>
      <c r="C73" s="20">
        <f>$B73*'Valor final dos insumos'!B$24</f>
        <v>159.89009442590054</v>
      </c>
      <c r="D73" s="20">
        <f>$B73*'Valor final dos insumos'!C$24</f>
        <v>66.620872677458564</v>
      </c>
      <c r="E73" s="20">
        <f>$B73*'Valor final dos insumos'!D$24</f>
        <v>266.48349070983426</v>
      </c>
      <c r="F73" s="20">
        <f>$B73*'Valor final dos insumos'!E$24</f>
        <v>266.48349070983426</v>
      </c>
      <c r="G73" s="20">
        <f>$B73*'Valor final dos insumos'!F$24</f>
        <v>1598.9009442590054</v>
      </c>
      <c r="H73" s="20">
        <f>$B73*'Valor final dos insumos'!G$24</f>
        <v>799.45047212950271</v>
      </c>
      <c r="I73" s="20">
        <f>$B73*'Valor final dos insumos'!H$24</f>
        <v>59.958785409712711</v>
      </c>
      <c r="J73" s="20">
        <f>$B73*'Valor final dos insumos'!I$24</f>
        <v>19.986261803237568</v>
      </c>
      <c r="K73" s="20">
        <f>$B73*'Valor final dos insumos'!J$24</f>
        <v>79.945047212950271</v>
      </c>
      <c r="L73" s="20">
        <f>$B73*'Valor final dos insumos'!K$24</f>
        <v>19.986261803237568</v>
      </c>
      <c r="M73" s="20">
        <f>$B73*'Valor final dos insumos'!L$24</f>
        <v>5.9960794149993246</v>
      </c>
      <c r="N73" s="20">
        <f>$B73*'Valor final dos insumos'!M$24</f>
        <v>19.986261803237568</v>
      </c>
      <c r="O73" s="20">
        <f>$B73*'Valor final dos insumos'!N$24</f>
        <v>19.986261803237568</v>
      </c>
      <c r="P73" s="20">
        <f>$B73*'Valor final dos insumos'!O$24</f>
        <v>5.9960794149993246</v>
      </c>
      <c r="Q73" s="20">
        <f>$B73*'Valor final dos insumos'!P$24</f>
        <v>5.9960794149993246</v>
      </c>
    </row>
    <row r="74" spans="1:17">
      <c r="A74" s="18" t="s">
        <v>115</v>
      </c>
      <c r="B74" s="19">
        <v>7.8720407493874088E-4</v>
      </c>
      <c r="C74" s="20">
        <f>$B74*'Valor final dos insumos'!B$24</f>
        <v>304.837189372745</v>
      </c>
      <c r="D74" s="20">
        <f>$B74*'Valor final dos insumos'!C$24</f>
        <v>127.01549557197707</v>
      </c>
      <c r="E74" s="20">
        <f>$B74*'Valor final dos insumos'!D$24</f>
        <v>508.06198228790828</v>
      </c>
      <c r="F74" s="20">
        <f>$B74*'Valor final dos insumos'!E$24</f>
        <v>508.06198228790828</v>
      </c>
      <c r="G74" s="20">
        <f>$B74*'Valor final dos insumos'!F$24</f>
        <v>3048.3718937274498</v>
      </c>
      <c r="H74" s="20">
        <f>$B74*'Valor final dos insumos'!G$24</f>
        <v>1524.1859468637249</v>
      </c>
      <c r="I74" s="20">
        <f>$B74*'Valor final dos insumos'!H$24</f>
        <v>114.31394601477938</v>
      </c>
      <c r="J74" s="20">
        <f>$B74*'Valor final dos insumos'!I$24</f>
        <v>38.104648671593125</v>
      </c>
      <c r="K74" s="20">
        <f>$B74*'Valor final dos insumos'!J$24</f>
        <v>152.4185946863725</v>
      </c>
      <c r="L74" s="20">
        <f>$B74*'Valor final dos insumos'!K$24</f>
        <v>38.104648671593125</v>
      </c>
      <c r="M74" s="20">
        <f>$B74*'Valor final dos insumos'!L$24</f>
        <v>11.431777576260394</v>
      </c>
      <c r="N74" s="20">
        <f>$B74*'Valor final dos insumos'!M$24</f>
        <v>38.104648671593125</v>
      </c>
      <c r="O74" s="20">
        <f>$B74*'Valor final dos insumos'!N$24</f>
        <v>38.104648671593125</v>
      </c>
      <c r="P74" s="20">
        <f>$B74*'Valor final dos insumos'!O$24</f>
        <v>11.431777576260394</v>
      </c>
      <c r="Q74" s="20">
        <f>$B74*'Valor final dos insumos'!P$24</f>
        <v>11.431777576260394</v>
      </c>
    </row>
    <row r="75" spans="1:17">
      <c r="A75" s="18" t="s">
        <v>116</v>
      </c>
      <c r="B75" s="19">
        <v>5.1708502961662385E-4</v>
      </c>
      <c r="C75" s="20">
        <f>$B75*'Valor final dos insumos'!B$24</f>
        <v>200.23619301935207</v>
      </c>
      <c r="D75" s="20">
        <f>$B75*'Valor final dos insumos'!C$24</f>
        <v>83.431747091396701</v>
      </c>
      <c r="E75" s="20">
        <f>$B75*'Valor final dos insumos'!D$24</f>
        <v>333.72698836558681</v>
      </c>
      <c r="F75" s="20">
        <f>$B75*'Valor final dos insumos'!E$24</f>
        <v>333.72698836558681</v>
      </c>
      <c r="G75" s="20">
        <f>$B75*'Valor final dos insumos'!F$24</f>
        <v>2002.3619301935207</v>
      </c>
      <c r="H75" s="20">
        <f>$B75*'Valor final dos insumos'!G$24</f>
        <v>1001.1809650967604</v>
      </c>
      <c r="I75" s="20">
        <f>$B75*'Valor final dos insumos'!H$24</f>
        <v>75.088572382257041</v>
      </c>
      <c r="J75" s="20">
        <f>$B75*'Valor final dos insumos'!I$24</f>
        <v>25.029524127419009</v>
      </c>
      <c r="K75" s="20">
        <f>$B75*'Valor final dos insumos'!J$24</f>
        <v>100.11809650967604</v>
      </c>
      <c r="L75" s="20">
        <f>$B75*'Valor final dos insumos'!K$24</f>
        <v>25.029524127419009</v>
      </c>
      <c r="M75" s="20">
        <f>$B75*'Valor final dos insumos'!L$24</f>
        <v>7.5091088000926112</v>
      </c>
      <c r="N75" s="20">
        <f>$B75*'Valor final dos insumos'!M$24</f>
        <v>25.029524127419009</v>
      </c>
      <c r="O75" s="20">
        <f>$B75*'Valor final dos insumos'!N$24</f>
        <v>25.029524127419009</v>
      </c>
      <c r="P75" s="20">
        <f>$B75*'Valor final dos insumos'!O$24</f>
        <v>7.5091088000926112</v>
      </c>
      <c r="Q75" s="20">
        <f>$B75*'Valor final dos insumos'!P$24</f>
        <v>7.5091088000926112</v>
      </c>
    </row>
    <row r="76" spans="1:17">
      <c r="A76" s="18" t="s">
        <v>117</v>
      </c>
      <c r="B76" s="19">
        <v>1.9294217523008356E-5</v>
      </c>
      <c r="C76" s="20">
        <f>$B76*'Valor final dos insumos'!B$24</f>
        <v>7.4714997395280633</v>
      </c>
      <c r="D76" s="20">
        <f>$B76*'Valor final dos insumos'!C$24</f>
        <v>3.1131248914700267</v>
      </c>
      <c r="E76" s="20">
        <f>$B76*'Valor final dos insumos'!D$24</f>
        <v>12.452499565880107</v>
      </c>
      <c r="F76" s="20">
        <f>$B76*'Valor final dos insumos'!E$24</f>
        <v>12.452499565880107</v>
      </c>
      <c r="G76" s="20">
        <f>$B76*'Valor final dos insumos'!F$24</f>
        <v>74.714997395280633</v>
      </c>
      <c r="H76" s="20">
        <f>$B76*'Valor final dos insumos'!G$24</f>
        <v>37.357498697640317</v>
      </c>
      <c r="I76" s="20">
        <f>$B76*'Valor final dos insumos'!H$24</f>
        <v>2.8018124023230242</v>
      </c>
      <c r="J76" s="20">
        <f>$B76*'Valor final dos insumos'!I$24</f>
        <v>0.93393746744100792</v>
      </c>
      <c r="K76" s="20">
        <f>$B76*'Valor final dos insumos'!J$24</f>
        <v>3.7357498697640317</v>
      </c>
      <c r="L76" s="20">
        <f>$B76*'Valor final dos insumos'!K$24</f>
        <v>0.93393746744100792</v>
      </c>
      <c r="M76" s="20">
        <f>$B76*'Valor final dos insumos'!L$24</f>
        <v>0.28019062686912732</v>
      </c>
      <c r="N76" s="20">
        <f>$B76*'Valor final dos insumos'!M$24</f>
        <v>0.93393746744100792</v>
      </c>
      <c r="O76" s="20">
        <f>$B76*'Valor final dos insumos'!N$24</f>
        <v>0.93393746744100792</v>
      </c>
      <c r="P76" s="20">
        <f>$B76*'Valor final dos insumos'!O$24</f>
        <v>0.28019062686912732</v>
      </c>
      <c r="Q76" s="20">
        <f>$B76*'Valor final dos insumos'!P$24</f>
        <v>0.28019062686912732</v>
      </c>
    </row>
    <row r="77" spans="1:17">
      <c r="A77" s="18" t="s">
        <v>118</v>
      </c>
      <c r="B77" s="19">
        <v>5.0164965559821723E-5</v>
      </c>
      <c r="C77" s="20">
        <f>$B77*'Valor final dos insumos'!B$24</f>
        <v>19.425899322772963</v>
      </c>
      <c r="D77" s="20">
        <f>$B77*'Valor final dos insumos'!C$24</f>
        <v>8.0941247178220692</v>
      </c>
      <c r="E77" s="20">
        <f>$B77*'Valor final dos insumos'!D$24</f>
        <v>32.376498871288277</v>
      </c>
      <c r="F77" s="20">
        <f>$B77*'Valor final dos insumos'!E$24</f>
        <v>32.376498871288277</v>
      </c>
      <c r="G77" s="20">
        <f>$B77*'Valor final dos insumos'!F$24</f>
        <v>194.25899322772963</v>
      </c>
      <c r="H77" s="20">
        <f>$B77*'Valor final dos insumos'!G$24</f>
        <v>97.129496613864816</v>
      </c>
      <c r="I77" s="20">
        <f>$B77*'Valor final dos insumos'!H$24</f>
        <v>7.2847122460398621</v>
      </c>
      <c r="J77" s="20">
        <f>$B77*'Valor final dos insumos'!I$24</f>
        <v>2.4282374153466204</v>
      </c>
      <c r="K77" s="20">
        <f>$B77*'Valor final dos insumos'!J$24</f>
        <v>9.7129496613864816</v>
      </c>
      <c r="L77" s="20">
        <f>$B77*'Valor final dos insumos'!K$24</f>
        <v>2.4282374153466204</v>
      </c>
      <c r="M77" s="20">
        <f>$B77*'Valor final dos insumos'!L$24</f>
        <v>0.72849562985973104</v>
      </c>
      <c r="N77" s="20">
        <f>$B77*'Valor final dos insumos'!M$24</f>
        <v>2.4282374153466204</v>
      </c>
      <c r="O77" s="20">
        <f>$B77*'Valor final dos insumos'!N$24</f>
        <v>2.4282374153466204</v>
      </c>
      <c r="P77" s="20">
        <f>$B77*'Valor final dos insumos'!O$24</f>
        <v>0.72849562985973104</v>
      </c>
      <c r="Q77" s="20">
        <f>$B77*'Valor final dos insumos'!P$24</f>
        <v>0.72849562985973104</v>
      </c>
    </row>
    <row r="78" spans="1:17">
      <c r="A78" s="18" t="s">
        <v>119</v>
      </c>
      <c r="B78" s="19">
        <v>3.5115475891875207E-4</v>
      </c>
      <c r="C78" s="20">
        <f>$B78*'Valor final dos insumos'!B$24</f>
        <v>135.98129525941076</v>
      </c>
      <c r="D78" s="20">
        <f>$B78*'Valor final dos insumos'!C$24</f>
        <v>56.658873024754485</v>
      </c>
      <c r="E78" s="20">
        <f>$B78*'Valor final dos insumos'!D$24</f>
        <v>226.63549209901794</v>
      </c>
      <c r="F78" s="20">
        <f>$B78*'Valor final dos insumos'!E$24</f>
        <v>226.63549209901794</v>
      </c>
      <c r="G78" s="20">
        <f>$B78*'Valor final dos insumos'!F$24</f>
        <v>1359.8129525941074</v>
      </c>
      <c r="H78" s="20">
        <f>$B78*'Valor final dos insumos'!G$24</f>
        <v>679.9064762970537</v>
      </c>
      <c r="I78" s="20">
        <f>$B78*'Valor final dos insumos'!H$24</f>
        <v>50.992985722279037</v>
      </c>
      <c r="J78" s="20">
        <f>$B78*'Valor final dos insumos'!I$24</f>
        <v>16.997661907426345</v>
      </c>
      <c r="K78" s="20">
        <f>$B78*'Valor final dos insumos'!J$24</f>
        <v>67.990647629705379</v>
      </c>
      <c r="L78" s="20">
        <f>$B78*'Valor final dos insumos'!K$24</f>
        <v>16.997661907426345</v>
      </c>
      <c r="M78" s="20">
        <f>$B78*'Valor final dos insumos'!L$24</f>
        <v>5.0994694090181172</v>
      </c>
      <c r="N78" s="20">
        <f>$B78*'Valor final dos insumos'!M$24</f>
        <v>16.997661907426345</v>
      </c>
      <c r="O78" s="20">
        <f>$B78*'Valor final dos insumos'!N$24</f>
        <v>16.997661907426345</v>
      </c>
      <c r="P78" s="20">
        <f>$B78*'Valor final dos insumos'!O$24</f>
        <v>5.0994694090181172</v>
      </c>
      <c r="Q78" s="20">
        <f>$B78*'Valor final dos insumos'!P$24</f>
        <v>5.0994694090181172</v>
      </c>
    </row>
    <row r="79" spans="1:17">
      <c r="A79" s="18" t="s">
        <v>120</v>
      </c>
      <c r="B79" s="19">
        <v>1.8908333172548187E-4</v>
      </c>
      <c r="C79" s="20">
        <f>$B79*'Valor final dos insumos'!B$24</f>
        <v>73.220697447375017</v>
      </c>
      <c r="D79" s="20">
        <f>$B79*'Valor final dos insumos'!C$24</f>
        <v>30.508623936406259</v>
      </c>
      <c r="E79" s="20">
        <f>$B79*'Valor final dos insumos'!D$24</f>
        <v>122.03449574562504</v>
      </c>
      <c r="F79" s="20">
        <f>$B79*'Valor final dos insumos'!E$24</f>
        <v>122.03449574562504</v>
      </c>
      <c r="G79" s="20">
        <f>$B79*'Valor final dos insumos'!F$24</f>
        <v>732.20697447375017</v>
      </c>
      <c r="H79" s="20">
        <f>$B79*'Valor final dos insumos'!G$24</f>
        <v>366.10348723687508</v>
      </c>
      <c r="I79" s="20">
        <f>$B79*'Valor final dos insumos'!H$24</f>
        <v>27.457761542765635</v>
      </c>
      <c r="J79" s="20">
        <f>$B79*'Valor final dos insumos'!I$24</f>
        <v>9.1525871809218771</v>
      </c>
      <c r="K79" s="20">
        <f>$B79*'Valor final dos insumos'!J$24</f>
        <v>36.610348723687508</v>
      </c>
      <c r="L79" s="20">
        <f>$B79*'Valor final dos insumos'!K$24</f>
        <v>9.1525871809218771</v>
      </c>
      <c r="M79" s="20">
        <f>$B79*'Valor final dos insumos'!L$24</f>
        <v>2.7458681433174479</v>
      </c>
      <c r="N79" s="20">
        <f>$B79*'Valor final dos insumos'!M$24</f>
        <v>9.1525871809218771</v>
      </c>
      <c r="O79" s="20">
        <f>$B79*'Valor final dos insumos'!N$24</f>
        <v>9.1525871809218771</v>
      </c>
      <c r="P79" s="20">
        <f>$B79*'Valor final dos insumos'!O$24</f>
        <v>2.7458681433174479</v>
      </c>
      <c r="Q79" s="20">
        <f>$B79*'Valor final dos insumos'!P$24</f>
        <v>2.7458681433174479</v>
      </c>
    </row>
    <row r="80" spans="1:17">
      <c r="A80" s="18" t="s">
        <v>121</v>
      </c>
      <c r="B80" s="19">
        <v>3.8588435046016712E-5</v>
      </c>
      <c r="C80" s="20">
        <f>$B80*'Valor final dos insumos'!B$24</f>
        <v>14.942999479056127</v>
      </c>
      <c r="D80" s="20">
        <f>$B80*'Valor final dos insumos'!C$24</f>
        <v>6.2262497829400534</v>
      </c>
      <c r="E80" s="20">
        <f>$B80*'Valor final dos insumos'!D$24</f>
        <v>24.904999131760214</v>
      </c>
      <c r="F80" s="20">
        <f>$B80*'Valor final dos insumos'!E$24</f>
        <v>24.904999131760214</v>
      </c>
      <c r="G80" s="20">
        <f>$B80*'Valor final dos insumos'!F$24</f>
        <v>149.42999479056127</v>
      </c>
      <c r="H80" s="20">
        <f>$B80*'Valor final dos insumos'!G$24</f>
        <v>74.714997395280633</v>
      </c>
      <c r="I80" s="20">
        <f>$B80*'Valor final dos insumos'!H$24</f>
        <v>5.6036248046460484</v>
      </c>
      <c r="J80" s="20">
        <f>$B80*'Valor final dos insumos'!I$24</f>
        <v>1.8678749348820158</v>
      </c>
      <c r="K80" s="20">
        <f>$B80*'Valor final dos insumos'!J$24</f>
        <v>7.4714997395280633</v>
      </c>
      <c r="L80" s="20">
        <f>$B80*'Valor final dos insumos'!K$24</f>
        <v>1.8678749348820158</v>
      </c>
      <c r="M80" s="20">
        <f>$B80*'Valor final dos insumos'!L$24</f>
        <v>0.56038125373825465</v>
      </c>
      <c r="N80" s="20">
        <f>$B80*'Valor final dos insumos'!M$24</f>
        <v>1.8678749348820158</v>
      </c>
      <c r="O80" s="20">
        <f>$B80*'Valor final dos insumos'!N$24</f>
        <v>1.8678749348820158</v>
      </c>
      <c r="P80" s="20">
        <f>$B80*'Valor final dos insumos'!O$24</f>
        <v>0.56038125373825465</v>
      </c>
      <c r="Q80" s="20">
        <f>$B80*'Valor final dos insumos'!P$24</f>
        <v>0.56038125373825465</v>
      </c>
    </row>
    <row r="81" spans="1:17">
      <c r="A81" s="18" t="s">
        <v>122</v>
      </c>
      <c r="B81" s="19">
        <v>7.7176870092033417E-6</v>
      </c>
      <c r="C81" s="20">
        <f>$B81*'Valor final dos insumos'!B$24</f>
        <v>2.9885998958112254</v>
      </c>
      <c r="D81" s="20">
        <f>$B81*'Valor final dos insumos'!C$24</f>
        <v>1.2452499565880106</v>
      </c>
      <c r="E81" s="20">
        <f>$B81*'Valor final dos insumos'!D$24</f>
        <v>4.9809998263520425</v>
      </c>
      <c r="F81" s="20">
        <f>$B81*'Valor final dos insumos'!E$24</f>
        <v>4.9809998263520425</v>
      </c>
      <c r="G81" s="20">
        <f>$B81*'Valor final dos insumos'!F$24</f>
        <v>29.88599895811225</v>
      </c>
      <c r="H81" s="20">
        <f>$B81*'Valor final dos insumos'!G$24</f>
        <v>14.942999479056125</v>
      </c>
      <c r="I81" s="20">
        <f>$B81*'Valor final dos insumos'!H$24</f>
        <v>1.1207249609292096</v>
      </c>
      <c r="J81" s="20">
        <f>$B81*'Valor final dos insumos'!I$24</f>
        <v>0.37357498697640318</v>
      </c>
      <c r="K81" s="20">
        <f>$B81*'Valor final dos insumos'!J$24</f>
        <v>1.4942999479056127</v>
      </c>
      <c r="L81" s="20">
        <f>$B81*'Valor final dos insumos'!K$24</f>
        <v>0.37357498697640318</v>
      </c>
      <c r="M81" s="20">
        <f>$B81*'Valor final dos insumos'!L$24</f>
        <v>0.11207625074765093</v>
      </c>
      <c r="N81" s="20">
        <f>$B81*'Valor final dos insumos'!M$24</f>
        <v>0.37357498697640318</v>
      </c>
      <c r="O81" s="20">
        <f>$B81*'Valor final dos insumos'!N$24</f>
        <v>0.37357498697640318</v>
      </c>
      <c r="P81" s="20">
        <f>$B81*'Valor final dos insumos'!O$24</f>
        <v>0.11207625074765093</v>
      </c>
      <c r="Q81" s="20">
        <f>$B81*'Valor final dos insumos'!P$24</f>
        <v>0.11207625074765093</v>
      </c>
    </row>
    <row r="82" spans="1:17">
      <c r="A82" s="18" t="s">
        <v>123</v>
      </c>
      <c r="B82" s="19">
        <v>5.4023809064423395E-5</v>
      </c>
      <c r="C82" s="20">
        <f>$B82*'Valor final dos insumos'!B$24</f>
        <v>20.920199270678577</v>
      </c>
      <c r="D82" s="20">
        <f>$B82*'Valor final dos insumos'!C$24</f>
        <v>8.7167496961160733</v>
      </c>
      <c r="E82" s="20">
        <f>$B82*'Valor final dos insumos'!D$24</f>
        <v>34.866998784464293</v>
      </c>
      <c r="F82" s="20">
        <f>$B82*'Valor final dos insumos'!E$24</f>
        <v>34.866998784464293</v>
      </c>
      <c r="G82" s="20">
        <f>$B82*'Valor final dos insumos'!F$24</f>
        <v>209.20199270678577</v>
      </c>
      <c r="H82" s="20">
        <f>$B82*'Valor final dos insumos'!G$24</f>
        <v>104.60099635339289</v>
      </c>
      <c r="I82" s="20">
        <f>$B82*'Valor final dos insumos'!H$24</f>
        <v>7.8450747265044676</v>
      </c>
      <c r="J82" s="20">
        <f>$B82*'Valor final dos insumos'!I$24</f>
        <v>2.6150249088348221</v>
      </c>
      <c r="K82" s="20">
        <f>$B82*'Valor final dos insumos'!J$24</f>
        <v>10.460099635339288</v>
      </c>
      <c r="L82" s="20">
        <f>$B82*'Valor final dos insumos'!K$24</f>
        <v>2.6150249088348221</v>
      </c>
      <c r="M82" s="20">
        <f>$B82*'Valor final dos insumos'!L$24</f>
        <v>0.78453375523355651</v>
      </c>
      <c r="N82" s="20">
        <f>$B82*'Valor final dos insumos'!M$24</f>
        <v>2.6150249088348221</v>
      </c>
      <c r="O82" s="20">
        <f>$B82*'Valor final dos insumos'!N$24</f>
        <v>2.6150249088348221</v>
      </c>
      <c r="P82" s="20">
        <f>$B82*'Valor final dos insumos'!O$24</f>
        <v>0.78453375523355651</v>
      </c>
      <c r="Q82" s="20">
        <f>$B82*'Valor final dos insumos'!P$24</f>
        <v>0.78453375523355651</v>
      </c>
    </row>
    <row r="83" spans="1:17">
      <c r="A83" s="18" t="s">
        <v>124</v>
      </c>
      <c r="B83" s="19">
        <v>7.7176870092033417E-6</v>
      </c>
      <c r="C83" s="20">
        <f>$B83*'Valor final dos insumos'!B$24</f>
        <v>2.9885998958112254</v>
      </c>
      <c r="D83" s="20">
        <f>$B83*'Valor final dos insumos'!C$24</f>
        <v>1.2452499565880106</v>
      </c>
      <c r="E83" s="20">
        <f>$B83*'Valor final dos insumos'!D$24</f>
        <v>4.9809998263520425</v>
      </c>
      <c r="F83" s="20">
        <f>$B83*'Valor final dos insumos'!E$24</f>
        <v>4.9809998263520425</v>
      </c>
      <c r="G83" s="20">
        <f>$B83*'Valor final dos insumos'!F$24</f>
        <v>29.88599895811225</v>
      </c>
      <c r="H83" s="20">
        <f>$B83*'Valor final dos insumos'!G$24</f>
        <v>14.942999479056125</v>
      </c>
      <c r="I83" s="20">
        <f>$B83*'Valor final dos insumos'!H$24</f>
        <v>1.1207249609292096</v>
      </c>
      <c r="J83" s="20">
        <f>$B83*'Valor final dos insumos'!I$24</f>
        <v>0.37357498697640318</v>
      </c>
      <c r="K83" s="20">
        <f>$B83*'Valor final dos insumos'!J$24</f>
        <v>1.4942999479056127</v>
      </c>
      <c r="L83" s="20">
        <f>$B83*'Valor final dos insumos'!K$24</f>
        <v>0.37357498697640318</v>
      </c>
      <c r="M83" s="20">
        <f>$B83*'Valor final dos insumos'!L$24</f>
        <v>0.11207625074765093</v>
      </c>
      <c r="N83" s="20">
        <f>$B83*'Valor final dos insumos'!M$24</f>
        <v>0.37357498697640318</v>
      </c>
      <c r="O83" s="20">
        <f>$B83*'Valor final dos insumos'!N$24</f>
        <v>0.37357498697640318</v>
      </c>
      <c r="P83" s="20">
        <f>$B83*'Valor final dos insumos'!O$24</f>
        <v>0.11207625074765093</v>
      </c>
      <c r="Q83" s="20">
        <f>$B83*'Valor final dos insumos'!P$24</f>
        <v>0.11207625074765093</v>
      </c>
    </row>
    <row r="84" spans="1:17">
      <c r="A84" s="18" t="s">
        <v>125</v>
      </c>
      <c r="B84" s="19">
        <v>1.9294217523008356E-5</v>
      </c>
      <c r="C84" s="20">
        <f>$B84*'Valor final dos insumos'!B$24</f>
        <v>7.4714997395280633</v>
      </c>
      <c r="D84" s="20">
        <f>$B84*'Valor final dos insumos'!C$24</f>
        <v>3.1131248914700267</v>
      </c>
      <c r="E84" s="20">
        <f>$B84*'Valor final dos insumos'!D$24</f>
        <v>12.452499565880107</v>
      </c>
      <c r="F84" s="20">
        <f>$B84*'Valor final dos insumos'!E$24</f>
        <v>12.452499565880107</v>
      </c>
      <c r="G84" s="20">
        <f>$B84*'Valor final dos insumos'!F$24</f>
        <v>74.714997395280633</v>
      </c>
      <c r="H84" s="20">
        <f>$B84*'Valor final dos insumos'!G$24</f>
        <v>37.357498697640317</v>
      </c>
      <c r="I84" s="20">
        <f>$B84*'Valor final dos insumos'!H$24</f>
        <v>2.8018124023230242</v>
      </c>
      <c r="J84" s="20">
        <f>$B84*'Valor final dos insumos'!I$24</f>
        <v>0.93393746744100792</v>
      </c>
      <c r="K84" s="20">
        <f>$B84*'Valor final dos insumos'!J$24</f>
        <v>3.7357498697640317</v>
      </c>
      <c r="L84" s="20">
        <f>$B84*'Valor final dos insumos'!K$24</f>
        <v>0.93393746744100792</v>
      </c>
      <c r="M84" s="20">
        <f>$B84*'Valor final dos insumos'!L$24</f>
        <v>0.28019062686912732</v>
      </c>
      <c r="N84" s="20">
        <f>$B84*'Valor final dos insumos'!M$24</f>
        <v>0.93393746744100792</v>
      </c>
      <c r="O84" s="20">
        <f>$B84*'Valor final dos insumos'!N$24</f>
        <v>0.93393746744100792</v>
      </c>
      <c r="P84" s="20">
        <f>$B84*'Valor final dos insumos'!O$24</f>
        <v>0.28019062686912732</v>
      </c>
      <c r="Q84" s="20">
        <f>$B84*'Valor final dos insumos'!P$24</f>
        <v>0.28019062686912732</v>
      </c>
    </row>
    <row r="85" spans="1:17">
      <c r="A85" s="18" t="s">
        <v>126</v>
      </c>
      <c r="B85" s="19">
        <v>1.9294217523008356E-5</v>
      </c>
      <c r="C85" s="20">
        <f>$B85*'Valor final dos insumos'!B$24</f>
        <v>7.4714997395280633</v>
      </c>
      <c r="D85" s="20">
        <f>$B85*'Valor final dos insumos'!C$24</f>
        <v>3.1131248914700267</v>
      </c>
      <c r="E85" s="20">
        <f>$B85*'Valor final dos insumos'!D$24</f>
        <v>12.452499565880107</v>
      </c>
      <c r="F85" s="20">
        <f>$B85*'Valor final dos insumos'!E$24</f>
        <v>12.452499565880107</v>
      </c>
      <c r="G85" s="20">
        <f>$B85*'Valor final dos insumos'!F$24</f>
        <v>74.714997395280633</v>
      </c>
      <c r="H85" s="20">
        <f>$B85*'Valor final dos insumos'!G$24</f>
        <v>37.357498697640317</v>
      </c>
      <c r="I85" s="20">
        <f>$B85*'Valor final dos insumos'!H$24</f>
        <v>2.8018124023230242</v>
      </c>
      <c r="J85" s="20">
        <f>$B85*'Valor final dos insumos'!I$24</f>
        <v>0.93393746744100792</v>
      </c>
      <c r="K85" s="20">
        <f>$B85*'Valor final dos insumos'!J$24</f>
        <v>3.7357498697640317</v>
      </c>
      <c r="L85" s="20">
        <f>$B85*'Valor final dos insumos'!K$24</f>
        <v>0.93393746744100792</v>
      </c>
      <c r="M85" s="20">
        <f>$B85*'Valor final dos insumos'!L$24</f>
        <v>0.28019062686912732</v>
      </c>
      <c r="N85" s="20">
        <f>$B85*'Valor final dos insumos'!M$24</f>
        <v>0.93393746744100792</v>
      </c>
      <c r="O85" s="20">
        <f>$B85*'Valor final dos insumos'!N$24</f>
        <v>0.93393746744100792</v>
      </c>
      <c r="P85" s="20">
        <f>$B85*'Valor final dos insumos'!O$24</f>
        <v>0.28019062686912732</v>
      </c>
      <c r="Q85" s="20">
        <f>$B85*'Valor final dos insumos'!P$24</f>
        <v>0.28019062686912732</v>
      </c>
    </row>
    <row r="86" spans="1:17">
      <c r="A86" s="18" t="s">
        <v>127</v>
      </c>
      <c r="B86" s="19">
        <v>0.17438885565995871</v>
      </c>
      <c r="C86" s="20">
        <f>$B86*'Valor final dos insumos'!B$24</f>
        <v>67530.403245750451</v>
      </c>
      <c r="D86" s="20">
        <f>$B86*'Valor final dos insumos'!C$24</f>
        <v>28137.668019062687</v>
      </c>
      <c r="E86" s="20">
        <f>$B86*'Valor final dos insumos'!D$24</f>
        <v>112550.67207625075</v>
      </c>
      <c r="F86" s="20">
        <f>$B86*'Valor final dos insumos'!E$24</f>
        <v>112550.67207625075</v>
      </c>
      <c r="G86" s="20">
        <f>$B86*'Valor final dos insumos'!F$24</f>
        <v>675304.03245750442</v>
      </c>
      <c r="H86" s="20">
        <f>$B86*'Valor final dos insumos'!G$24</f>
        <v>337652.01622875221</v>
      </c>
      <c r="I86" s="20">
        <f>$B86*'Valor final dos insumos'!H$24</f>
        <v>25323.901217156421</v>
      </c>
      <c r="J86" s="20">
        <f>$B86*'Valor final dos insumos'!I$24</f>
        <v>8441.3004057188064</v>
      </c>
      <c r="K86" s="20">
        <f>$B86*'Valor final dos insumos'!J$24</f>
        <v>33765.201622875225</v>
      </c>
      <c r="L86" s="20">
        <f>$B86*'Valor final dos insumos'!K$24</f>
        <v>8441.3004057188064</v>
      </c>
      <c r="M86" s="20">
        <f>$B86*'Valor final dos insumos'!L$24</f>
        <v>2532.4749618939204</v>
      </c>
      <c r="N86" s="20">
        <f>$B86*'Valor final dos insumos'!M$24</f>
        <v>8441.3004057188064</v>
      </c>
      <c r="O86" s="20">
        <f>$B86*'Valor final dos insumos'!N$24</f>
        <v>8441.3004057188064</v>
      </c>
      <c r="P86" s="20">
        <f>$B86*'Valor final dos insumos'!O$24</f>
        <v>2532.4749618939204</v>
      </c>
      <c r="Q86" s="20">
        <f>$B86*'Valor final dos insumos'!P$24</f>
        <v>2532.4749618939204</v>
      </c>
    </row>
    <row r="87" spans="1:17">
      <c r="A87" s="18" t="s">
        <v>128</v>
      </c>
      <c r="B87" s="19">
        <v>3.0870748036813367E-5</v>
      </c>
      <c r="C87" s="20">
        <f>$B87*'Valor final dos insumos'!B$24</f>
        <v>11.954399583244902</v>
      </c>
      <c r="D87" s="20">
        <f>$B87*'Valor final dos insumos'!C$24</f>
        <v>4.9809998263520425</v>
      </c>
      <c r="E87" s="20">
        <f>$B87*'Valor final dos insumos'!D$24</f>
        <v>19.92399930540817</v>
      </c>
      <c r="F87" s="20">
        <f>$B87*'Valor final dos insumos'!E$24</f>
        <v>19.92399930540817</v>
      </c>
      <c r="G87" s="20">
        <f>$B87*'Valor final dos insumos'!F$24</f>
        <v>119.543995832449</v>
      </c>
      <c r="H87" s="20">
        <f>$B87*'Valor final dos insumos'!G$24</f>
        <v>59.7719979162245</v>
      </c>
      <c r="I87" s="20">
        <f>$B87*'Valor final dos insumos'!H$24</f>
        <v>4.4828998437168384</v>
      </c>
      <c r="J87" s="20">
        <f>$B87*'Valor final dos insumos'!I$24</f>
        <v>1.4942999479056127</v>
      </c>
      <c r="K87" s="20">
        <f>$B87*'Valor final dos insumos'!J$24</f>
        <v>5.9771997916224509</v>
      </c>
      <c r="L87" s="20">
        <f>$B87*'Valor final dos insumos'!K$24</f>
        <v>1.4942999479056127</v>
      </c>
      <c r="M87" s="20">
        <f>$B87*'Valor final dos insumos'!L$24</f>
        <v>0.44830500299060372</v>
      </c>
      <c r="N87" s="20">
        <f>$B87*'Valor final dos insumos'!M$24</f>
        <v>1.4942999479056127</v>
      </c>
      <c r="O87" s="20">
        <f>$B87*'Valor final dos insumos'!N$24</f>
        <v>1.4942999479056127</v>
      </c>
      <c r="P87" s="20">
        <f>$B87*'Valor final dos insumos'!O$24</f>
        <v>0.44830500299060372</v>
      </c>
      <c r="Q87" s="20">
        <f>$B87*'Valor final dos insumos'!P$24</f>
        <v>0.44830500299060372</v>
      </c>
    </row>
    <row r="88" spans="1:17">
      <c r="A88" s="18" t="s">
        <v>129</v>
      </c>
      <c r="B88" s="19">
        <v>8.4894557101236755E-5</v>
      </c>
      <c r="C88" s="20">
        <f>$B88*'Valor final dos insumos'!B$24</f>
        <v>32.874598853923473</v>
      </c>
      <c r="D88" s="20">
        <f>$B88*'Valor final dos insumos'!C$24</f>
        <v>13.697749522468115</v>
      </c>
      <c r="E88" s="20">
        <f>$B88*'Valor final dos insumos'!D$24</f>
        <v>54.79099808987246</v>
      </c>
      <c r="F88" s="20">
        <f>$B88*'Valor final dos insumos'!E$24</f>
        <v>54.79099808987246</v>
      </c>
      <c r="G88" s="20">
        <f>$B88*'Valor final dos insumos'!F$24</f>
        <v>328.74598853923476</v>
      </c>
      <c r="H88" s="20">
        <f>$B88*'Valor final dos insumos'!G$24</f>
        <v>164.37299426961738</v>
      </c>
      <c r="I88" s="20">
        <f>$B88*'Valor final dos insumos'!H$24</f>
        <v>12.327974570221304</v>
      </c>
      <c r="J88" s="20">
        <f>$B88*'Valor final dos insumos'!I$24</f>
        <v>4.1093248567404341</v>
      </c>
      <c r="K88" s="20">
        <f>$B88*'Valor final dos insumos'!J$24</f>
        <v>16.437299426961737</v>
      </c>
      <c r="L88" s="20">
        <f>$B88*'Valor final dos insumos'!K$24</f>
        <v>4.1093248567404341</v>
      </c>
      <c r="M88" s="20">
        <f>$B88*'Valor final dos insumos'!L$24</f>
        <v>1.2328387582241602</v>
      </c>
      <c r="N88" s="20">
        <f>$B88*'Valor final dos insumos'!M$24</f>
        <v>4.1093248567404341</v>
      </c>
      <c r="O88" s="20">
        <f>$B88*'Valor final dos insumos'!N$24</f>
        <v>4.1093248567404341</v>
      </c>
      <c r="P88" s="20">
        <f>$B88*'Valor final dos insumos'!O$24</f>
        <v>1.2328387582241602</v>
      </c>
      <c r="Q88" s="20">
        <f>$B88*'Valor final dos insumos'!P$24</f>
        <v>1.2328387582241602</v>
      </c>
    </row>
    <row r="89" spans="1:17">
      <c r="A89" s="18" t="s">
        <v>130</v>
      </c>
      <c r="B89" s="19">
        <v>5.4023809064423395E-5</v>
      </c>
      <c r="C89" s="20">
        <f>$B89*'Valor final dos insumos'!B$24</f>
        <v>20.920199270678577</v>
      </c>
      <c r="D89" s="20">
        <f>$B89*'Valor final dos insumos'!C$24</f>
        <v>8.7167496961160733</v>
      </c>
      <c r="E89" s="20">
        <f>$B89*'Valor final dos insumos'!D$24</f>
        <v>34.866998784464293</v>
      </c>
      <c r="F89" s="20">
        <f>$B89*'Valor final dos insumos'!E$24</f>
        <v>34.866998784464293</v>
      </c>
      <c r="G89" s="20">
        <f>$B89*'Valor final dos insumos'!F$24</f>
        <v>209.20199270678577</v>
      </c>
      <c r="H89" s="20">
        <f>$B89*'Valor final dos insumos'!G$24</f>
        <v>104.60099635339289</v>
      </c>
      <c r="I89" s="20">
        <f>$B89*'Valor final dos insumos'!H$24</f>
        <v>7.8450747265044676</v>
      </c>
      <c r="J89" s="20">
        <f>$B89*'Valor final dos insumos'!I$24</f>
        <v>2.6150249088348221</v>
      </c>
      <c r="K89" s="20">
        <f>$B89*'Valor final dos insumos'!J$24</f>
        <v>10.460099635339288</v>
      </c>
      <c r="L89" s="20">
        <f>$B89*'Valor final dos insumos'!K$24</f>
        <v>2.6150249088348221</v>
      </c>
      <c r="M89" s="20">
        <f>$B89*'Valor final dos insumos'!L$24</f>
        <v>0.78453375523355651</v>
      </c>
      <c r="N89" s="20">
        <f>$B89*'Valor final dos insumos'!M$24</f>
        <v>2.6150249088348221</v>
      </c>
      <c r="O89" s="20">
        <f>$B89*'Valor final dos insumos'!N$24</f>
        <v>2.6150249088348221</v>
      </c>
      <c r="P89" s="20">
        <f>$B89*'Valor final dos insumos'!O$24</f>
        <v>0.78453375523355651</v>
      </c>
      <c r="Q89" s="20">
        <f>$B89*'Valor final dos insumos'!P$24</f>
        <v>0.78453375523355651</v>
      </c>
    </row>
    <row r="90" spans="1:17">
      <c r="A90" s="18" t="s">
        <v>131</v>
      </c>
      <c r="B90" s="19">
        <v>3.8588435046016709E-6</v>
      </c>
      <c r="C90" s="20">
        <f>$B90*'Valor final dos insumos'!B$24</f>
        <v>1.4942999479056127</v>
      </c>
      <c r="D90" s="20">
        <f>$B90*'Valor final dos insumos'!C$24</f>
        <v>0.62262497829400532</v>
      </c>
      <c r="E90" s="20">
        <f>$B90*'Valor final dos insumos'!D$24</f>
        <v>2.4904999131760213</v>
      </c>
      <c r="F90" s="20">
        <f>$B90*'Valor final dos insumos'!E$24</f>
        <v>2.4904999131760213</v>
      </c>
      <c r="G90" s="20">
        <f>$B90*'Valor final dos insumos'!F$24</f>
        <v>14.942999479056125</v>
      </c>
      <c r="H90" s="20">
        <f>$B90*'Valor final dos insumos'!G$24</f>
        <v>7.4714997395280625</v>
      </c>
      <c r="I90" s="20">
        <f>$B90*'Valor final dos insumos'!H$24</f>
        <v>0.5603624804646048</v>
      </c>
      <c r="J90" s="20">
        <f>$B90*'Valor final dos insumos'!I$24</f>
        <v>0.18678749348820159</v>
      </c>
      <c r="K90" s="20">
        <f>$B90*'Valor final dos insumos'!J$24</f>
        <v>0.74714997395280636</v>
      </c>
      <c r="L90" s="20">
        <f>$B90*'Valor final dos insumos'!K$24</f>
        <v>0.18678749348820159</v>
      </c>
      <c r="M90" s="20">
        <f>$B90*'Valor final dos insumos'!L$24</f>
        <v>5.6038125373825465E-2</v>
      </c>
      <c r="N90" s="20">
        <f>$B90*'Valor final dos insumos'!M$24</f>
        <v>0.18678749348820159</v>
      </c>
      <c r="O90" s="20">
        <f>$B90*'Valor final dos insumos'!N$24</f>
        <v>0.18678749348820159</v>
      </c>
      <c r="P90" s="20">
        <f>$B90*'Valor final dos insumos'!O$24</f>
        <v>5.6038125373825465E-2</v>
      </c>
      <c r="Q90" s="20">
        <f>$B90*'Valor final dos insumos'!P$24</f>
        <v>5.6038125373825465E-2</v>
      </c>
    </row>
    <row r="91" spans="1:17">
      <c r="A91" s="18" t="s">
        <v>132</v>
      </c>
      <c r="B91" s="19">
        <v>7.0230951783750413E-4</v>
      </c>
      <c r="C91" s="20">
        <f>$B91*'Valor final dos insumos'!B$24</f>
        <v>271.96259051882151</v>
      </c>
      <c r="D91" s="20">
        <f>$B91*'Valor final dos insumos'!C$24</f>
        <v>113.31774604950897</v>
      </c>
      <c r="E91" s="20">
        <f>$B91*'Valor final dos insumos'!D$24</f>
        <v>453.27098419803588</v>
      </c>
      <c r="F91" s="20">
        <f>$B91*'Valor final dos insumos'!E$24</f>
        <v>453.27098419803588</v>
      </c>
      <c r="G91" s="20">
        <f>$B91*'Valor final dos insumos'!F$24</f>
        <v>2719.6259051882148</v>
      </c>
      <c r="H91" s="20">
        <f>$B91*'Valor final dos insumos'!G$24</f>
        <v>1359.8129525941074</v>
      </c>
      <c r="I91" s="20">
        <f>$B91*'Valor final dos insumos'!H$24</f>
        <v>101.98597144455807</v>
      </c>
      <c r="J91" s="20">
        <f>$B91*'Valor final dos insumos'!I$24</f>
        <v>33.995323814852689</v>
      </c>
      <c r="K91" s="20">
        <f>$B91*'Valor final dos insumos'!J$24</f>
        <v>135.98129525941076</v>
      </c>
      <c r="L91" s="20">
        <f>$B91*'Valor final dos insumos'!K$24</f>
        <v>33.995323814852689</v>
      </c>
      <c r="M91" s="20">
        <f>$B91*'Valor final dos insumos'!L$24</f>
        <v>10.198938818036234</v>
      </c>
      <c r="N91" s="20">
        <f>$B91*'Valor final dos insumos'!M$24</f>
        <v>33.995323814852689</v>
      </c>
      <c r="O91" s="20">
        <f>$B91*'Valor final dos insumos'!N$24</f>
        <v>33.995323814852689</v>
      </c>
      <c r="P91" s="20">
        <f>$B91*'Valor final dos insumos'!O$24</f>
        <v>10.198938818036234</v>
      </c>
      <c r="Q91" s="20">
        <f>$B91*'Valor final dos insumos'!P$24</f>
        <v>10.198938818036234</v>
      </c>
    </row>
    <row r="92" spans="1:17">
      <c r="A92" s="18" t="s">
        <v>133</v>
      </c>
      <c r="B92" s="19">
        <v>5.8924540315267518E-3</v>
      </c>
      <c r="C92" s="20">
        <f>$B92*'Valor final dos insumos'!B$24</f>
        <v>2281.7960204518708</v>
      </c>
      <c r="D92" s="20">
        <f>$B92*'Valor final dos insumos'!C$24</f>
        <v>950.74834185494615</v>
      </c>
      <c r="E92" s="20">
        <f>$B92*'Valor final dos insumos'!D$24</f>
        <v>3802.9933674197846</v>
      </c>
      <c r="F92" s="20">
        <f>$B92*'Valor final dos insumos'!E$24</f>
        <v>3802.9933674197846</v>
      </c>
      <c r="G92" s="20">
        <f>$B92*'Valor final dos insumos'!F$24</f>
        <v>22817.960204518706</v>
      </c>
      <c r="H92" s="20">
        <f>$B92*'Valor final dos insumos'!G$24</f>
        <v>11408.980102259353</v>
      </c>
      <c r="I92" s="20">
        <f>$B92*'Valor final dos insumos'!H$24</f>
        <v>855.67350766945162</v>
      </c>
      <c r="J92" s="20">
        <f>$B92*'Valor final dos insumos'!I$24</f>
        <v>285.22450255648386</v>
      </c>
      <c r="K92" s="20">
        <f>$B92*'Valor final dos insumos'!J$24</f>
        <v>1140.8980102259354</v>
      </c>
      <c r="L92" s="20">
        <f>$B92*'Valor final dos insumos'!K$24</f>
        <v>285.22450255648386</v>
      </c>
      <c r="M92" s="20">
        <f>$B92*'Valor final dos insumos'!L$24</f>
        <v>85.570217445831489</v>
      </c>
      <c r="N92" s="20">
        <f>$B92*'Valor final dos insumos'!M$24</f>
        <v>285.22450255648386</v>
      </c>
      <c r="O92" s="20">
        <f>$B92*'Valor final dos insumos'!N$24</f>
        <v>285.22450255648386</v>
      </c>
      <c r="P92" s="20">
        <f>$B92*'Valor final dos insumos'!O$24</f>
        <v>85.570217445831489</v>
      </c>
      <c r="Q92" s="20">
        <f>$B92*'Valor final dos insumos'!P$24</f>
        <v>85.570217445831489</v>
      </c>
    </row>
    <row r="93" spans="1:17">
      <c r="A93" s="18" t="s">
        <v>134</v>
      </c>
      <c r="B93" s="19">
        <v>2.7166258272395762E-3</v>
      </c>
      <c r="C93" s="20">
        <f>$B93*'Valor final dos insumos'!B$24</f>
        <v>1051.9871633255511</v>
      </c>
      <c r="D93" s="20">
        <f>$B93*'Valor final dos insumos'!C$24</f>
        <v>438.32798471897968</v>
      </c>
      <c r="E93" s="20">
        <f>$B93*'Valor final dos insumos'!D$24</f>
        <v>1753.3119388759187</v>
      </c>
      <c r="F93" s="20">
        <f>$B93*'Valor final dos insumos'!E$24</f>
        <v>1753.3119388759187</v>
      </c>
      <c r="G93" s="20">
        <f>$B93*'Valor final dos insumos'!F$24</f>
        <v>10519.871633255512</v>
      </c>
      <c r="H93" s="20">
        <f>$B93*'Valor final dos insumos'!G$24</f>
        <v>5259.9358166277561</v>
      </c>
      <c r="I93" s="20">
        <f>$B93*'Valor final dos insumos'!H$24</f>
        <v>394.49518624708173</v>
      </c>
      <c r="J93" s="20">
        <f>$B93*'Valor final dos insumos'!I$24</f>
        <v>131.49839541569389</v>
      </c>
      <c r="K93" s="20">
        <f>$B93*'Valor final dos insumos'!J$24</f>
        <v>525.99358166277557</v>
      </c>
      <c r="L93" s="20">
        <f>$B93*'Valor final dos insumos'!K$24</f>
        <v>131.49839541569389</v>
      </c>
      <c r="M93" s="20">
        <f>$B93*'Valor final dos insumos'!L$24</f>
        <v>39.450840263173127</v>
      </c>
      <c r="N93" s="20">
        <f>$B93*'Valor final dos insumos'!M$24</f>
        <v>131.49839541569389</v>
      </c>
      <c r="O93" s="20">
        <f>$B93*'Valor final dos insumos'!N$24</f>
        <v>131.49839541569389</v>
      </c>
      <c r="P93" s="20">
        <f>$B93*'Valor final dos insumos'!O$24</f>
        <v>39.450840263173127</v>
      </c>
      <c r="Q93" s="20">
        <f>$B93*'Valor final dos insumos'!P$24</f>
        <v>39.450840263173127</v>
      </c>
    </row>
    <row r="94" spans="1:17">
      <c r="A94" s="18" t="s">
        <v>135</v>
      </c>
      <c r="B94" s="19">
        <v>2.3693299118254258E-3</v>
      </c>
      <c r="C94" s="20">
        <f>$B94*'Valor final dos insumos'!B$24</f>
        <v>917.50016801404615</v>
      </c>
      <c r="D94" s="20">
        <f>$B94*'Valor final dos insumos'!C$24</f>
        <v>382.29173667251922</v>
      </c>
      <c r="E94" s="20">
        <f>$B94*'Valor final dos insumos'!D$24</f>
        <v>1529.1669466900769</v>
      </c>
      <c r="F94" s="20">
        <f>$B94*'Valor final dos insumos'!E$24</f>
        <v>1529.1669466900769</v>
      </c>
      <c r="G94" s="20">
        <f>$B94*'Valor final dos insumos'!F$24</f>
        <v>9175.0016801404599</v>
      </c>
      <c r="H94" s="20">
        <f>$B94*'Valor final dos insumos'!G$24</f>
        <v>4587.50084007023</v>
      </c>
      <c r="I94" s="20">
        <f>$B94*'Valor final dos insumos'!H$24</f>
        <v>344.06256300526735</v>
      </c>
      <c r="J94" s="20">
        <f>$B94*'Valor final dos insumos'!I$24</f>
        <v>114.68752100175577</v>
      </c>
      <c r="K94" s="20">
        <f>$B94*'Valor final dos insumos'!J$24</f>
        <v>458.75008400702308</v>
      </c>
      <c r="L94" s="20">
        <f>$B94*'Valor final dos insumos'!K$24</f>
        <v>114.68752100175577</v>
      </c>
      <c r="M94" s="20">
        <f>$B94*'Valor final dos insumos'!L$24</f>
        <v>34.407408979528832</v>
      </c>
      <c r="N94" s="20">
        <f>$B94*'Valor final dos insumos'!M$24</f>
        <v>114.68752100175577</v>
      </c>
      <c r="O94" s="20">
        <f>$B94*'Valor final dos insumos'!N$24</f>
        <v>114.68752100175577</v>
      </c>
      <c r="P94" s="20">
        <f>$B94*'Valor final dos insumos'!O$24</f>
        <v>34.407408979528832</v>
      </c>
      <c r="Q94" s="20">
        <f>$B94*'Valor final dos insumos'!P$24</f>
        <v>34.407408979528832</v>
      </c>
    </row>
    <row r="95" spans="1:17">
      <c r="A95" s="18" t="s">
        <v>136</v>
      </c>
      <c r="B95" s="19">
        <v>1.0032993111964345E-4</v>
      </c>
      <c r="C95" s="20">
        <f>$B95*'Valor final dos insumos'!B$24</f>
        <v>38.851798645545927</v>
      </c>
      <c r="D95" s="20">
        <f>$B95*'Valor final dos insumos'!C$24</f>
        <v>16.188249435644138</v>
      </c>
      <c r="E95" s="20">
        <f>$B95*'Valor final dos insumos'!D$24</f>
        <v>64.752997742576554</v>
      </c>
      <c r="F95" s="20">
        <f>$B95*'Valor final dos insumos'!E$24</f>
        <v>64.752997742576554</v>
      </c>
      <c r="G95" s="20">
        <f>$B95*'Valor final dos insumos'!F$24</f>
        <v>388.51798645545927</v>
      </c>
      <c r="H95" s="20">
        <f>$B95*'Valor final dos insumos'!G$24</f>
        <v>194.25899322772963</v>
      </c>
      <c r="I95" s="20">
        <f>$B95*'Valor final dos insumos'!H$24</f>
        <v>14.569424492079724</v>
      </c>
      <c r="J95" s="20">
        <f>$B95*'Valor final dos insumos'!I$24</f>
        <v>4.8564748306932408</v>
      </c>
      <c r="K95" s="20">
        <f>$B95*'Valor final dos insumos'!J$24</f>
        <v>19.425899322772963</v>
      </c>
      <c r="L95" s="20">
        <f>$B95*'Valor final dos insumos'!K$24</f>
        <v>4.8564748306932408</v>
      </c>
      <c r="M95" s="20">
        <f>$B95*'Valor final dos insumos'!L$24</f>
        <v>1.4569912597194621</v>
      </c>
      <c r="N95" s="20">
        <f>$B95*'Valor final dos insumos'!M$24</f>
        <v>4.8564748306932408</v>
      </c>
      <c r="O95" s="20">
        <f>$B95*'Valor final dos insumos'!N$24</f>
        <v>4.8564748306932408</v>
      </c>
      <c r="P95" s="20">
        <f>$B95*'Valor final dos insumos'!O$24</f>
        <v>1.4569912597194621</v>
      </c>
      <c r="Q95" s="20">
        <f>$B95*'Valor final dos insumos'!P$24</f>
        <v>1.4569912597194621</v>
      </c>
    </row>
    <row r="96" spans="1:17">
      <c r="A96" s="18" t="s">
        <v>137</v>
      </c>
      <c r="B96" s="19">
        <v>1.2734183565185514E-4</v>
      </c>
      <c r="C96" s="20">
        <f>$B96*'Valor final dos insumos'!B$24</f>
        <v>49.311898280885217</v>
      </c>
      <c r="D96" s="20">
        <f>$B96*'Valor final dos insumos'!C$24</f>
        <v>20.546624283702172</v>
      </c>
      <c r="E96" s="20">
        <f>$B96*'Valor final dos insumos'!D$24</f>
        <v>82.18649713480869</v>
      </c>
      <c r="F96" s="20">
        <f>$B96*'Valor final dos insumos'!E$24</f>
        <v>82.18649713480869</v>
      </c>
      <c r="G96" s="20">
        <f>$B96*'Valor final dos insumos'!F$24</f>
        <v>493.11898280885214</v>
      </c>
      <c r="H96" s="20">
        <f>$B96*'Valor final dos insumos'!G$24</f>
        <v>246.55949140442607</v>
      </c>
      <c r="I96" s="20">
        <f>$B96*'Valor final dos insumos'!H$24</f>
        <v>18.491961855331958</v>
      </c>
      <c r="J96" s="20">
        <f>$B96*'Valor final dos insumos'!I$24</f>
        <v>6.1639872851106521</v>
      </c>
      <c r="K96" s="20">
        <f>$B96*'Valor final dos insumos'!J$24</f>
        <v>24.655949140442608</v>
      </c>
      <c r="L96" s="20">
        <f>$B96*'Valor final dos insumos'!K$24</f>
        <v>6.1639872851106521</v>
      </c>
      <c r="M96" s="20">
        <f>$B96*'Valor final dos insumos'!L$24</f>
        <v>1.8492581373362404</v>
      </c>
      <c r="N96" s="20">
        <f>$B96*'Valor final dos insumos'!M$24</f>
        <v>6.1639872851106521</v>
      </c>
      <c r="O96" s="20">
        <f>$B96*'Valor final dos insumos'!N$24</f>
        <v>6.1639872851106521</v>
      </c>
      <c r="P96" s="20">
        <f>$B96*'Valor final dos insumos'!O$24</f>
        <v>1.8492581373362404</v>
      </c>
      <c r="Q96" s="20">
        <f>$B96*'Valor final dos insumos'!P$24</f>
        <v>1.8492581373362404</v>
      </c>
    </row>
    <row r="97" spans="1:17">
      <c r="A97" s="18" t="s">
        <v>138</v>
      </c>
      <c r="B97" s="19">
        <v>9.7628740666422275E-4</v>
      </c>
      <c r="C97" s="20">
        <f>$B97*'Valor final dos insumos'!B$24</f>
        <v>378.05788682012002</v>
      </c>
      <c r="D97" s="20">
        <f>$B97*'Valor final dos insumos'!C$24</f>
        <v>157.52411950838334</v>
      </c>
      <c r="E97" s="20">
        <f>$B97*'Valor final dos insumos'!D$24</f>
        <v>630.09647803353334</v>
      </c>
      <c r="F97" s="20">
        <f>$B97*'Valor final dos insumos'!E$24</f>
        <v>630.09647803353334</v>
      </c>
      <c r="G97" s="20">
        <f>$B97*'Valor final dos insumos'!F$24</f>
        <v>3780.5788682011998</v>
      </c>
      <c r="H97" s="20">
        <f>$B97*'Valor final dos insumos'!G$24</f>
        <v>1890.2894341005999</v>
      </c>
      <c r="I97" s="20">
        <f>$B97*'Valor final dos insumos'!H$24</f>
        <v>141.77170755754503</v>
      </c>
      <c r="J97" s="20">
        <f>$B97*'Valor final dos insumos'!I$24</f>
        <v>47.257235852515002</v>
      </c>
      <c r="K97" s="20">
        <f>$B97*'Valor final dos insumos'!J$24</f>
        <v>189.02894341006001</v>
      </c>
      <c r="L97" s="20">
        <f>$B97*'Valor final dos insumos'!K$24</f>
        <v>47.257235852515002</v>
      </c>
      <c r="M97" s="20">
        <f>$B97*'Valor final dos insumos'!L$24</f>
        <v>14.177645719577843</v>
      </c>
      <c r="N97" s="20">
        <f>$B97*'Valor final dos insumos'!M$24</f>
        <v>47.257235852515002</v>
      </c>
      <c r="O97" s="20">
        <f>$B97*'Valor final dos insumos'!N$24</f>
        <v>47.257235852515002</v>
      </c>
      <c r="P97" s="20">
        <f>$B97*'Valor final dos insumos'!O$24</f>
        <v>14.177645719577843</v>
      </c>
      <c r="Q97" s="20">
        <f>$B97*'Valor final dos insumos'!P$24</f>
        <v>14.177645719577843</v>
      </c>
    </row>
    <row r="98" spans="1:17">
      <c r="A98" s="18" t="s">
        <v>139</v>
      </c>
      <c r="B98" s="19">
        <v>5.5567346466264063E-4</v>
      </c>
      <c r="C98" s="20">
        <f>$B98*'Valor final dos insumos'!B$24</f>
        <v>215.17919249840824</v>
      </c>
      <c r="D98" s="20">
        <f>$B98*'Valor final dos insumos'!C$24</f>
        <v>89.65799687433676</v>
      </c>
      <c r="E98" s="20">
        <f>$B98*'Valor final dos insumos'!D$24</f>
        <v>358.63198749734704</v>
      </c>
      <c r="F98" s="20">
        <f>$B98*'Valor final dos insumos'!E$24</f>
        <v>358.63198749734704</v>
      </c>
      <c r="G98" s="20">
        <f>$B98*'Valor final dos insumos'!F$24</f>
        <v>2151.791924984082</v>
      </c>
      <c r="H98" s="20">
        <f>$B98*'Valor final dos insumos'!G$24</f>
        <v>1075.895962492041</v>
      </c>
      <c r="I98" s="20">
        <f>$B98*'Valor final dos insumos'!H$24</f>
        <v>80.692197186903087</v>
      </c>
      <c r="J98" s="20">
        <f>$B98*'Valor final dos insumos'!I$24</f>
        <v>26.89739906230103</v>
      </c>
      <c r="K98" s="20">
        <f>$B98*'Valor final dos insumos'!J$24</f>
        <v>107.58959624920412</v>
      </c>
      <c r="L98" s="20">
        <f>$B98*'Valor final dos insumos'!K$24</f>
        <v>26.89739906230103</v>
      </c>
      <c r="M98" s="20">
        <f>$B98*'Valor final dos insumos'!L$24</f>
        <v>8.0694900538308669</v>
      </c>
      <c r="N98" s="20">
        <f>$B98*'Valor final dos insumos'!M$24</f>
        <v>26.89739906230103</v>
      </c>
      <c r="O98" s="20">
        <f>$B98*'Valor final dos insumos'!N$24</f>
        <v>26.89739906230103</v>
      </c>
      <c r="P98" s="20">
        <f>$B98*'Valor final dos insumos'!O$24</f>
        <v>8.0694900538308669</v>
      </c>
      <c r="Q98" s="20">
        <f>$B98*'Valor final dos insumos'!P$24</f>
        <v>8.0694900538308669</v>
      </c>
    </row>
    <row r="99" spans="1:17">
      <c r="A99" s="18" t="s">
        <v>140</v>
      </c>
      <c r="B99" s="19">
        <v>2.9558741245248798E-3</v>
      </c>
      <c r="C99" s="20">
        <f>$B99*'Valor final dos insumos'!B$24</f>
        <v>1144.6337600956992</v>
      </c>
      <c r="D99" s="20">
        <f>$B99*'Valor final dos insumos'!C$24</f>
        <v>476.930733373208</v>
      </c>
      <c r="E99" s="20">
        <f>$B99*'Valor final dos insumos'!D$24</f>
        <v>1907.722933492832</v>
      </c>
      <c r="F99" s="20">
        <f>$B99*'Valor final dos insumos'!E$24</f>
        <v>1907.722933492832</v>
      </c>
      <c r="G99" s="20">
        <f>$B99*'Valor final dos insumos'!F$24</f>
        <v>11446.337600956991</v>
      </c>
      <c r="H99" s="20">
        <f>$B99*'Valor final dos insumos'!G$24</f>
        <v>5723.1688004784955</v>
      </c>
      <c r="I99" s="20">
        <f>$B99*'Valor final dos insumos'!H$24</f>
        <v>429.23766003588725</v>
      </c>
      <c r="J99" s="20">
        <f>$B99*'Valor final dos insumos'!I$24</f>
        <v>143.07922001196241</v>
      </c>
      <c r="K99" s="20">
        <f>$B99*'Valor final dos insumos'!J$24</f>
        <v>572.31688004784962</v>
      </c>
      <c r="L99" s="20">
        <f>$B99*'Valor final dos insumos'!K$24</f>
        <v>143.07922001196241</v>
      </c>
      <c r="M99" s="20">
        <f>$B99*'Valor final dos insumos'!L$24</f>
        <v>42.925204036350301</v>
      </c>
      <c r="N99" s="20">
        <f>$B99*'Valor final dos insumos'!M$24</f>
        <v>143.07922001196241</v>
      </c>
      <c r="O99" s="20">
        <f>$B99*'Valor final dos insumos'!N$24</f>
        <v>143.07922001196241</v>
      </c>
      <c r="P99" s="20">
        <f>$B99*'Valor final dos insumos'!O$24</f>
        <v>42.925204036350301</v>
      </c>
      <c r="Q99" s="20">
        <f>$B99*'Valor final dos insumos'!P$24</f>
        <v>42.925204036350301</v>
      </c>
    </row>
    <row r="100" spans="1:17">
      <c r="A100" s="18" t="s">
        <v>141</v>
      </c>
      <c r="B100" s="19">
        <v>2.3538945378070192E-4</v>
      </c>
      <c r="C100" s="20">
        <f>$B100*'Valor final dos insumos'!B$24</f>
        <v>91.152296822242363</v>
      </c>
      <c r="D100" s="20">
        <f>$B100*'Valor final dos insumos'!C$24</f>
        <v>37.980123675934323</v>
      </c>
      <c r="E100" s="20">
        <f>$B100*'Valor final dos insumos'!D$24</f>
        <v>151.92049470373729</v>
      </c>
      <c r="F100" s="20">
        <f>$B100*'Valor final dos insumos'!E$24</f>
        <v>151.92049470373729</v>
      </c>
      <c r="G100" s="20">
        <f>$B100*'Valor final dos insumos'!F$24</f>
        <v>911.52296822242363</v>
      </c>
      <c r="H100" s="20">
        <f>$B100*'Valor final dos insumos'!G$24</f>
        <v>455.76148411121181</v>
      </c>
      <c r="I100" s="20">
        <f>$B100*'Valor final dos insumos'!H$24</f>
        <v>34.182111308340893</v>
      </c>
      <c r="J100" s="20">
        <f>$B100*'Valor final dos insumos'!I$24</f>
        <v>11.394037102780295</v>
      </c>
      <c r="K100" s="20">
        <f>$B100*'Valor final dos insumos'!J$24</f>
        <v>45.576148411121181</v>
      </c>
      <c r="L100" s="20">
        <f>$B100*'Valor final dos insumos'!K$24</f>
        <v>11.394037102780295</v>
      </c>
      <c r="M100" s="20">
        <f>$B100*'Valor final dos insumos'!L$24</f>
        <v>3.4183256478033535</v>
      </c>
      <c r="N100" s="20">
        <f>$B100*'Valor final dos insumos'!M$24</f>
        <v>11.394037102780295</v>
      </c>
      <c r="O100" s="20">
        <f>$B100*'Valor final dos insumos'!N$24</f>
        <v>11.394037102780295</v>
      </c>
      <c r="P100" s="20">
        <f>$B100*'Valor final dos insumos'!O$24</f>
        <v>3.4183256478033535</v>
      </c>
      <c r="Q100" s="20">
        <f>$B100*'Valor final dos insumos'!P$24</f>
        <v>3.4183256478033535</v>
      </c>
    </row>
    <row r="101" spans="1:17">
      <c r="A101" s="18" t="s">
        <v>142</v>
      </c>
      <c r="B101" s="19">
        <v>1.3120067915645681E-4</v>
      </c>
      <c r="C101" s="20">
        <f>$B101*'Valor final dos insumos'!B$24</f>
        <v>50.806198228790834</v>
      </c>
      <c r="D101" s="20">
        <f>$B101*'Valor final dos insumos'!C$24</f>
        <v>21.169249261996178</v>
      </c>
      <c r="E101" s="20">
        <f>$B101*'Valor final dos insumos'!D$24</f>
        <v>84.676997047984713</v>
      </c>
      <c r="F101" s="20">
        <f>$B101*'Valor final dos insumos'!E$24</f>
        <v>84.676997047984713</v>
      </c>
      <c r="G101" s="20">
        <f>$B101*'Valor final dos insumos'!F$24</f>
        <v>508.06198228790828</v>
      </c>
      <c r="H101" s="20">
        <f>$B101*'Valor final dos insumos'!G$24</f>
        <v>254.03099114395414</v>
      </c>
      <c r="I101" s="20">
        <f>$B101*'Valor final dos insumos'!H$24</f>
        <v>19.052324335796563</v>
      </c>
      <c r="J101" s="20">
        <f>$B101*'Valor final dos insumos'!I$24</f>
        <v>6.3507747785988542</v>
      </c>
      <c r="K101" s="20">
        <f>$B101*'Valor final dos insumos'!J$24</f>
        <v>25.403099114395417</v>
      </c>
      <c r="L101" s="20">
        <f>$B101*'Valor final dos insumos'!K$24</f>
        <v>6.3507747785988542</v>
      </c>
      <c r="M101" s="20">
        <f>$B101*'Valor final dos insumos'!L$24</f>
        <v>1.9052962627100658</v>
      </c>
      <c r="N101" s="20">
        <f>$B101*'Valor final dos insumos'!M$24</f>
        <v>6.3507747785988542</v>
      </c>
      <c r="O101" s="20">
        <f>$B101*'Valor final dos insumos'!N$24</f>
        <v>6.3507747785988542</v>
      </c>
      <c r="P101" s="20">
        <f>$B101*'Valor final dos insumos'!O$24</f>
        <v>1.9052962627100658</v>
      </c>
      <c r="Q101" s="20">
        <f>$B101*'Valor final dos insumos'!P$24</f>
        <v>1.9052962627100658</v>
      </c>
    </row>
    <row r="102" spans="1:17">
      <c r="A102" s="18" t="s">
        <v>143</v>
      </c>
      <c r="B102" s="19">
        <v>1.5821258368866849E-4</v>
      </c>
      <c r="C102" s="20">
        <f>$B102*'Valor final dos insumos'!B$24</f>
        <v>61.266297864130117</v>
      </c>
      <c r="D102" s="20">
        <f>$B102*'Valor final dos insumos'!C$24</f>
        <v>25.527624110054212</v>
      </c>
      <c r="E102" s="20">
        <f>$B102*'Valor final dos insumos'!D$24</f>
        <v>102.11049644021685</v>
      </c>
      <c r="F102" s="20">
        <f>$B102*'Valor final dos insumos'!E$24</f>
        <v>102.11049644021685</v>
      </c>
      <c r="G102" s="20">
        <f>$B102*'Valor final dos insumos'!F$24</f>
        <v>612.66297864130104</v>
      </c>
      <c r="H102" s="20">
        <f>$B102*'Valor final dos insumos'!G$24</f>
        <v>306.33148932065052</v>
      </c>
      <c r="I102" s="20">
        <f>$B102*'Valor final dos insumos'!H$24</f>
        <v>22.974861699048795</v>
      </c>
      <c r="J102" s="20">
        <f>$B102*'Valor final dos insumos'!I$24</f>
        <v>7.6582872330162646</v>
      </c>
      <c r="K102" s="20">
        <f>$B102*'Valor final dos insumos'!J$24</f>
        <v>30.633148932065058</v>
      </c>
      <c r="L102" s="20">
        <f>$B102*'Valor final dos insumos'!K$24</f>
        <v>7.6582872330162646</v>
      </c>
      <c r="M102" s="20">
        <f>$B102*'Valor final dos insumos'!L$24</f>
        <v>2.2975631403268437</v>
      </c>
      <c r="N102" s="20">
        <f>$B102*'Valor final dos insumos'!M$24</f>
        <v>7.6582872330162646</v>
      </c>
      <c r="O102" s="20">
        <f>$B102*'Valor final dos insumos'!N$24</f>
        <v>7.6582872330162646</v>
      </c>
      <c r="P102" s="20">
        <f>$B102*'Valor final dos insumos'!O$24</f>
        <v>2.2975631403268437</v>
      </c>
      <c r="Q102" s="20">
        <f>$B102*'Valor final dos insumos'!P$24</f>
        <v>2.2975631403268437</v>
      </c>
    </row>
    <row r="103" spans="1:17">
      <c r="A103" s="18" t="s">
        <v>144</v>
      </c>
      <c r="B103" s="19">
        <v>7.7176870092033417E-6</v>
      </c>
      <c r="C103" s="20">
        <f>$B103*'Valor final dos insumos'!B$24</f>
        <v>2.9885998958112254</v>
      </c>
      <c r="D103" s="20">
        <f>$B103*'Valor final dos insumos'!C$24</f>
        <v>1.2452499565880106</v>
      </c>
      <c r="E103" s="20">
        <f>$B103*'Valor final dos insumos'!D$24</f>
        <v>4.9809998263520425</v>
      </c>
      <c r="F103" s="20">
        <f>$B103*'Valor final dos insumos'!E$24</f>
        <v>4.9809998263520425</v>
      </c>
      <c r="G103" s="20">
        <f>$B103*'Valor final dos insumos'!F$24</f>
        <v>29.88599895811225</v>
      </c>
      <c r="H103" s="20">
        <f>$B103*'Valor final dos insumos'!G$24</f>
        <v>14.942999479056125</v>
      </c>
      <c r="I103" s="20">
        <f>$B103*'Valor final dos insumos'!H$24</f>
        <v>1.1207249609292096</v>
      </c>
      <c r="J103" s="20">
        <f>$B103*'Valor final dos insumos'!I$24</f>
        <v>0.37357498697640318</v>
      </c>
      <c r="K103" s="20">
        <f>$B103*'Valor final dos insumos'!J$24</f>
        <v>1.4942999479056127</v>
      </c>
      <c r="L103" s="20">
        <f>$B103*'Valor final dos insumos'!K$24</f>
        <v>0.37357498697640318</v>
      </c>
      <c r="M103" s="20">
        <f>$B103*'Valor final dos insumos'!L$24</f>
        <v>0.11207625074765093</v>
      </c>
      <c r="N103" s="20">
        <f>$B103*'Valor final dos insumos'!M$24</f>
        <v>0.37357498697640318</v>
      </c>
      <c r="O103" s="20">
        <f>$B103*'Valor final dos insumos'!N$24</f>
        <v>0.37357498697640318</v>
      </c>
      <c r="P103" s="20">
        <f>$B103*'Valor final dos insumos'!O$24</f>
        <v>0.11207625074765093</v>
      </c>
      <c r="Q103" s="20">
        <f>$B103*'Valor final dos insumos'!P$24</f>
        <v>0.11207625074765093</v>
      </c>
    </row>
    <row r="104" spans="1:17">
      <c r="A104" s="18" t="s">
        <v>145</v>
      </c>
      <c r="B104" s="19">
        <v>1.5049489667946518E-4</v>
      </c>
      <c r="C104" s="20">
        <f>$B104*'Valor final dos insumos'!B$24</f>
        <v>58.277697968318897</v>
      </c>
      <c r="D104" s="20">
        <f>$B104*'Valor final dos insumos'!C$24</f>
        <v>24.282374153466208</v>
      </c>
      <c r="E104" s="20">
        <f>$B104*'Valor final dos insumos'!D$24</f>
        <v>97.129496613864831</v>
      </c>
      <c r="F104" s="20">
        <f>$B104*'Valor final dos insumos'!E$24</f>
        <v>97.129496613864831</v>
      </c>
      <c r="G104" s="20">
        <f>$B104*'Valor final dos insumos'!F$24</f>
        <v>582.77697968318898</v>
      </c>
      <c r="H104" s="20">
        <f>$B104*'Valor final dos insumos'!G$24</f>
        <v>291.38848984159449</v>
      </c>
      <c r="I104" s="20">
        <f>$B104*'Valor final dos insumos'!H$24</f>
        <v>21.854136738119589</v>
      </c>
      <c r="J104" s="20">
        <f>$B104*'Valor final dos insumos'!I$24</f>
        <v>7.2847122460398621</v>
      </c>
      <c r="K104" s="20">
        <f>$B104*'Valor final dos insumos'!J$24</f>
        <v>29.138848984159448</v>
      </c>
      <c r="L104" s="20">
        <f>$B104*'Valor final dos insumos'!K$24</f>
        <v>7.2847122460398621</v>
      </c>
      <c r="M104" s="20">
        <f>$B104*'Valor final dos insumos'!L$24</f>
        <v>2.1854868895791935</v>
      </c>
      <c r="N104" s="20">
        <f>$B104*'Valor final dos insumos'!M$24</f>
        <v>7.2847122460398621</v>
      </c>
      <c r="O104" s="20">
        <f>$B104*'Valor final dos insumos'!N$24</f>
        <v>7.2847122460398621</v>
      </c>
      <c r="P104" s="20">
        <f>$B104*'Valor final dos insumos'!O$24</f>
        <v>2.1854868895791935</v>
      </c>
      <c r="Q104" s="20">
        <f>$B104*'Valor final dos insumos'!P$24</f>
        <v>2.1854868895791935</v>
      </c>
    </row>
    <row r="105" spans="1:17">
      <c r="A105" s="18" t="s">
        <v>146</v>
      </c>
      <c r="B105" s="19">
        <v>3.6273128943255706E-4</v>
      </c>
      <c r="C105" s="20">
        <f>$B105*'Valor final dos insumos'!B$24</f>
        <v>140.46419510312759</v>
      </c>
      <c r="D105" s="20">
        <f>$B105*'Valor final dos insumos'!C$24</f>
        <v>58.526747959636495</v>
      </c>
      <c r="E105" s="20">
        <f>$B105*'Valor final dos insumos'!D$24</f>
        <v>234.10699183854598</v>
      </c>
      <c r="F105" s="20">
        <f>$B105*'Valor final dos insumos'!E$24</f>
        <v>234.10699183854598</v>
      </c>
      <c r="G105" s="20">
        <f>$B105*'Valor final dos insumos'!F$24</f>
        <v>1404.6419510312758</v>
      </c>
      <c r="H105" s="20">
        <f>$B105*'Valor final dos insumos'!G$24</f>
        <v>702.32097551563788</v>
      </c>
      <c r="I105" s="20">
        <f>$B105*'Valor final dos insumos'!H$24</f>
        <v>52.674073163672851</v>
      </c>
      <c r="J105" s="20">
        <f>$B105*'Valor final dos insumos'!I$24</f>
        <v>17.558024387890949</v>
      </c>
      <c r="K105" s="20">
        <f>$B105*'Valor final dos insumos'!J$24</f>
        <v>70.232097551563797</v>
      </c>
      <c r="L105" s="20">
        <f>$B105*'Valor final dos insumos'!K$24</f>
        <v>17.558024387890949</v>
      </c>
      <c r="M105" s="20">
        <f>$B105*'Valor final dos insumos'!L$24</f>
        <v>5.2675837851395935</v>
      </c>
      <c r="N105" s="20">
        <f>$B105*'Valor final dos insumos'!M$24</f>
        <v>17.558024387890949</v>
      </c>
      <c r="O105" s="20">
        <f>$B105*'Valor final dos insumos'!N$24</f>
        <v>17.558024387890949</v>
      </c>
      <c r="P105" s="20">
        <f>$B105*'Valor final dos insumos'!O$24</f>
        <v>5.2675837851395935</v>
      </c>
      <c r="Q105" s="20">
        <f>$B105*'Valor final dos insumos'!P$24</f>
        <v>5.2675837851395935</v>
      </c>
    </row>
    <row r="106" spans="1:17">
      <c r="A106" s="18" t="s">
        <v>147</v>
      </c>
      <c r="B106" s="19">
        <v>9.2226359759979939E-4</v>
      </c>
      <c r="C106" s="20">
        <f>$B106*'Valor final dos insumos'!B$24</f>
        <v>357.13768754944147</v>
      </c>
      <c r="D106" s="20">
        <f>$B106*'Valor final dos insumos'!C$24</f>
        <v>148.80736981226727</v>
      </c>
      <c r="E106" s="20">
        <f>$B106*'Valor final dos insumos'!D$24</f>
        <v>595.22947924906907</v>
      </c>
      <c r="F106" s="20">
        <f>$B106*'Valor final dos insumos'!E$24</f>
        <v>595.22947924906907</v>
      </c>
      <c r="G106" s="20">
        <f>$B106*'Valor final dos insumos'!F$24</f>
        <v>3571.376875494414</v>
      </c>
      <c r="H106" s="20">
        <f>$B106*'Valor final dos insumos'!G$24</f>
        <v>1785.688437747207</v>
      </c>
      <c r="I106" s="20">
        <f>$B106*'Valor final dos insumos'!H$24</f>
        <v>133.92663283104056</v>
      </c>
      <c r="J106" s="20">
        <f>$B106*'Valor final dos insumos'!I$24</f>
        <v>44.642210943680183</v>
      </c>
      <c r="K106" s="20">
        <f>$B106*'Valor final dos insumos'!J$24</f>
        <v>178.56884377472073</v>
      </c>
      <c r="L106" s="20">
        <f>$B106*'Valor final dos insumos'!K$24</f>
        <v>44.642210943680183</v>
      </c>
      <c r="M106" s="20">
        <f>$B106*'Valor final dos insumos'!L$24</f>
        <v>13.393111964344287</v>
      </c>
      <c r="N106" s="20">
        <f>$B106*'Valor final dos insumos'!M$24</f>
        <v>44.642210943680183</v>
      </c>
      <c r="O106" s="20">
        <f>$B106*'Valor final dos insumos'!N$24</f>
        <v>44.642210943680183</v>
      </c>
      <c r="P106" s="20">
        <f>$B106*'Valor final dos insumos'!O$24</f>
        <v>13.393111964344287</v>
      </c>
      <c r="Q106" s="20">
        <f>$B106*'Valor final dos insumos'!P$24</f>
        <v>13.393111964344287</v>
      </c>
    </row>
    <row r="107" spans="1:17">
      <c r="A107" s="18" t="s">
        <v>148</v>
      </c>
      <c r="B107" s="19">
        <v>8.8753400605838428E-5</v>
      </c>
      <c r="C107" s="20">
        <f>$B107*'Valor final dos insumos'!B$24</f>
        <v>34.36889880182909</v>
      </c>
      <c r="D107" s="20">
        <f>$B107*'Valor final dos insumos'!C$24</f>
        <v>14.320374500762121</v>
      </c>
      <c r="E107" s="20">
        <f>$B107*'Valor final dos insumos'!D$24</f>
        <v>57.281498003048483</v>
      </c>
      <c r="F107" s="20">
        <f>$B107*'Valor final dos insumos'!E$24</f>
        <v>57.281498003048483</v>
      </c>
      <c r="G107" s="20">
        <f>$B107*'Valor final dos insumos'!F$24</f>
        <v>343.6889880182909</v>
      </c>
      <c r="H107" s="20">
        <f>$B107*'Valor final dos insumos'!G$24</f>
        <v>171.84449400914545</v>
      </c>
      <c r="I107" s="20">
        <f>$B107*'Valor final dos insumos'!H$24</f>
        <v>12.888337050685911</v>
      </c>
      <c r="J107" s="20">
        <f>$B107*'Valor final dos insumos'!I$24</f>
        <v>4.2961123502286362</v>
      </c>
      <c r="K107" s="20">
        <f>$B107*'Valor final dos insumos'!J$24</f>
        <v>17.184449400914545</v>
      </c>
      <c r="L107" s="20">
        <f>$B107*'Valor final dos insumos'!K$24</f>
        <v>4.2961123502286362</v>
      </c>
      <c r="M107" s="20">
        <f>$B107*'Valor final dos insumos'!L$24</f>
        <v>1.2888768835979856</v>
      </c>
      <c r="N107" s="20">
        <f>$B107*'Valor final dos insumos'!M$24</f>
        <v>4.2961123502286362</v>
      </c>
      <c r="O107" s="20">
        <f>$B107*'Valor final dos insumos'!N$24</f>
        <v>4.2961123502286362</v>
      </c>
      <c r="P107" s="20">
        <f>$B107*'Valor final dos insumos'!O$24</f>
        <v>1.2888768835979856</v>
      </c>
      <c r="Q107" s="20">
        <f>$B107*'Valor final dos insumos'!P$24</f>
        <v>1.2888768835979856</v>
      </c>
    </row>
    <row r="108" spans="1:17">
      <c r="A108" s="18" t="s">
        <v>149</v>
      </c>
      <c r="B108" s="19">
        <v>6.2513264774547068E-4</v>
      </c>
      <c r="C108" s="20">
        <f>$B108*'Valor final dos insumos'!B$24</f>
        <v>242.07659156070923</v>
      </c>
      <c r="D108" s="20">
        <f>$B108*'Valor final dos insumos'!C$24</f>
        <v>100.86524648362885</v>
      </c>
      <c r="E108" s="20">
        <f>$B108*'Valor final dos insumos'!D$24</f>
        <v>403.46098593451541</v>
      </c>
      <c r="F108" s="20">
        <f>$B108*'Valor final dos insumos'!E$24</f>
        <v>403.46098593451541</v>
      </c>
      <c r="G108" s="20">
        <f>$B108*'Valor final dos insumos'!F$24</f>
        <v>2420.7659156070922</v>
      </c>
      <c r="H108" s="20">
        <f>$B108*'Valor final dos insumos'!G$24</f>
        <v>1210.3829578035461</v>
      </c>
      <c r="I108" s="20">
        <f>$B108*'Valor final dos insumos'!H$24</f>
        <v>90.778721835265983</v>
      </c>
      <c r="J108" s="20">
        <f>$B108*'Valor final dos insumos'!I$24</f>
        <v>30.259573945088654</v>
      </c>
      <c r="K108" s="20">
        <f>$B108*'Valor final dos insumos'!J$24</f>
        <v>121.03829578035462</v>
      </c>
      <c r="L108" s="20">
        <f>$B108*'Valor final dos insumos'!K$24</f>
        <v>30.259573945088654</v>
      </c>
      <c r="M108" s="20">
        <f>$B108*'Valor final dos insumos'!L$24</f>
        <v>9.0781763105597246</v>
      </c>
      <c r="N108" s="20">
        <f>$B108*'Valor final dos insumos'!M$24</f>
        <v>30.259573945088654</v>
      </c>
      <c r="O108" s="20">
        <f>$B108*'Valor final dos insumos'!N$24</f>
        <v>30.259573945088654</v>
      </c>
      <c r="P108" s="20">
        <f>$B108*'Valor final dos insumos'!O$24</f>
        <v>9.0781763105597246</v>
      </c>
      <c r="Q108" s="20">
        <f>$B108*'Valor final dos insumos'!P$24</f>
        <v>9.0781763105597246</v>
      </c>
    </row>
    <row r="109" spans="1:17">
      <c r="A109" s="18" t="s">
        <v>150</v>
      </c>
      <c r="B109" s="19">
        <v>3.0870748036813367E-5</v>
      </c>
      <c r="C109" s="20">
        <f>$B109*'Valor final dos insumos'!B$24</f>
        <v>11.954399583244902</v>
      </c>
      <c r="D109" s="20">
        <f>$B109*'Valor final dos insumos'!C$24</f>
        <v>4.9809998263520425</v>
      </c>
      <c r="E109" s="20">
        <f>$B109*'Valor final dos insumos'!D$24</f>
        <v>19.92399930540817</v>
      </c>
      <c r="F109" s="20">
        <f>$B109*'Valor final dos insumos'!E$24</f>
        <v>19.92399930540817</v>
      </c>
      <c r="G109" s="20">
        <f>$B109*'Valor final dos insumos'!F$24</f>
        <v>119.543995832449</v>
      </c>
      <c r="H109" s="20">
        <f>$B109*'Valor final dos insumos'!G$24</f>
        <v>59.7719979162245</v>
      </c>
      <c r="I109" s="20">
        <f>$B109*'Valor final dos insumos'!H$24</f>
        <v>4.4828998437168384</v>
      </c>
      <c r="J109" s="20">
        <f>$B109*'Valor final dos insumos'!I$24</f>
        <v>1.4942999479056127</v>
      </c>
      <c r="K109" s="20">
        <f>$B109*'Valor final dos insumos'!J$24</f>
        <v>5.9771997916224509</v>
      </c>
      <c r="L109" s="20">
        <f>$B109*'Valor final dos insumos'!K$24</f>
        <v>1.4942999479056127</v>
      </c>
      <c r="M109" s="20">
        <f>$B109*'Valor final dos insumos'!L$24</f>
        <v>0.44830500299060372</v>
      </c>
      <c r="N109" s="20">
        <f>$B109*'Valor final dos insumos'!M$24</f>
        <v>1.4942999479056127</v>
      </c>
      <c r="O109" s="20">
        <f>$B109*'Valor final dos insumos'!N$24</f>
        <v>1.4942999479056127</v>
      </c>
      <c r="P109" s="20">
        <f>$B109*'Valor final dos insumos'!O$24</f>
        <v>0.44830500299060372</v>
      </c>
      <c r="Q109" s="20">
        <f>$B109*'Valor final dos insumos'!P$24</f>
        <v>0.44830500299060372</v>
      </c>
    </row>
    <row r="110" spans="1:17">
      <c r="A110" s="18" t="s">
        <v>151</v>
      </c>
      <c r="B110" s="19">
        <v>2.1532346755677324E-3</v>
      </c>
      <c r="C110" s="20">
        <f>$B110*'Valor final dos insumos'!B$24</f>
        <v>833.81937093133183</v>
      </c>
      <c r="D110" s="20">
        <f>$B110*'Valor final dos insumos'!C$24</f>
        <v>347.42473788805495</v>
      </c>
      <c r="E110" s="20">
        <f>$B110*'Valor final dos insumos'!D$24</f>
        <v>1389.6989515522198</v>
      </c>
      <c r="F110" s="20">
        <f>$B110*'Valor final dos insumos'!E$24</f>
        <v>1389.6989515522198</v>
      </c>
      <c r="G110" s="20">
        <f>$B110*'Valor final dos insumos'!F$24</f>
        <v>8338.1937093133183</v>
      </c>
      <c r="H110" s="20">
        <f>$B110*'Valor final dos insumos'!G$24</f>
        <v>4169.0968546566592</v>
      </c>
      <c r="I110" s="20">
        <f>$B110*'Valor final dos insumos'!H$24</f>
        <v>312.68226409924949</v>
      </c>
      <c r="J110" s="20">
        <f>$B110*'Valor final dos insumos'!I$24</f>
        <v>104.22742136641648</v>
      </c>
      <c r="K110" s="20">
        <f>$B110*'Valor final dos insumos'!J$24</f>
        <v>416.90968546566592</v>
      </c>
      <c r="L110" s="20">
        <f>$B110*'Valor final dos insumos'!K$24</f>
        <v>104.22742136641648</v>
      </c>
      <c r="M110" s="20">
        <f>$B110*'Valor final dos insumos'!L$24</f>
        <v>31.26927395859461</v>
      </c>
      <c r="N110" s="20">
        <f>$B110*'Valor final dos insumos'!M$24</f>
        <v>104.22742136641648</v>
      </c>
      <c r="O110" s="20">
        <f>$B110*'Valor final dos insumos'!N$24</f>
        <v>104.22742136641648</v>
      </c>
      <c r="P110" s="20">
        <f>$B110*'Valor final dos insumos'!O$24</f>
        <v>31.26927395859461</v>
      </c>
      <c r="Q110" s="20">
        <f>$B110*'Valor final dos insumos'!P$24</f>
        <v>31.26927395859461</v>
      </c>
    </row>
    <row r="111" spans="1:17">
      <c r="A111" s="18" t="s">
        <v>152</v>
      </c>
      <c r="B111" s="19">
        <v>3.8588435046016709E-6</v>
      </c>
      <c r="C111" s="20">
        <f>$B111*'Valor final dos insumos'!B$24</f>
        <v>1.4942999479056127</v>
      </c>
      <c r="D111" s="20">
        <f>$B111*'Valor final dos insumos'!C$24</f>
        <v>0.62262497829400532</v>
      </c>
      <c r="E111" s="20">
        <f>$B111*'Valor final dos insumos'!D$24</f>
        <v>2.4904999131760213</v>
      </c>
      <c r="F111" s="20">
        <f>$B111*'Valor final dos insumos'!E$24</f>
        <v>2.4904999131760213</v>
      </c>
      <c r="G111" s="20">
        <f>$B111*'Valor final dos insumos'!F$24</f>
        <v>14.942999479056125</v>
      </c>
      <c r="H111" s="20">
        <f>$B111*'Valor final dos insumos'!G$24</f>
        <v>7.4714997395280625</v>
      </c>
      <c r="I111" s="20">
        <f>$B111*'Valor final dos insumos'!H$24</f>
        <v>0.5603624804646048</v>
      </c>
      <c r="J111" s="20">
        <f>$B111*'Valor final dos insumos'!I$24</f>
        <v>0.18678749348820159</v>
      </c>
      <c r="K111" s="20">
        <f>$B111*'Valor final dos insumos'!J$24</f>
        <v>0.74714997395280636</v>
      </c>
      <c r="L111" s="20">
        <f>$B111*'Valor final dos insumos'!K$24</f>
        <v>0.18678749348820159</v>
      </c>
      <c r="M111" s="20">
        <f>$B111*'Valor final dos insumos'!L$24</f>
        <v>5.6038125373825465E-2</v>
      </c>
      <c r="N111" s="20">
        <f>$B111*'Valor final dos insumos'!M$24</f>
        <v>0.18678749348820159</v>
      </c>
      <c r="O111" s="20">
        <f>$B111*'Valor final dos insumos'!N$24</f>
        <v>0.18678749348820159</v>
      </c>
      <c r="P111" s="20">
        <f>$B111*'Valor final dos insumos'!O$24</f>
        <v>5.6038125373825465E-2</v>
      </c>
      <c r="Q111" s="20">
        <f>$B111*'Valor final dos insumos'!P$24</f>
        <v>5.6038125373825465E-2</v>
      </c>
    </row>
    <row r="112" spans="1:17">
      <c r="A112" s="18" t="s">
        <v>153</v>
      </c>
      <c r="B112" s="19">
        <v>7.3318026587431751E-5</v>
      </c>
      <c r="C112" s="20">
        <f>$B112*'Valor final dos insumos'!B$24</f>
        <v>28.391699010206644</v>
      </c>
      <c r="D112" s="20">
        <f>$B112*'Valor final dos insumos'!C$24</f>
        <v>11.829874587586101</v>
      </c>
      <c r="E112" s="20">
        <f>$B112*'Valor final dos insumos'!D$24</f>
        <v>47.319498350344404</v>
      </c>
      <c r="F112" s="20">
        <f>$B112*'Valor final dos insumos'!E$24</f>
        <v>47.319498350344404</v>
      </c>
      <c r="G112" s="20">
        <f>$B112*'Valor final dos insumos'!F$24</f>
        <v>283.91699010206639</v>
      </c>
      <c r="H112" s="20">
        <f>$B112*'Valor final dos insumos'!G$24</f>
        <v>141.9584950510332</v>
      </c>
      <c r="I112" s="20">
        <f>$B112*'Valor final dos insumos'!H$24</f>
        <v>10.646887128827492</v>
      </c>
      <c r="J112" s="20">
        <f>$B112*'Valor final dos insumos'!I$24</f>
        <v>3.5489623762758304</v>
      </c>
      <c r="K112" s="20">
        <f>$B112*'Valor final dos insumos'!J$24</f>
        <v>14.195849505103322</v>
      </c>
      <c r="L112" s="20">
        <f>$B112*'Valor final dos insumos'!K$24</f>
        <v>3.5489623762758304</v>
      </c>
      <c r="M112" s="20">
        <f>$B112*'Valor final dos insumos'!L$24</f>
        <v>1.0647243821026839</v>
      </c>
      <c r="N112" s="20">
        <f>$B112*'Valor final dos insumos'!M$24</f>
        <v>3.5489623762758304</v>
      </c>
      <c r="O112" s="20">
        <f>$B112*'Valor final dos insumos'!N$24</f>
        <v>3.5489623762758304</v>
      </c>
      <c r="P112" s="20">
        <f>$B112*'Valor final dos insumos'!O$24</f>
        <v>1.0647243821026839</v>
      </c>
      <c r="Q112" s="20">
        <f>$B112*'Valor final dos insumos'!P$24</f>
        <v>1.0647243821026839</v>
      </c>
    </row>
    <row r="113" spans="1:17">
      <c r="A113" s="18" t="s">
        <v>154</v>
      </c>
      <c r="B113" s="19">
        <v>1.0804761812884679E-4</v>
      </c>
      <c r="C113" s="20">
        <f>$B113*'Valor final dos insumos'!B$24</f>
        <v>41.840398541357153</v>
      </c>
      <c r="D113" s="20">
        <f>$B113*'Valor final dos insumos'!C$24</f>
        <v>17.433499392232147</v>
      </c>
      <c r="E113" s="20">
        <f>$B113*'Valor final dos insumos'!D$24</f>
        <v>69.733997568928586</v>
      </c>
      <c r="F113" s="20">
        <f>$B113*'Valor final dos insumos'!E$24</f>
        <v>69.733997568928586</v>
      </c>
      <c r="G113" s="20">
        <f>$B113*'Valor final dos insumos'!F$24</f>
        <v>418.40398541357155</v>
      </c>
      <c r="H113" s="20">
        <f>$B113*'Valor final dos insumos'!G$24</f>
        <v>209.20199270678577</v>
      </c>
      <c r="I113" s="20">
        <f>$B113*'Valor final dos insumos'!H$24</f>
        <v>15.690149453008935</v>
      </c>
      <c r="J113" s="20">
        <f>$B113*'Valor final dos insumos'!I$24</f>
        <v>5.2300498176696442</v>
      </c>
      <c r="K113" s="20">
        <f>$B113*'Valor final dos insumos'!J$24</f>
        <v>20.920199270678577</v>
      </c>
      <c r="L113" s="20">
        <f>$B113*'Valor final dos insumos'!K$24</f>
        <v>5.2300498176696442</v>
      </c>
      <c r="M113" s="20">
        <f>$B113*'Valor final dos insumos'!L$24</f>
        <v>1.569067510467113</v>
      </c>
      <c r="N113" s="20">
        <f>$B113*'Valor final dos insumos'!M$24</f>
        <v>5.2300498176696442</v>
      </c>
      <c r="O113" s="20">
        <f>$B113*'Valor final dos insumos'!N$24</f>
        <v>5.2300498176696442</v>
      </c>
      <c r="P113" s="20">
        <f>$B113*'Valor final dos insumos'!O$24</f>
        <v>1.569067510467113</v>
      </c>
      <c r="Q113" s="20">
        <f>$B113*'Valor final dos insumos'!P$24</f>
        <v>1.569067510467113</v>
      </c>
    </row>
    <row r="114" spans="1:17">
      <c r="A114" s="18" t="s">
        <v>155</v>
      </c>
      <c r="B114" s="19">
        <v>4.2447278550618378E-5</v>
      </c>
      <c r="C114" s="20">
        <f>$B114*'Valor final dos insumos'!B$24</f>
        <v>16.437299426961737</v>
      </c>
      <c r="D114" s="20">
        <f>$B114*'Valor final dos insumos'!C$24</f>
        <v>6.8488747612340575</v>
      </c>
      <c r="E114" s="20">
        <f>$B114*'Valor final dos insumos'!D$24</f>
        <v>27.39549904493623</v>
      </c>
      <c r="F114" s="20">
        <f>$B114*'Valor final dos insumos'!E$24</f>
        <v>27.39549904493623</v>
      </c>
      <c r="G114" s="20">
        <f>$B114*'Valor final dos insumos'!F$24</f>
        <v>164.37299426961738</v>
      </c>
      <c r="H114" s="20">
        <f>$B114*'Valor final dos insumos'!G$24</f>
        <v>82.18649713480869</v>
      </c>
      <c r="I114" s="20">
        <f>$B114*'Valor final dos insumos'!H$24</f>
        <v>6.1639872851106521</v>
      </c>
      <c r="J114" s="20">
        <f>$B114*'Valor final dos insumos'!I$24</f>
        <v>2.0546624283702171</v>
      </c>
      <c r="K114" s="20">
        <f>$B114*'Valor final dos insumos'!J$24</f>
        <v>8.2186497134808683</v>
      </c>
      <c r="L114" s="20">
        <f>$B114*'Valor final dos insumos'!K$24</f>
        <v>2.0546624283702171</v>
      </c>
      <c r="M114" s="20">
        <f>$B114*'Valor final dos insumos'!L$24</f>
        <v>0.61641937911208011</v>
      </c>
      <c r="N114" s="20">
        <f>$B114*'Valor final dos insumos'!M$24</f>
        <v>2.0546624283702171</v>
      </c>
      <c r="O114" s="20">
        <f>$B114*'Valor final dos insumos'!N$24</f>
        <v>2.0546624283702171</v>
      </c>
      <c r="P114" s="20">
        <f>$B114*'Valor final dos insumos'!O$24</f>
        <v>0.61641937911208011</v>
      </c>
      <c r="Q114" s="20">
        <f>$B114*'Valor final dos insumos'!P$24</f>
        <v>0.61641937911208011</v>
      </c>
    </row>
    <row r="115" spans="1:17">
      <c r="A115" s="18" t="s">
        <v>156</v>
      </c>
      <c r="B115" s="19">
        <v>8.4894557101236755E-5</v>
      </c>
      <c r="C115" s="20">
        <f>$B115*'Valor final dos insumos'!B$24</f>
        <v>32.874598853923473</v>
      </c>
      <c r="D115" s="20">
        <f>$B115*'Valor final dos insumos'!C$24</f>
        <v>13.697749522468115</v>
      </c>
      <c r="E115" s="20">
        <f>$B115*'Valor final dos insumos'!D$24</f>
        <v>54.79099808987246</v>
      </c>
      <c r="F115" s="20">
        <f>$B115*'Valor final dos insumos'!E$24</f>
        <v>54.79099808987246</v>
      </c>
      <c r="G115" s="20">
        <f>$B115*'Valor final dos insumos'!F$24</f>
        <v>328.74598853923476</v>
      </c>
      <c r="H115" s="20">
        <f>$B115*'Valor final dos insumos'!G$24</f>
        <v>164.37299426961738</v>
      </c>
      <c r="I115" s="20">
        <f>$B115*'Valor final dos insumos'!H$24</f>
        <v>12.327974570221304</v>
      </c>
      <c r="J115" s="20">
        <f>$B115*'Valor final dos insumos'!I$24</f>
        <v>4.1093248567404341</v>
      </c>
      <c r="K115" s="20">
        <f>$B115*'Valor final dos insumos'!J$24</f>
        <v>16.437299426961737</v>
      </c>
      <c r="L115" s="20">
        <f>$B115*'Valor final dos insumos'!K$24</f>
        <v>4.1093248567404341</v>
      </c>
      <c r="M115" s="20">
        <f>$B115*'Valor final dos insumos'!L$24</f>
        <v>1.2328387582241602</v>
      </c>
      <c r="N115" s="20">
        <f>$B115*'Valor final dos insumos'!M$24</f>
        <v>4.1093248567404341</v>
      </c>
      <c r="O115" s="20">
        <f>$B115*'Valor final dos insumos'!N$24</f>
        <v>4.1093248567404341</v>
      </c>
      <c r="P115" s="20">
        <f>$B115*'Valor final dos insumos'!O$24</f>
        <v>1.2328387582241602</v>
      </c>
      <c r="Q115" s="20">
        <f>$B115*'Valor final dos insumos'!P$24</f>
        <v>1.2328387582241602</v>
      </c>
    </row>
    <row r="116" spans="1:17">
      <c r="A116" s="18" t="s">
        <v>157</v>
      </c>
      <c r="B116" s="19">
        <v>1.0804761812884679E-4</v>
      </c>
      <c r="C116" s="20">
        <f>$B116*'Valor final dos insumos'!B$24</f>
        <v>41.840398541357153</v>
      </c>
      <c r="D116" s="20">
        <f>$B116*'Valor final dos insumos'!C$24</f>
        <v>17.433499392232147</v>
      </c>
      <c r="E116" s="20">
        <f>$B116*'Valor final dos insumos'!D$24</f>
        <v>69.733997568928586</v>
      </c>
      <c r="F116" s="20">
        <f>$B116*'Valor final dos insumos'!E$24</f>
        <v>69.733997568928586</v>
      </c>
      <c r="G116" s="20">
        <f>$B116*'Valor final dos insumos'!F$24</f>
        <v>418.40398541357155</v>
      </c>
      <c r="H116" s="20">
        <f>$B116*'Valor final dos insumos'!G$24</f>
        <v>209.20199270678577</v>
      </c>
      <c r="I116" s="20">
        <f>$B116*'Valor final dos insumos'!H$24</f>
        <v>15.690149453008935</v>
      </c>
      <c r="J116" s="20">
        <f>$B116*'Valor final dos insumos'!I$24</f>
        <v>5.2300498176696442</v>
      </c>
      <c r="K116" s="20">
        <f>$B116*'Valor final dos insumos'!J$24</f>
        <v>20.920199270678577</v>
      </c>
      <c r="L116" s="20">
        <f>$B116*'Valor final dos insumos'!K$24</f>
        <v>5.2300498176696442</v>
      </c>
      <c r="M116" s="20">
        <f>$B116*'Valor final dos insumos'!L$24</f>
        <v>1.569067510467113</v>
      </c>
      <c r="N116" s="20">
        <f>$B116*'Valor final dos insumos'!M$24</f>
        <v>5.2300498176696442</v>
      </c>
      <c r="O116" s="20">
        <f>$B116*'Valor final dos insumos'!N$24</f>
        <v>5.2300498176696442</v>
      </c>
      <c r="P116" s="20">
        <f>$B116*'Valor final dos insumos'!O$24</f>
        <v>1.569067510467113</v>
      </c>
      <c r="Q116" s="20">
        <f>$B116*'Valor final dos insumos'!P$24</f>
        <v>1.569067510467113</v>
      </c>
    </row>
    <row r="117" spans="1:17">
      <c r="A117" s="18" t="s">
        <v>158</v>
      </c>
      <c r="B117" s="19">
        <v>4.630612205522005E-5</v>
      </c>
      <c r="C117" s="20">
        <f>$B117*'Valor final dos insumos'!B$24</f>
        <v>17.93159937486735</v>
      </c>
      <c r="D117" s="20">
        <f>$B117*'Valor final dos insumos'!C$24</f>
        <v>7.4714997395280633</v>
      </c>
      <c r="E117" s="20">
        <f>$B117*'Valor final dos insumos'!D$24</f>
        <v>29.885998958112253</v>
      </c>
      <c r="F117" s="20">
        <f>$B117*'Valor final dos insumos'!E$24</f>
        <v>29.885998958112253</v>
      </c>
      <c r="G117" s="20">
        <f>$B117*'Valor final dos insumos'!F$24</f>
        <v>179.31599374867349</v>
      </c>
      <c r="H117" s="20">
        <f>$B117*'Valor final dos insumos'!G$24</f>
        <v>89.657996874336746</v>
      </c>
      <c r="I117" s="20">
        <f>$B117*'Valor final dos insumos'!H$24</f>
        <v>6.7243497655752575</v>
      </c>
      <c r="J117" s="20">
        <f>$B117*'Valor final dos insumos'!I$24</f>
        <v>2.2414499218584187</v>
      </c>
      <c r="K117" s="20">
        <f>$B117*'Valor final dos insumos'!J$24</f>
        <v>8.9657996874336749</v>
      </c>
      <c r="L117" s="20">
        <f>$B117*'Valor final dos insumos'!K$24</f>
        <v>2.2414499218584187</v>
      </c>
      <c r="M117" s="20">
        <f>$B117*'Valor final dos insumos'!L$24</f>
        <v>0.67245750448590558</v>
      </c>
      <c r="N117" s="20">
        <f>$B117*'Valor final dos insumos'!M$24</f>
        <v>2.2414499218584187</v>
      </c>
      <c r="O117" s="20">
        <f>$B117*'Valor final dos insumos'!N$24</f>
        <v>2.2414499218584187</v>
      </c>
      <c r="P117" s="20">
        <f>$B117*'Valor final dos insumos'!O$24</f>
        <v>0.67245750448590558</v>
      </c>
      <c r="Q117" s="20">
        <f>$B117*'Valor final dos insumos'!P$24</f>
        <v>0.67245750448590558</v>
      </c>
    </row>
    <row r="118" spans="1:17">
      <c r="A118" s="18" t="s">
        <v>159</v>
      </c>
      <c r="B118" s="19">
        <v>1.852244882208802E-4</v>
      </c>
      <c r="C118" s="20">
        <f>$B118*'Valor final dos insumos'!B$24</f>
        <v>71.7263974994694</v>
      </c>
      <c r="D118" s="20">
        <f>$B118*'Valor final dos insumos'!C$24</f>
        <v>29.885998958112253</v>
      </c>
      <c r="E118" s="20">
        <f>$B118*'Valor final dos insumos'!D$24</f>
        <v>119.54399583244901</v>
      </c>
      <c r="F118" s="20">
        <f>$B118*'Valor final dos insumos'!E$24</f>
        <v>119.54399583244901</v>
      </c>
      <c r="G118" s="20">
        <f>$B118*'Valor final dos insumos'!F$24</f>
        <v>717.26397499469397</v>
      </c>
      <c r="H118" s="20">
        <f>$B118*'Valor final dos insumos'!G$24</f>
        <v>358.63198749734698</v>
      </c>
      <c r="I118" s="20">
        <f>$B118*'Valor final dos insumos'!H$24</f>
        <v>26.89739906230103</v>
      </c>
      <c r="J118" s="20">
        <f>$B118*'Valor final dos insumos'!I$24</f>
        <v>8.9657996874336749</v>
      </c>
      <c r="K118" s="20">
        <f>$B118*'Valor final dos insumos'!J$24</f>
        <v>35.8631987497347</v>
      </c>
      <c r="L118" s="20">
        <f>$B118*'Valor final dos insumos'!K$24</f>
        <v>8.9657996874336749</v>
      </c>
      <c r="M118" s="20">
        <f>$B118*'Valor final dos insumos'!L$24</f>
        <v>2.6898300179436223</v>
      </c>
      <c r="N118" s="20">
        <f>$B118*'Valor final dos insumos'!M$24</f>
        <v>8.9657996874336749</v>
      </c>
      <c r="O118" s="20">
        <f>$B118*'Valor final dos insumos'!N$24</f>
        <v>8.9657996874336749</v>
      </c>
      <c r="P118" s="20">
        <f>$B118*'Valor final dos insumos'!O$24</f>
        <v>2.6898300179436223</v>
      </c>
      <c r="Q118" s="20">
        <f>$B118*'Valor final dos insumos'!P$24</f>
        <v>2.6898300179436223</v>
      </c>
    </row>
    <row r="119" spans="1:17">
      <c r="A119" s="18" t="s">
        <v>160</v>
      </c>
      <c r="B119" s="19">
        <v>5.7882652569025061E-5</v>
      </c>
      <c r="C119" s="20">
        <f>$B119*'Valor final dos insumos'!B$24</f>
        <v>22.41449921858419</v>
      </c>
      <c r="D119" s="20">
        <f>$B119*'Valor final dos insumos'!C$24</f>
        <v>9.3393746744100792</v>
      </c>
      <c r="E119" s="20">
        <f>$B119*'Valor final dos insumos'!D$24</f>
        <v>37.357498697640317</v>
      </c>
      <c r="F119" s="20">
        <f>$B119*'Valor final dos insumos'!E$24</f>
        <v>37.357498697640317</v>
      </c>
      <c r="G119" s="20">
        <f>$B119*'Valor final dos insumos'!F$24</f>
        <v>224.14499218584189</v>
      </c>
      <c r="H119" s="20">
        <f>$B119*'Valor final dos insumos'!G$24</f>
        <v>112.07249609292094</v>
      </c>
      <c r="I119" s="20">
        <f>$B119*'Valor final dos insumos'!H$24</f>
        <v>8.4054372069690722</v>
      </c>
      <c r="J119" s="20">
        <f>$B119*'Valor final dos insumos'!I$24</f>
        <v>2.8018124023230238</v>
      </c>
      <c r="K119" s="20">
        <f>$B119*'Valor final dos insumos'!J$24</f>
        <v>11.207249609292095</v>
      </c>
      <c r="L119" s="20">
        <f>$B119*'Valor final dos insumos'!K$24</f>
        <v>2.8018124023230238</v>
      </c>
      <c r="M119" s="20">
        <f>$B119*'Valor final dos insumos'!L$24</f>
        <v>0.84057188060738197</v>
      </c>
      <c r="N119" s="20">
        <f>$B119*'Valor final dos insumos'!M$24</f>
        <v>2.8018124023230238</v>
      </c>
      <c r="O119" s="20">
        <f>$B119*'Valor final dos insumos'!N$24</f>
        <v>2.8018124023230238</v>
      </c>
      <c r="P119" s="20">
        <f>$B119*'Valor final dos insumos'!O$24</f>
        <v>0.84057188060738197</v>
      </c>
      <c r="Q119" s="20">
        <f>$B119*'Valor final dos insumos'!P$24</f>
        <v>0.84057188060738197</v>
      </c>
    </row>
    <row r="120" spans="1:17">
      <c r="A120" s="18" t="s">
        <v>161</v>
      </c>
      <c r="B120" s="19">
        <v>2.7011904532211697E-4</v>
      </c>
      <c r="C120" s="20">
        <f>$B120*'Valor final dos insumos'!B$24</f>
        <v>104.60099635339289</v>
      </c>
      <c r="D120" s="20">
        <f>$B120*'Valor final dos insumos'!C$24</f>
        <v>43.583748480580368</v>
      </c>
      <c r="E120" s="20">
        <f>$B120*'Valor final dos insumos'!D$24</f>
        <v>174.33499392232147</v>
      </c>
      <c r="F120" s="20">
        <f>$B120*'Valor final dos insumos'!E$24</f>
        <v>174.33499392232147</v>
      </c>
      <c r="G120" s="20">
        <f>$B120*'Valor final dos insumos'!F$24</f>
        <v>1046.0099635339288</v>
      </c>
      <c r="H120" s="20">
        <f>$B120*'Valor final dos insumos'!G$24</f>
        <v>523.00498176696442</v>
      </c>
      <c r="I120" s="20">
        <f>$B120*'Valor final dos insumos'!H$24</f>
        <v>39.225373632522334</v>
      </c>
      <c r="J120" s="20">
        <f>$B120*'Valor final dos insumos'!I$24</f>
        <v>13.075124544174111</v>
      </c>
      <c r="K120" s="20">
        <f>$B120*'Valor final dos insumos'!J$24</f>
        <v>52.300498176696443</v>
      </c>
      <c r="L120" s="20">
        <f>$B120*'Valor final dos insumos'!K$24</f>
        <v>13.075124544174111</v>
      </c>
      <c r="M120" s="20">
        <f>$B120*'Valor final dos insumos'!L$24</f>
        <v>3.9226687761677828</v>
      </c>
      <c r="N120" s="20">
        <f>$B120*'Valor final dos insumos'!M$24</f>
        <v>13.075124544174111</v>
      </c>
      <c r="O120" s="20">
        <f>$B120*'Valor final dos insumos'!N$24</f>
        <v>13.075124544174111</v>
      </c>
      <c r="P120" s="20">
        <f>$B120*'Valor final dos insumos'!O$24</f>
        <v>3.9226687761677828</v>
      </c>
      <c r="Q120" s="20">
        <f>$B120*'Valor final dos insumos'!P$24</f>
        <v>3.9226687761677828</v>
      </c>
    </row>
    <row r="121" spans="1:17">
      <c r="A121" s="18" t="s">
        <v>162</v>
      </c>
      <c r="B121" s="19">
        <v>8.1035713596635083E-5</v>
      </c>
      <c r="C121" s="20">
        <f>$B121*'Valor final dos insumos'!B$24</f>
        <v>31.380298906017863</v>
      </c>
      <c r="D121" s="20">
        <f>$B121*'Valor final dos insumos'!C$24</f>
        <v>13.075124544174109</v>
      </c>
      <c r="E121" s="20">
        <f>$B121*'Valor final dos insumos'!D$24</f>
        <v>52.300498176696436</v>
      </c>
      <c r="F121" s="20">
        <f>$B121*'Valor final dos insumos'!E$24</f>
        <v>52.300498176696436</v>
      </c>
      <c r="G121" s="20">
        <f>$B121*'Valor final dos insumos'!F$24</f>
        <v>313.80298906017862</v>
      </c>
      <c r="H121" s="20">
        <f>$B121*'Valor final dos insumos'!G$24</f>
        <v>156.90149453008931</v>
      </c>
      <c r="I121" s="20">
        <f>$B121*'Valor final dos insumos'!H$24</f>
        <v>11.7676120897567</v>
      </c>
      <c r="J121" s="20">
        <f>$B121*'Valor final dos insumos'!I$24</f>
        <v>3.9225373632522329</v>
      </c>
      <c r="K121" s="20">
        <f>$B121*'Valor final dos insumos'!J$24</f>
        <v>15.690149453008932</v>
      </c>
      <c r="L121" s="20">
        <f>$B121*'Valor final dos insumos'!K$24</f>
        <v>3.9225373632522329</v>
      </c>
      <c r="M121" s="20">
        <f>$B121*'Valor final dos insumos'!L$24</f>
        <v>1.1768006328503346</v>
      </c>
      <c r="N121" s="20">
        <f>$B121*'Valor final dos insumos'!M$24</f>
        <v>3.9225373632522329</v>
      </c>
      <c r="O121" s="20">
        <f>$B121*'Valor final dos insumos'!N$24</f>
        <v>3.9225373632522329</v>
      </c>
      <c r="P121" s="20">
        <f>$B121*'Valor final dos insumos'!O$24</f>
        <v>1.1768006328503346</v>
      </c>
      <c r="Q121" s="20">
        <f>$B121*'Valor final dos insumos'!P$24</f>
        <v>1.1768006328503346</v>
      </c>
    </row>
    <row r="122" spans="1:17">
      <c r="A122" s="18" t="s">
        <v>163</v>
      </c>
      <c r="B122" s="19">
        <v>6.1328599818634352E-2</v>
      </c>
      <c r="C122" s="20">
        <f>$B122*'Valor final dos insumos'!B$24</f>
        <v>23748.9090720639</v>
      </c>
      <c r="D122" s="20">
        <f>$B122*'Valor final dos insumos'!C$24</f>
        <v>9895.3787800266255</v>
      </c>
      <c r="E122" s="20">
        <f>$B122*'Valor final dos insumos'!D$24</f>
        <v>39581.515120106502</v>
      </c>
      <c r="F122" s="20">
        <f>$B122*'Valor final dos insumos'!E$24</f>
        <v>39581.515120106502</v>
      </c>
      <c r="G122" s="20">
        <f>$B122*'Valor final dos insumos'!F$24</f>
        <v>237489.09072063898</v>
      </c>
      <c r="H122" s="20">
        <f>$B122*'Valor final dos insumos'!G$24</f>
        <v>118744.54536031949</v>
      </c>
      <c r="I122" s="20">
        <f>$B122*'Valor final dos insumos'!H$24</f>
        <v>8905.8409020239633</v>
      </c>
      <c r="J122" s="20">
        <f>$B122*'Valor final dos insumos'!I$24</f>
        <v>2968.6136340079875</v>
      </c>
      <c r="K122" s="20">
        <f>$B122*'Valor final dos insumos'!J$24</f>
        <v>11874.45453603195</v>
      </c>
      <c r="L122" s="20">
        <f>$B122*'Valor final dos insumos'!K$24</f>
        <v>2968.6136340079875</v>
      </c>
      <c r="M122" s="20">
        <f>$B122*'Valor final dos insumos'!L$24</f>
        <v>890.61392656620808</v>
      </c>
      <c r="N122" s="20">
        <f>$B122*'Valor final dos insumos'!M$24</f>
        <v>2968.6136340079875</v>
      </c>
      <c r="O122" s="20">
        <f>$B122*'Valor final dos insumos'!N$24</f>
        <v>2968.6136340079875</v>
      </c>
      <c r="P122" s="20">
        <f>$B122*'Valor final dos insumos'!O$24</f>
        <v>890.61392656620808</v>
      </c>
      <c r="Q122" s="20">
        <f>$B122*'Valor final dos insumos'!P$24</f>
        <v>890.61392656620808</v>
      </c>
    </row>
    <row r="123" spans="1:17">
      <c r="A123" s="18" t="s">
        <v>164</v>
      </c>
      <c r="B123" s="19">
        <v>1.4528545794825291E-2</v>
      </c>
      <c r="C123" s="20">
        <f>$B123*'Valor final dos insumos'!B$24</f>
        <v>5626.0393038646316</v>
      </c>
      <c r="D123" s="20">
        <f>$B123*'Valor final dos insumos'!C$24</f>
        <v>2344.1830432769298</v>
      </c>
      <c r="E123" s="20">
        <f>$B123*'Valor final dos insumos'!D$24</f>
        <v>9376.7321731077191</v>
      </c>
      <c r="F123" s="20">
        <f>$B123*'Valor final dos insumos'!E$24</f>
        <v>9376.7321731077191</v>
      </c>
      <c r="G123" s="20">
        <f>$B123*'Valor final dos insumos'!F$24</f>
        <v>56260.393038646311</v>
      </c>
      <c r="H123" s="20">
        <f>$B123*'Valor final dos insumos'!G$24</f>
        <v>28130.196519323155</v>
      </c>
      <c r="I123" s="20">
        <f>$B123*'Valor final dos insumos'!H$24</f>
        <v>2109.7647389492372</v>
      </c>
      <c r="J123" s="20">
        <f>$B123*'Valor final dos insumos'!I$24</f>
        <v>703.25491298307895</v>
      </c>
      <c r="K123" s="20">
        <f>$B123*'Valor final dos insumos'!J$24</f>
        <v>2813.0196519323158</v>
      </c>
      <c r="L123" s="20">
        <f>$B123*'Valor final dos insumos'!K$24</f>
        <v>703.25491298307895</v>
      </c>
      <c r="M123" s="20">
        <f>$B123*'Valor final dos insumos'!L$24</f>
        <v>210.98354203245287</v>
      </c>
      <c r="N123" s="20">
        <f>$B123*'Valor final dos insumos'!M$24</f>
        <v>703.25491298307895</v>
      </c>
      <c r="O123" s="20">
        <f>$B123*'Valor final dos insumos'!N$24</f>
        <v>703.25491298307895</v>
      </c>
      <c r="P123" s="20">
        <f>$B123*'Valor final dos insumos'!O$24</f>
        <v>210.98354203245287</v>
      </c>
      <c r="Q123" s="20">
        <f>$B123*'Valor final dos insumos'!P$24</f>
        <v>210.98354203245287</v>
      </c>
    </row>
    <row r="124" spans="1:17">
      <c r="A124" s="18" t="s">
        <v>165</v>
      </c>
      <c r="B124" s="19">
        <v>2.7050492967257713E-3</v>
      </c>
      <c r="C124" s="20">
        <f>$B124*'Valor final dos insumos'!B$24</f>
        <v>1047.5042634818344</v>
      </c>
      <c r="D124" s="20">
        <f>$B124*'Valor final dos insumos'!C$24</f>
        <v>436.46010978409771</v>
      </c>
      <c r="E124" s="20">
        <f>$B124*'Valor final dos insumos'!D$24</f>
        <v>1745.8404391363908</v>
      </c>
      <c r="F124" s="20">
        <f>$B124*'Valor final dos insumos'!E$24</f>
        <v>1745.8404391363908</v>
      </c>
      <c r="G124" s="20">
        <f>$B124*'Valor final dos insumos'!F$24</f>
        <v>10475.042634818345</v>
      </c>
      <c r="H124" s="20">
        <f>$B124*'Valor final dos insumos'!G$24</f>
        <v>5237.5213174091723</v>
      </c>
      <c r="I124" s="20">
        <f>$B124*'Valor final dos insumos'!H$24</f>
        <v>392.81409880568793</v>
      </c>
      <c r="J124" s="20">
        <f>$B124*'Valor final dos insumos'!I$24</f>
        <v>130.9380329352293</v>
      </c>
      <c r="K124" s="20">
        <f>$B124*'Valor final dos insumos'!J$24</f>
        <v>523.75213174091721</v>
      </c>
      <c r="L124" s="20">
        <f>$B124*'Valor final dos insumos'!K$24</f>
        <v>130.9380329352293</v>
      </c>
      <c r="M124" s="20">
        <f>$B124*'Valor final dos insumos'!L$24</f>
        <v>39.282725887051647</v>
      </c>
      <c r="N124" s="20">
        <f>$B124*'Valor final dos insumos'!M$24</f>
        <v>130.9380329352293</v>
      </c>
      <c r="O124" s="20">
        <f>$B124*'Valor final dos insumos'!N$24</f>
        <v>130.9380329352293</v>
      </c>
      <c r="P124" s="20">
        <f>$B124*'Valor final dos insumos'!O$24</f>
        <v>39.282725887051647</v>
      </c>
      <c r="Q124" s="20">
        <f>$B124*'Valor final dos insumos'!P$24</f>
        <v>39.282725887051647</v>
      </c>
    </row>
    <row r="125" spans="1:17">
      <c r="A125" s="18" t="s">
        <v>166</v>
      </c>
      <c r="B125" s="19">
        <v>3.0909336471859382E-3</v>
      </c>
      <c r="C125" s="20">
        <f>$B125*'Valor final dos insumos'!B$24</f>
        <v>1196.9342582723957</v>
      </c>
      <c r="D125" s="20">
        <f>$B125*'Valor final dos insumos'!C$24</f>
        <v>498.72260761349821</v>
      </c>
      <c r="E125" s="20">
        <f>$B125*'Valor final dos insumos'!D$24</f>
        <v>1994.8904304539928</v>
      </c>
      <c r="F125" s="20">
        <f>$B125*'Valor final dos insumos'!E$24</f>
        <v>1994.8904304539928</v>
      </c>
      <c r="G125" s="20">
        <f>$B125*'Valor final dos insumos'!F$24</f>
        <v>11969.342582723955</v>
      </c>
      <c r="H125" s="20">
        <f>$B125*'Valor final dos insumos'!G$24</f>
        <v>5984.6712913619776</v>
      </c>
      <c r="I125" s="20">
        <f>$B125*'Valor final dos insumos'!H$24</f>
        <v>448.85034685214839</v>
      </c>
      <c r="J125" s="20">
        <f>$B125*'Valor final dos insumos'!I$24</f>
        <v>149.61678228404946</v>
      </c>
      <c r="K125" s="20">
        <f>$B125*'Valor final dos insumos'!J$24</f>
        <v>598.46712913619785</v>
      </c>
      <c r="L125" s="20">
        <f>$B125*'Valor final dos insumos'!K$24</f>
        <v>149.61678228404946</v>
      </c>
      <c r="M125" s="20">
        <f>$B125*'Valor final dos insumos'!L$24</f>
        <v>44.886538424434193</v>
      </c>
      <c r="N125" s="20">
        <f>$B125*'Valor final dos insumos'!M$24</f>
        <v>149.61678228404946</v>
      </c>
      <c r="O125" s="20">
        <f>$B125*'Valor final dos insumos'!N$24</f>
        <v>149.61678228404946</v>
      </c>
      <c r="P125" s="20">
        <f>$B125*'Valor final dos insumos'!O$24</f>
        <v>44.886538424434193</v>
      </c>
      <c r="Q125" s="20">
        <f>$B125*'Valor final dos insumos'!P$24</f>
        <v>44.886538424434193</v>
      </c>
    </row>
    <row r="126" spans="1:17">
      <c r="A126" s="18" t="s">
        <v>167</v>
      </c>
      <c r="B126" s="19">
        <v>8.4894557101236755E-5</v>
      </c>
      <c r="C126" s="20">
        <f>$B126*'Valor final dos insumos'!B$24</f>
        <v>32.874598853923473</v>
      </c>
      <c r="D126" s="20">
        <f>$B126*'Valor final dos insumos'!C$24</f>
        <v>13.697749522468115</v>
      </c>
      <c r="E126" s="20">
        <f>$B126*'Valor final dos insumos'!D$24</f>
        <v>54.79099808987246</v>
      </c>
      <c r="F126" s="20">
        <f>$B126*'Valor final dos insumos'!E$24</f>
        <v>54.79099808987246</v>
      </c>
      <c r="G126" s="20">
        <f>$B126*'Valor final dos insumos'!F$24</f>
        <v>328.74598853923476</v>
      </c>
      <c r="H126" s="20">
        <f>$B126*'Valor final dos insumos'!G$24</f>
        <v>164.37299426961738</v>
      </c>
      <c r="I126" s="20">
        <f>$B126*'Valor final dos insumos'!H$24</f>
        <v>12.327974570221304</v>
      </c>
      <c r="J126" s="20">
        <f>$B126*'Valor final dos insumos'!I$24</f>
        <v>4.1093248567404341</v>
      </c>
      <c r="K126" s="20">
        <f>$B126*'Valor final dos insumos'!J$24</f>
        <v>16.437299426961737</v>
      </c>
      <c r="L126" s="20">
        <f>$B126*'Valor final dos insumos'!K$24</f>
        <v>4.1093248567404341</v>
      </c>
      <c r="M126" s="20">
        <f>$B126*'Valor final dos insumos'!L$24</f>
        <v>1.2328387582241602</v>
      </c>
      <c r="N126" s="20">
        <f>$B126*'Valor final dos insumos'!M$24</f>
        <v>4.1093248567404341</v>
      </c>
      <c r="O126" s="20">
        <f>$B126*'Valor final dos insumos'!N$24</f>
        <v>4.1093248567404341</v>
      </c>
      <c r="P126" s="20">
        <f>$B126*'Valor final dos insumos'!O$24</f>
        <v>1.2328387582241602</v>
      </c>
      <c r="Q126" s="20">
        <f>$B126*'Valor final dos insumos'!P$24</f>
        <v>1.2328387582241602</v>
      </c>
    </row>
    <row r="127" spans="1:17">
      <c r="A127" s="18" t="s">
        <v>168</v>
      </c>
      <c r="B127" s="19">
        <v>4.630612205522005E-5</v>
      </c>
      <c r="C127" s="20">
        <f>$B127*'Valor final dos insumos'!B$24</f>
        <v>17.93159937486735</v>
      </c>
      <c r="D127" s="20">
        <f>$B127*'Valor final dos insumos'!C$24</f>
        <v>7.4714997395280633</v>
      </c>
      <c r="E127" s="20">
        <f>$B127*'Valor final dos insumos'!D$24</f>
        <v>29.885998958112253</v>
      </c>
      <c r="F127" s="20">
        <f>$B127*'Valor final dos insumos'!E$24</f>
        <v>29.885998958112253</v>
      </c>
      <c r="G127" s="20">
        <f>$B127*'Valor final dos insumos'!F$24</f>
        <v>179.31599374867349</v>
      </c>
      <c r="H127" s="20">
        <f>$B127*'Valor final dos insumos'!G$24</f>
        <v>89.657996874336746</v>
      </c>
      <c r="I127" s="20">
        <f>$B127*'Valor final dos insumos'!H$24</f>
        <v>6.7243497655752575</v>
      </c>
      <c r="J127" s="20">
        <f>$B127*'Valor final dos insumos'!I$24</f>
        <v>2.2414499218584187</v>
      </c>
      <c r="K127" s="20">
        <f>$B127*'Valor final dos insumos'!J$24</f>
        <v>8.9657996874336749</v>
      </c>
      <c r="L127" s="20">
        <f>$B127*'Valor final dos insumos'!K$24</f>
        <v>2.2414499218584187</v>
      </c>
      <c r="M127" s="20">
        <f>$B127*'Valor final dos insumos'!L$24</f>
        <v>0.67245750448590558</v>
      </c>
      <c r="N127" s="20">
        <f>$B127*'Valor final dos insumos'!M$24</f>
        <v>2.2414499218584187</v>
      </c>
      <c r="O127" s="20">
        <f>$B127*'Valor final dos insumos'!N$24</f>
        <v>2.2414499218584187</v>
      </c>
      <c r="P127" s="20">
        <f>$B127*'Valor final dos insumos'!O$24</f>
        <v>0.67245750448590558</v>
      </c>
      <c r="Q127" s="20">
        <f>$B127*'Valor final dos insumos'!P$24</f>
        <v>0.67245750448590558</v>
      </c>
    </row>
    <row r="128" spans="1:17">
      <c r="A128" s="18" t="s">
        <v>169</v>
      </c>
      <c r="B128" s="19">
        <v>2.3153061027610025E-5</v>
      </c>
      <c r="C128" s="20">
        <f>$B128*'Valor final dos insumos'!B$24</f>
        <v>8.9657996874336749</v>
      </c>
      <c r="D128" s="20">
        <f>$B128*'Valor final dos insumos'!C$24</f>
        <v>3.7357498697640317</v>
      </c>
      <c r="E128" s="20">
        <f>$B128*'Valor final dos insumos'!D$24</f>
        <v>14.942999479056127</v>
      </c>
      <c r="F128" s="20">
        <f>$B128*'Valor final dos insumos'!E$24</f>
        <v>14.942999479056127</v>
      </c>
      <c r="G128" s="20">
        <f>$B128*'Valor final dos insumos'!F$24</f>
        <v>89.657996874336746</v>
      </c>
      <c r="H128" s="20">
        <f>$B128*'Valor final dos insumos'!G$24</f>
        <v>44.828998437168373</v>
      </c>
      <c r="I128" s="20">
        <f>$B128*'Valor final dos insumos'!H$24</f>
        <v>3.3621748827876288</v>
      </c>
      <c r="J128" s="20">
        <f>$B128*'Valor final dos insumos'!I$24</f>
        <v>1.1207249609292094</v>
      </c>
      <c r="K128" s="20">
        <f>$B128*'Valor final dos insumos'!J$24</f>
        <v>4.4828998437168375</v>
      </c>
      <c r="L128" s="20">
        <f>$B128*'Valor final dos insumos'!K$24</f>
        <v>1.1207249609292094</v>
      </c>
      <c r="M128" s="20">
        <f>$B128*'Valor final dos insumos'!L$24</f>
        <v>0.33622875224295279</v>
      </c>
      <c r="N128" s="20">
        <f>$B128*'Valor final dos insumos'!M$24</f>
        <v>1.1207249609292094</v>
      </c>
      <c r="O128" s="20">
        <f>$B128*'Valor final dos insumos'!N$24</f>
        <v>1.1207249609292094</v>
      </c>
      <c r="P128" s="20">
        <f>$B128*'Valor final dos insumos'!O$24</f>
        <v>0.33622875224295279</v>
      </c>
      <c r="Q128" s="20">
        <f>$B128*'Valor final dos insumos'!P$24</f>
        <v>0.33622875224295279</v>
      </c>
    </row>
    <row r="129" spans="1:17">
      <c r="A129" s="18" t="s">
        <v>170</v>
      </c>
      <c r="B129" s="19">
        <v>1.0032993111964345E-4</v>
      </c>
      <c r="C129" s="20">
        <f>$B129*'Valor final dos insumos'!B$24</f>
        <v>38.851798645545927</v>
      </c>
      <c r="D129" s="20">
        <f>$B129*'Valor final dos insumos'!C$24</f>
        <v>16.188249435644138</v>
      </c>
      <c r="E129" s="20">
        <f>$B129*'Valor final dos insumos'!D$24</f>
        <v>64.752997742576554</v>
      </c>
      <c r="F129" s="20">
        <f>$B129*'Valor final dos insumos'!E$24</f>
        <v>64.752997742576554</v>
      </c>
      <c r="G129" s="20">
        <f>$B129*'Valor final dos insumos'!F$24</f>
        <v>388.51798645545927</v>
      </c>
      <c r="H129" s="20">
        <f>$B129*'Valor final dos insumos'!G$24</f>
        <v>194.25899322772963</v>
      </c>
      <c r="I129" s="20">
        <f>$B129*'Valor final dos insumos'!H$24</f>
        <v>14.569424492079724</v>
      </c>
      <c r="J129" s="20">
        <f>$B129*'Valor final dos insumos'!I$24</f>
        <v>4.8564748306932408</v>
      </c>
      <c r="K129" s="20">
        <f>$B129*'Valor final dos insumos'!J$24</f>
        <v>19.425899322772963</v>
      </c>
      <c r="L129" s="20">
        <f>$B129*'Valor final dos insumos'!K$24</f>
        <v>4.8564748306932408</v>
      </c>
      <c r="M129" s="20">
        <f>$B129*'Valor final dos insumos'!L$24</f>
        <v>1.4569912597194621</v>
      </c>
      <c r="N129" s="20">
        <f>$B129*'Valor final dos insumos'!M$24</f>
        <v>4.8564748306932408</v>
      </c>
      <c r="O129" s="20">
        <f>$B129*'Valor final dos insumos'!N$24</f>
        <v>4.8564748306932408</v>
      </c>
      <c r="P129" s="20">
        <f>$B129*'Valor final dos insumos'!O$24</f>
        <v>1.4569912597194621</v>
      </c>
      <c r="Q129" s="20">
        <f>$B129*'Valor final dos insumos'!P$24</f>
        <v>1.4569912597194621</v>
      </c>
    </row>
    <row r="130" spans="1:17">
      <c r="A130" s="18" t="s">
        <v>171</v>
      </c>
      <c r="B130" s="19">
        <v>5.4988519940573806E-3</v>
      </c>
      <c r="C130" s="20">
        <f>$B130*'Valor final dos insumos'!B$24</f>
        <v>2129.3774257654977</v>
      </c>
      <c r="D130" s="20">
        <f>$B130*'Valor final dos insumos'!C$24</f>
        <v>887.24059406895742</v>
      </c>
      <c r="E130" s="20">
        <f>$B130*'Valor final dos insumos'!D$24</f>
        <v>3548.9623762758297</v>
      </c>
      <c r="F130" s="20">
        <f>$B130*'Valor final dos insumos'!E$24</f>
        <v>3548.9623762758297</v>
      </c>
      <c r="G130" s="20">
        <f>$B130*'Valor final dos insumos'!F$24</f>
        <v>21293.774257654975</v>
      </c>
      <c r="H130" s="20">
        <f>$B130*'Valor final dos insumos'!G$24</f>
        <v>10646.887128827488</v>
      </c>
      <c r="I130" s="20">
        <f>$B130*'Valor final dos insumos'!H$24</f>
        <v>798.51653466206176</v>
      </c>
      <c r="J130" s="20">
        <f>$B130*'Valor final dos insumos'!I$24</f>
        <v>266.17217822068721</v>
      </c>
      <c r="K130" s="20">
        <f>$B130*'Valor final dos insumos'!J$24</f>
        <v>1064.6887128827489</v>
      </c>
      <c r="L130" s="20">
        <f>$B130*'Valor final dos insumos'!K$24</f>
        <v>266.17217822068721</v>
      </c>
      <c r="M130" s="20">
        <f>$B130*'Valor final dos insumos'!L$24</f>
        <v>79.854328657701288</v>
      </c>
      <c r="N130" s="20">
        <f>$B130*'Valor final dos insumos'!M$24</f>
        <v>266.17217822068721</v>
      </c>
      <c r="O130" s="20">
        <f>$B130*'Valor final dos insumos'!N$24</f>
        <v>266.17217822068721</v>
      </c>
      <c r="P130" s="20">
        <f>$B130*'Valor final dos insumos'!O$24</f>
        <v>79.854328657701288</v>
      </c>
      <c r="Q130" s="20">
        <f>$B130*'Valor final dos insumos'!P$24</f>
        <v>79.854328657701288</v>
      </c>
    </row>
    <row r="131" spans="1:17">
      <c r="A131" s="18" t="s">
        <v>172</v>
      </c>
      <c r="B131" s="19">
        <v>3.04848636863532E-4</v>
      </c>
      <c r="C131" s="20">
        <f>$B131*'Valor final dos insumos'!B$24</f>
        <v>118.0496958845434</v>
      </c>
      <c r="D131" s="20">
        <f>$B131*'Valor final dos insumos'!C$24</f>
        <v>49.187373285226414</v>
      </c>
      <c r="E131" s="20">
        <f>$B131*'Valor final dos insumos'!D$24</f>
        <v>196.74949314090566</v>
      </c>
      <c r="F131" s="20">
        <f>$B131*'Valor final dos insumos'!E$24</f>
        <v>196.74949314090566</v>
      </c>
      <c r="G131" s="20">
        <f>$B131*'Valor final dos insumos'!F$24</f>
        <v>1180.4969588454339</v>
      </c>
      <c r="H131" s="20">
        <f>$B131*'Valor final dos insumos'!G$24</f>
        <v>590.24847942271697</v>
      </c>
      <c r="I131" s="20">
        <f>$B131*'Valor final dos insumos'!H$24</f>
        <v>44.268635956703775</v>
      </c>
      <c r="J131" s="20">
        <f>$B131*'Valor final dos insumos'!I$24</f>
        <v>14.756211985567925</v>
      </c>
      <c r="K131" s="20">
        <f>$B131*'Valor final dos insumos'!J$24</f>
        <v>59.024847942271698</v>
      </c>
      <c r="L131" s="20">
        <f>$B131*'Valor final dos insumos'!K$24</f>
        <v>14.756211985567925</v>
      </c>
      <c r="M131" s="20">
        <f>$B131*'Valor final dos insumos'!L$24</f>
        <v>4.427011904532212</v>
      </c>
      <c r="N131" s="20">
        <f>$B131*'Valor final dos insumos'!M$24</f>
        <v>14.756211985567925</v>
      </c>
      <c r="O131" s="20">
        <f>$B131*'Valor final dos insumos'!N$24</f>
        <v>14.756211985567925</v>
      </c>
      <c r="P131" s="20">
        <f>$B131*'Valor final dos insumos'!O$24</f>
        <v>4.427011904532212</v>
      </c>
      <c r="Q131" s="20">
        <f>$B131*'Valor final dos insumos'!P$24</f>
        <v>4.427011904532212</v>
      </c>
    </row>
    <row r="132" spans="1:17">
      <c r="A132" s="18" t="s">
        <v>173</v>
      </c>
      <c r="B132" s="19">
        <v>1.6978911420247351E-4</v>
      </c>
      <c r="C132" s="20">
        <f>$B132*'Valor final dos insumos'!B$24</f>
        <v>65.749197707846946</v>
      </c>
      <c r="D132" s="20">
        <f>$B132*'Valor final dos insumos'!C$24</f>
        <v>27.39549904493623</v>
      </c>
      <c r="E132" s="20">
        <f>$B132*'Valor final dos insumos'!D$24</f>
        <v>109.58199617974492</v>
      </c>
      <c r="F132" s="20">
        <f>$B132*'Valor final dos insumos'!E$24</f>
        <v>109.58199617974492</v>
      </c>
      <c r="G132" s="20">
        <f>$B132*'Valor final dos insumos'!F$24</f>
        <v>657.49197707846952</v>
      </c>
      <c r="H132" s="20">
        <f>$B132*'Valor final dos insumos'!G$24</f>
        <v>328.74598853923476</v>
      </c>
      <c r="I132" s="20">
        <f>$B132*'Valor final dos insumos'!H$24</f>
        <v>24.655949140442608</v>
      </c>
      <c r="J132" s="20">
        <f>$B132*'Valor final dos insumos'!I$24</f>
        <v>8.2186497134808683</v>
      </c>
      <c r="K132" s="20">
        <f>$B132*'Valor final dos insumos'!J$24</f>
        <v>32.874598853923473</v>
      </c>
      <c r="L132" s="20">
        <f>$B132*'Valor final dos insumos'!K$24</f>
        <v>8.2186497134808683</v>
      </c>
      <c r="M132" s="20">
        <f>$B132*'Valor final dos insumos'!L$24</f>
        <v>2.4656775164483204</v>
      </c>
      <c r="N132" s="20">
        <f>$B132*'Valor final dos insumos'!M$24</f>
        <v>8.2186497134808683</v>
      </c>
      <c r="O132" s="20">
        <f>$B132*'Valor final dos insumos'!N$24</f>
        <v>8.2186497134808683</v>
      </c>
      <c r="P132" s="20">
        <f>$B132*'Valor final dos insumos'!O$24</f>
        <v>2.4656775164483204</v>
      </c>
      <c r="Q132" s="20">
        <f>$B132*'Valor final dos insumos'!P$24</f>
        <v>2.4656775164483204</v>
      </c>
    </row>
    <row r="133" spans="1:17">
      <c r="A133" s="18" t="s">
        <v>174</v>
      </c>
      <c r="B133" s="19">
        <v>0.29101468289953503</v>
      </c>
      <c r="C133" s="20">
        <f>$B133*'Valor final dos insumos'!B$24</f>
        <v>112692.63057130178</v>
      </c>
      <c r="D133" s="20">
        <f>$B133*'Valor final dos insumos'!C$24</f>
        <v>46955.262738042409</v>
      </c>
      <c r="E133" s="20">
        <f>$B133*'Valor final dos insumos'!D$24</f>
        <v>187821.05095216964</v>
      </c>
      <c r="F133" s="20">
        <f>$B133*'Valor final dos insumos'!E$24</f>
        <v>187821.05095216964</v>
      </c>
      <c r="G133" s="20">
        <f>$B133*'Valor final dos insumos'!F$24</f>
        <v>1126926.3057130177</v>
      </c>
      <c r="H133" s="20">
        <f>$B133*'Valor final dos insumos'!G$24</f>
        <v>563463.15285650885</v>
      </c>
      <c r="I133" s="20">
        <f>$B133*'Valor final dos insumos'!H$24</f>
        <v>42259.736464238173</v>
      </c>
      <c r="J133" s="20">
        <f>$B133*'Valor final dos insumos'!I$24</f>
        <v>14086.578821412722</v>
      </c>
      <c r="K133" s="20">
        <f>$B133*'Valor final dos insumos'!J$24</f>
        <v>56346.31528565089</v>
      </c>
      <c r="L133" s="20">
        <f>$B133*'Valor final dos insumos'!K$24</f>
        <v>14086.578821412722</v>
      </c>
      <c r="M133" s="20">
        <f>$B133*'Valor final dos insumos'!L$24</f>
        <v>4226.1152250670475</v>
      </c>
      <c r="N133" s="20">
        <f>$B133*'Valor final dos insumos'!M$24</f>
        <v>14086.578821412722</v>
      </c>
      <c r="O133" s="20">
        <f>$B133*'Valor final dos insumos'!N$24</f>
        <v>14086.578821412722</v>
      </c>
      <c r="P133" s="20">
        <f>$B133*'Valor final dos insumos'!O$24</f>
        <v>4226.1152250670475</v>
      </c>
      <c r="Q133" s="20">
        <f>$B133*'Valor final dos insumos'!P$24</f>
        <v>4226.1152250670475</v>
      </c>
    </row>
    <row r="134" spans="1:17">
      <c r="A134" s="18" t="s">
        <v>175</v>
      </c>
      <c r="B134" s="19">
        <v>3.4729591541415039E-5</v>
      </c>
      <c r="C134" s="20">
        <f>$B134*'Valor final dos insumos'!B$24</f>
        <v>13.448699531150515</v>
      </c>
      <c r="D134" s="20">
        <f>$B134*'Valor final dos insumos'!C$24</f>
        <v>5.6036248046460475</v>
      </c>
      <c r="E134" s="20">
        <f>$B134*'Valor final dos insumos'!D$24</f>
        <v>22.41449921858419</v>
      </c>
      <c r="F134" s="20">
        <f>$B134*'Valor final dos insumos'!E$24</f>
        <v>22.41449921858419</v>
      </c>
      <c r="G134" s="20">
        <f>$B134*'Valor final dos insumos'!F$24</f>
        <v>134.48699531150513</v>
      </c>
      <c r="H134" s="20">
        <f>$B134*'Valor final dos insumos'!G$24</f>
        <v>67.243497655752563</v>
      </c>
      <c r="I134" s="20">
        <f>$B134*'Valor final dos insumos'!H$24</f>
        <v>5.0432623241814429</v>
      </c>
      <c r="J134" s="20">
        <f>$B134*'Valor final dos insumos'!I$24</f>
        <v>1.6810874413938144</v>
      </c>
      <c r="K134" s="20">
        <f>$B134*'Valor final dos insumos'!J$24</f>
        <v>6.7243497655752575</v>
      </c>
      <c r="L134" s="20">
        <f>$B134*'Valor final dos insumos'!K$24</f>
        <v>1.6810874413938144</v>
      </c>
      <c r="M134" s="20">
        <f>$B134*'Valor final dos insumos'!L$24</f>
        <v>0.50434312836442918</v>
      </c>
      <c r="N134" s="20">
        <f>$B134*'Valor final dos insumos'!M$24</f>
        <v>1.6810874413938144</v>
      </c>
      <c r="O134" s="20">
        <f>$B134*'Valor final dos insumos'!N$24</f>
        <v>1.6810874413938144</v>
      </c>
      <c r="P134" s="20">
        <f>$B134*'Valor final dos insumos'!O$24</f>
        <v>0.50434312836442918</v>
      </c>
      <c r="Q134" s="20">
        <f>$B134*'Valor final dos insumos'!P$24</f>
        <v>0.50434312836442918</v>
      </c>
    </row>
    <row r="135" spans="1:17">
      <c r="A135" s="18" t="s">
        <v>176</v>
      </c>
      <c r="B135" s="19">
        <v>7.7176870092033417E-6</v>
      </c>
      <c r="C135" s="20">
        <f>$B135*'Valor final dos insumos'!B$24</f>
        <v>2.9885998958112254</v>
      </c>
      <c r="D135" s="20">
        <f>$B135*'Valor final dos insumos'!C$24</f>
        <v>1.2452499565880106</v>
      </c>
      <c r="E135" s="20">
        <f>$B135*'Valor final dos insumos'!D$24</f>
        <v>4.9809998263520425</v>
      </c>
      <c r="F135" s="20">
        <f>$B135*'Valor final dos insumos'!E$24</f>
        <v>4.9809998263520425</v>
      </c>
      <c r="G135" s="20">
        <f>$B135*'Valor final dos insumos'!F$24</f>
        <v>29.88599895811225</v>
      </c>
      <c r="H135" s="20">
        <f>$B135*'Valor final dos insumos'!G$24</f>
        <v>14.942999479056125</v>
      </c>
      <c r="I135" s="20">
        <f>$B135*'Valor final dos insumos'!H$24</f>
        <v>1.1207249609292096</v>
      </c>
      <c r="J135" s="20">
        <f>$B135*'Valor final dos insumos'!I$24</f>
        <v>0.37357498697640318</v>
      </c>
      <c r="K135" s="20">
        <f>$B135*'Valor final dos insumos'!J$24</f>
        <v>1.4942999479056127</v>
      </c>
      <c r="L135" s="20">
        <f>$B135*'Valor final dos insumos'!K$24</f>
        <v>0.37357498697640318</v>
      </c>
      <c r="M135" s="20">
        <f>$B135*'Valor final dos insumos'!L$24</f>
        <v>0.11207625074765093</v>
      </c>
      <c r="N135" s="20">
        <f>$B135*'Valor final dos insumos'!M$24</f>
        <v>0.37357498697640318</v>
      </c>
      <c r="O135" s="20">
        <f>$B135*'Valor final dos insumos'!N$24</f>
        <v>0.37357498697640318</v>
      </c>
      <c r="P135" s="20">
        <f>$B135*'Valor final dos insumos'!O$24</f>
        <v>0.11207625074765093</v>
      </c>
      <c r="Q135" s="20">
        <f>$B135*'Valor final dos insumos'!P$24</f>
        <v>0.11207625074765093</v>
      </c>
    </row>
    <row r="136" spans="1:17">
      <c r="A136" s="18" t="s">
        <v>177</v>
      </c>
      <c r="B136" s="19">
        <v>4.2447278550618382E-4</v>
      </c>
      <c r="C136" s="20">
        <f>$B136*'Valor final dos insumos'!B$24</f>
        <v>164.37299426961741</v>
      </c>
      <c r="D136" s="20">
        <f>$B136*'Valor final dos insumos'!C$24</f>
        <v>68.488747612340589</v>
      </c>
      <c r="E136" s="20">
        <f>$B136*'Valor final dos insumos'!D$24</f>
        <v>273.95499044936236</v>
      </c>
      <c r="F136" s="20">
        <f>$B136*'Valor final dos insumos'!E$24</f>
        <v>273.95499044936236</v>
      </c>
      <c r="G136" s="20">
        <f>$B136*'Valor final dos insumos'!F$24</f>
        <v>1643.7299426961738</v>
      </c>
      <c r="H136" s="20">
        <f>$B136*'Valor final dos insumos'!G$24</f>
        <v>821.8649713480869</v>
      </c>
      <c r="I136" s="20">
        <f>$B136*'Valor final dos insumos'!H$24</f>
        <v>61.639872851106531</v>
      </c>
      <c r="J136" s="20">
        <f>$B136*'Valor final dos insumos'!I$24</f>
        <v>20.546624283702176</v>
      </c>
      <c r="K136" s="20">
        <f>$B136*'Valor final dos insumos'!J$24</f>
        <v>82.186497134808704</v>
      </c>
      <c r="L136" s="20">
        <f>$B136*'Valor final dos insumos'!K$24</f>
        <v>20.546624283702176</v>
      </c>
      <c r="M136" s="20">
        <f>$B136*'Valor final dos insumos'!L$24</f>
        <v>6.1641937911208018</v>
      </c>
      <c r="N136" s="20">
        <f>$B136*'Valor final dos insumos'!M$24</f>
        <v>20.546624283702176</v>
      </c>
      <c r="O136" s="20">
        <f>$B136*'Valor final dos insumos'!N$24</f>
        <v>20.546624283702176</v>
      </c>
      <c r="P136" s="20">
        <f>$B136*'Valor final dos insumos'!O$24</f>
        <v>6.1641937911208018</v>
      </c>
      <c r="Q136" s="20">
        <f>$B136*'Valor final dos insumos'!P$24</f>
        <v>6.1641937911208018</v>
      </c>
    </row>
    <row r="137" spans="1:17">
      <c r="A137" s="18" t="s">
        <v>178</v>
      </c>
      <c r="B137" s="19">
        <v>2.5082482779910858E-4</v>
      </c>
      <c r="C137" s="20">
        <f>$B137*'Valor final dos insumos'!B$24</f>
        <v>97.129496613864816</v>
      </c>
      <c r="D137" s="20">
        <f>$B137*'Valor final dos insumos'!C$24</f>
        <v>40.470623589110339</v>
      </c>
      <c r="E137" s="20">
        <f>$B137*'Valor final dos insumos'!D$24</f>
        <v>161.88249435644136</v>
      </c>
      <c r="F137" s="20">
        <f>$B137*'Valor final dos insumos'!E$24</f>
        <v>161.88249435644136</v>
      </c>
      <c r="G137" s="20">
        <f>$B137*'Valor final dos insumos'!F$24</f>
        <v>971.29496613864808</v>
      </c>
      <c r="H137" s="20">
        <f>$B137*'Valor final dos insumos'!G$24</f>
        <v>485.64748306932404</v>
      </c>
      <c r="I137" s="20">
        <f>$B137*'Valor final dos insumos'!H$24</f>
        <v>36.423561230199304</v>
      </c>
      <c r="J137" s="20">
        <f>$B137*'Valor final dos insumos'!I$24</f>
        <v>12.141187076733102</v>
      </c>
      <c r="K137" s="20">
        <f>$B137*'Valor final dos insumos'!J$24</f>
        <v>48.564748306932408</v>
      </c>
      <c r="L137" s="20">
        <f>$B137*'Valor final dos insumos'!K$24</f>
        <v>12.141187076733102</v>
      </c>
      <c r="M137" s="20">
        <f>$B137*'Valor final dos insumos'!L$24</f>
        <v>3.6424781492986549</v>
      </c>
      <c r="N137" s="20">
        <f>$B137*'Valor final dos insumos'!M$24</f>
        <v>12.141187076733102</v>
      </c>
      <c r="O137" s="20">
        <f>$B137*'Valor final dos insumos'!N$24</f>
        <v>12.141187076733102</v>
      </c>
      <c r="P137" s="20">
        <f>$B137*'Valor final dos insumos'!O$24</f>
        <v>3.6424781492986549</v>
      </c>
      <c r="Q137" s="20">
        <f>$B137*'Valor final dos insumos'!P$24</f>
        <v>3.6424781492986549</v>
      </c>
    </row>
    <row r="138" spans="1:17">
      <c r="A138" s="18" t="s">
        <v>179</v>
      </c>
      <c r="B138" s="19">
        <v>7.3318026587431751E-5</v>
      </c>
      <c r="C138" s="20">
        <f>$B138*'Valor final dos insumos'!B$24</f>
        <v>28.391699010206644</v>
      </c>
      <c r="D138" s="20">
        <f>$B138*'Valor final dos insumos'!C$24</f>
        <v>11.829874587586101</v>
      </c>
      <c r="E138" s="20">
        <f>$B138*'Valor final dos insumos'!D$24</f>
        <v>47.319498350344404</v>
      </c>
      <c r="F138" s="20">
        <f>$B138*'Valor final dos insumos'!E$24</f>
        <v>47.319498350344404</v>
      </c>
      <c r="G138" s="20">
        <f>$B138*'Valor final dos insumos'!F$24</f>
        <v>283.91699010206639</v>
      </c>
      <c r="H138" s="20">
        <f>$B138*'Valor final dos insumos'!G$24</f>
        <v>141.9584950510332</v>
      </c>
      <c r="I138" s="20">
        <f>$B138*'Valor final dos insumos'!H$24</f>
        <v>10.646887128827492</v>
      </c>
      <c r="J138" s="20">
        <f>$B138*'Valor final dos insumos'!I$24</f>
        <v>3.5489623762758304</v>
      </c>
      <c r="K138" s="20">
        <f>$B138*'Valor final dos insumos'!J$24</f>
        <v>14.195849505103322</v>
      </c>
      <c r="L138" s="20">
        <f>$B138*'Valor final dos insumos'!K$24</f>
        <v>3.5489623762758304</v>
      </c>
      <c r="M138" s="20">
        <f>$B138*'Valor final dos insumos'!L$24</f>
        <v>1.0647243821026839</v>
      </c>
      <c r="N138" s="20">
        <f>$B138*'Valor final dos insumos'!M$24</f>
        <v>3.5489623762758304</v>
      </c>
      <c r="O138" s="20">
        <f>$B138*'Valor final dos insumos'!N$24</f>
        <v>3.5489623762758304</v>
      </c>
      <c r="P138" s="20">
        <f>$B138*'Valor final dos insumos'!O$24</f>
        <v>1.0647243821026839</v>
      </c>
      <c r="Q138" s="20">
        <f>$B138*'Valor final dos insumos'!P$24</f>
        <v>1.0647243821026839</v>
      </c>
    </row>
    <row r="139" spans="1:17">
      <c r="A139" s="18" t="s">
        <v>180</v>
      </c>
      <c r="B139" s="19">
        <v>2.7011904532211698E-5</v>
      </c>
      <c r="C139" s="20">
        <f>$B139*'Valor final dos insumos'!B$24</f>
        <v>10.460099635339288</v>
      </c>
      <c r="D139" s="20">
        <f>$B139*'Valor final dos insumos'!C$24</f>
        <v>4.3583748480580367</v>
      </c>
      <c r="E139" s="20">
        <f>$B139*'Valor final dos insumos'!D$24</f>
        <v>17.433499392232147</v>
      </c>
      <c r="F139" s="20">
        <f>$B139*'Valor final dos insumos'!E$24</f>
        <v>17.433499392232147</v>
      </c>
      <c r="G139" s="20">
        <f>$B139*'Valor final dos insumos'!F$24</f>
        <v>104.60099635339289</v>
      </c>
      <c r="H139" s="20">
        <f>$B139*'Valor final dos insumos'!G$24</f>
        <v>52.300498176696443</v>
      </c>
      <c r="I139" s="20">
        <f>$B139*'Valor final dos insumos'!H$24</f>
        <v>3.9225373632522338</v>
      </c>
      <c r="J139" s="20">
        <f>$B139*'Valor final dos insumos'!I$24</f>
        <v>1.307512454417411</v>
      </c>
      <c r="K139" s="20">
        <f>$B139*'Valor final dos insumos'!J$24</f>
        <v>5.2300498176696442</v>
      </c>
      <c r="L139" s="20">
        <f>$B139*'Valor final dos insumos'!K$24</f>
        <v>1.307512454417411</v>
      </c>
      <c r="M139" s="20">
        <f>$B139*'Valor final dos insumos'!L$24</f>
        <v>0.39226687761677825</v>
      </c>
      <c r="N139" s="20">
        <f>$B139*'Valor final dos insumos'!M$24</f>
        <v>1.307512454417411</v>
      </c>
      <c r="O139" s="20">
        <f>$B139*'Valor final dos insumos'!N$24</f>
        <v>1.307512454417411</v>
      </c>
      <c r="P139" s="20">
        <f>$B139*'Valor final dos insumos'!O$24</f>
        <v>0.39226687761677825</v>
      </c>
      <c r="Q139" s="20">
        <f>$B139*'Valor final dos insumos'!P$24</f>
        <v>0.39226687761677825</v>
      </c>
    </row>
    <row r="140" spans="1:17">
      <c r="A140" s="18" t="s">
        <v>181</v>
      </c>
      <c r="B140" s="19">
        <v>6.5600339578228406E-5</v>
      </c>
      <c r="C140" s="20">
        <f>$B140*'Valor final dos insumos'!B$24</f>
        <v>25.403099114395417</v>
      </c>
      <c r="D140" s="20">
        <f>$B140*'Valor final dos insumos'!C$24</f>
        <v>10.584624630998089</v>
      </c>
      <c r="E140" s="20">
        <f>$B140*'Valor final dos insumos'!D$24</f>
        <v>42.338498523992357</v>
      </c>
      <c r="F140" s="20">
        <f>$B140*'Valor final dos insumos'!E$24</f>
        <v>42.338498523992357</v>
      </c>
      <c r="G140" s="20">
        <f>$B140*'Valor final dos insumos'!F$24</f>
        <v>254.03099114395414</v>
      </c>
      <c r="H140" s="20">
        <f>$B140*'Valor final dos insumos'!G$24</f>
        <v>127.01549557197707</v>
      </c>
      <c r="I140" s="20">
        <f>$B140*'Valor final dos insumos'!H$24</f>
        <v>9.5261621678982813</v>
      </c>
      <c r="J140" s="20">
        <f>$B140*'Valor final dos insumos'!I$24</f>
        <v>3.1753873892994271</v>
      </c>
      <c r="K140" s="20">
        <f>$B140*'Valor final dos insumos'!J$24</f>
        <v>12.701549557197708</v>
      </c>
      <c r="L140" s="20">
        <f>$B140*'Valor final dos insumos'!K$24</f>
        <v>3.1753873892994271</v>
      </c>
      <c r="M140" s="20">
        <f>$B140*'Valor final dos insumos'!L$24</f>
        <v>0.9526481313550329</v>
      </c>
      <c r="N140" s="20">
        <f>$B140*'Valor final dos insumos'!M$24</f>
        <v>3.1753873892994271</v>
      </c>
      <c r="O140" s="20">
        <f>$B140*'Valor final dos insumos'!N$24</f>
        <v>3.1753873892994271</v>
      </c>
      <c r="P140" s="20">
        <f>$B140*'Valor final dos insumos'!O$24</f>
        <v>0.9526481313550329</v>
      </c>
      <c r="Q140" s="20">
        <f>$B140*'Valor final dos insumos'!P$24</f>
        <v>0.9526481313550329</v>
      </c>
    </row>
    <row r="141" spans="1:17">
      <c r="A141" s="18" t="s">
        <v>182</v>
      </c>
      <c r="B141" s="19">
        <v>1.0418877462424512E-4</v>
      </c>
      <c r="C141" s="20">
        <f>$B141*'Valor final dos insumos'!B$24</f>
        <v>40.346098593451543</v>
      </c>
      <c r="D141" s="20">
        <f>$B141*'Valor final dos insumos'!C$24</f>
        <v>16.810874413938144</v>
      </c>
      <c r="E141" s="20">
        <f>$B141*'Valor final dos insumos'!D$24</f>
        <v>67.243497655752577</v>
      </c>
      <c r="F141" s="20">
        <f>$B141*'Valor final dos insumos'!E$24</f>
        <v>67.243497655752577</v>
      </c>
      <c r="G141" s="20">
        <f>$B141*'Valor final dos insumos'!F$24</f>
        <v>403.46098593451541</v>
      </c>
      <c r="H141" s="20">
        <f>$B141*'Valor final dos insumos'!G$24</f>
        <v>201.7304929672577</v>
      </c>
      <c r="I141" s="20">
        <f>$B141*'Valor final dos insumos'!H$24</f>
        <v>15.129786972544331</v>
      </c>
      <c r="J141" s="20">
        <f>$B141*'Valor final dos insumos'!I$24</f>
        <v>5.0432623241814429</v>
      </c>
      <c r="K141" s="20">
        <f>$B141*'Valor final dos insumos'!J$24</f>
        <v>20.173049296725772</v>
      </c>
      <c r="L141" s="20">
        <f>$B141*'Valor final dos insumos'!K$24</f>
        <v>5.0432623241814429</v>
      </c>
      <c r="M141" s="20">
        <f>$B141*'Valor final dos insumos'!L$24</f>
        <v>1.5130293850932877</v>
      </c>
      <c r="N141" s="20">
        <f>$B141*'Valor final dos insumos'!M$24</f>
        <v>5.0432623241814429</v>
      </c>
      <c r="O141" s="20">
        <f>$B141*'Valor final dos insumos'!N$24</f>
        <v>5.0432623241814429</v>
      </c>
      <c r="P141" s="20">
        <f>$B141*'Valor final dos insumos'!O$24</f>
        <v>1.5130293850932877</v>
      </c>
      <c r="Q141" s="20">
        <f>$B141*'Valor final dos insumos'!P$24</f>
        <v>1.5130293850932877</v>
      </c>
    </row>
    <row r="142" spans="1:17">
      <c r="A142" s="18" t="s">
        <v>183</v>
      </c>
      <c r="B142" s="19">
        <v>2.6626020181751527E-4</v>
      </c>
      <c r="C142" s="20">
        <f>$B142*'Valor final dos insumos'!B$24</f>
        <v>103.10669640548727</v>
      </c>
      <c r="D142" s="20">
        <f>$B142*'Valor final dos insumos'!C$24</f>
        <v>42.961123502286362</v>
      </c>
      <c r="E142" s="20">
        <f>$B142*'Valor final dos insumos'!D$24</f>
        <v>171.84449400914545</v>
      </c>
      <c r="F142" s="20">
        <f>$B142*'Valor final dos insumos'!E$24</f>
        <v>171.84449400914545</v>
      </c>
      <c r="G142" s="20">
        <f>$B142*'Valor final dos insumos'!F$24</f>
        <v>1031.0669640548726</v>
      </c>
      <c r="H142" s="20">
        <f>$B142*'Valor final dos insumos'!G$24</f>
        <v>515.53348202743632</v>
      </c>
      <c r="I142" s="20">
        <f>$B142*'Valor final dos insumos'!H$24</f>
        <v>38.66501115205773</v>
      </c>
      <c r="J142" s="20">
        <f>$B142*'Valor final dos insumos'!I$24</f>
        <v>12.888337050685909</v>
      </c>
      <c r="K142" s="20">
        <f>$B142*'Valor final dos insumos'!J$24</f>
        <v>51.553348202743635</v>
      </c>
      <c r="L142" s="20">
        <f>$B142*'Valor final dos insumos'!K$24</f>
        <v>12.888337050685909</v>
      </c>
      <c r="M142" s="20">
        <f>$B142*'Valor final dos insumos'!L$24</f>
        <v>3.8666306507939567</v>
      </c>
      <c r="N142" s="20">
        <f>$B142*'Valor final dos insumos'!M$24</f>
        <v>12.888337050685909</v>
      </c>
      <c r="O142" s="20">
        <f>$B142*'Valor final dos insumos'!N$24</f>
        <v>12.888337050685909</v>
      </c>
      <c r="P142" s="20">
        <f>$B142*'Valor final dos insumos'!O$24</f>
        <v>3.8666306507939567</v>
      </c>
      <c r="Q142" s="20">
        <f>$B142*'Valor final dos insumos'!P$24</f>
        <v>3.8666306507939567</v>
      </c>
    </row>
    <row r="143" spans="1:17">
      <c r="A143" s="18" t="s">
        <v>184</v>
      </c>
      <c r="B143" s="19">
        <v>7.3318026587431751E-5</v>
      </c>
      <c r="C143" s="20">
        <f>$B143*'Valor final dos insumos'!B$24</f>
        <v>28.391699010206644</v>
      </c>
      <c r="D143" s="20">
        <f>$B143*'Valor final dos insumos'!C$24</f>
        <v>11.829874587586101</v>
      </c>
      <c r="E143" s="20">
        <f>$B143*'Valor final dos insumos'!D$24</f>
        <v>47.319498350344404</v>
      </c>
      <c r="F143" s="20">
        <f>$B143*'Valor final dos insumos'!E$24</f>
        <v>47.319498350344404</v>
      </c>
      <c r="G143" s="20">
        <f>$B143*'Valor final dos insumos'!F$24</f>
        <v>283.91699010206639</v>
      </c>
      <c r="H143" s="20">
        <f>$B143*'Valor final dos insumos'!G$24</f>
        <v>141.9584950510332</v>
      </c>
      <c r="I143" s="20">
        <f>$B143*'Valor final dos insumos'!H$24</f>
        <v>10.646887128827492</v>
      </c>
      <c r="J143" s="20">
        <f>$B143*'Valor final dos insumos'!I$24</f>
        <v>3.5489623762758304</v>
      </c>
      <c r="K143" s="20">
        <f>$B143*'Valor final dos insumos'!J$24</f>
        <v>14.195849505103322</v>
      </c>
      <c r="L143" s="20">
        <f>$B143*'Valor final dos insumos'!K$24</f>
        <v>3.5489623762758304</v>
      </c>
      <c r="M143" s="20">
        <f>$B143*'Valor final dos insumos'!L$24</f>
        <v>1.0647243821026839</v>
      </c>
      <c r="N143" s="20">
        <f>$B143*'Valor final dos insumos'!M$24</f>
        <v>3.5489623762758304</v>
      </c>
      <c r="O143" s="20">
        <f>$B143*'Valor final dos insumos'!N$24</f>
        <v>3.5489623762758304</v>
      </c>
      <c r="P143" s="20">
        <f>$B143*'Valor final dos insumos'!O$24</f>
        <v>1.0647243821026839</v>
      </c>
      <c r="Q143" s="20">
        <f>$B143*'Valor final dos insumos'!P$24</f>
        <v>1.0647243821026839</v>
      </c>
    </row>
    <row r="144" spans="1:17">
      <c r="A144" s="18" t="s">
        <v>185</v>
      </c>
      <c r="B144" s="19">
        <v>3.8588435046016709E-6</v>
      </c>
      <c r="C144" s="20">
        <f>$B144*'Valor final dos insumos'!B$24</f>
        <v>1.4942999479056127</v>
      </c>
      <c r="D144" s="20">
        <f>$B144*'Valor final dos insumos'!C$24</f>
        <v>0.62262497829400532</v>
      </c>
      <c r="E144" s="20">
        <f>$B144*'Valor final dos insumos'!D$24</f>
        <v>2.4904999131760213</v>
      </c>
      <c r="F144" s="20">
        <f>$B144*'Valor final dos insumos'!E$24</f>
        <v>2.4904999131760213</v>
      </c>
      <c r="G144" s="20">
        <f>$B144*'Valor final dos insumos'!F$24</f>
        <v>14.942999479056125</v>
      </c>
      <c r="H144" s="20">
        <f>$B144*'Valor final dos insumos'!G$24</f>
        <v>7.4714997395280625</v>
      </c>
      <c r="I144" s="20">
        <f>$B144*'Valor final dos insumos'!H$24</f>
        <v>0.5603624804646048</v>
      </c>
      <c r="J144" s="20">
        <f>$B144*'Valor final dos insumos'!I$24</f>
        <v>0.18678749348820159</v>
      </c>
      <c r="K144" s="20">
        <f>$B144*'Valor final dos insumos'!J$24</f>
        <v>0.74714997395280636</v>
      </c>
      <c r="L144" s="20">
        <f>$B144*'Valor final dos insumos'!K$24</f>
        <v>0.18678749348820159</v>
      </c>
      <c r="M144" s="20">
        <f>$B144*'Valor final dos insumos'!L$24</f>
        <v>5.6038125373825465E-2</v>
      </c>
      <c r="N144" s="20">
        <f>$B144*'Valor final dos insumos'!M$24</f>
        <v>0.18678749348820159</v>
      </c>
      <c r="O144" s="20">
        <f>$B144*'Valor final dos insumos'!N$24</f>
        <v>0.18678749348820159</v>
      </c>
      <c r="P144" s="20">
        <f>$B144*'Valor final dos insumos'!O$24</f>
        <v>5.6038125373825465E-2</v>
      </c>
      <c r="Q144" s="20">
        <f>$B144*'Valor final dos insumos'!P$24</f>
        <v>5.6038125373825465E-2</v>
      </c>
    </row>
    <row r="145" spans="1:17">
      <c r="A145" s="18" t="s">
        <v>186</v>
      </c>
      <c r="B145" s="19">
        <v>2.7011904532211697E-4</v>
      </c>
      <c r="C145" s="20">
        <f>$B145*'Valor final dos insumos'!B$24</f>
        <v>104.60099635339289</v>
      </c>
      <c r="D145" s="20">
        <f>$B145*'Valor final dos insumos'!C$24</f>
        <v>43.583748480580368</v>
      </c>
      <c r="E145" s="20">
        <f>$B145*'Valor final dos insumos'!D$24</f>
        <v>174.33499392232147</v>
      </c>
      <c r="F145" s="20">
        <f>$B145*'Valor final dos insumos'!E$24</f>
        <v>174.33499392232147</v>
      </c>
      <c r="G145" s="20">
        <f>$B145*'Valor final dos insumos'!F$24</f>
        <v>1046.0099635339288</v>
      </c>
      <c r="H145" s="20">
        <f>$B145*'Valor final dos insumos'!G$24</f>
        <v>523.00498176696442</v>
      </c>
      <c r="I145" s="20">
        <f>$B145*'Valor final dos insumos'!H$24</f>
        <v>39.225373632522334</v>
      </c>
      <c r="J145" s="20">
        <f>$B145*'Valor final dos insumos'!I$24</f>
        <v>13.075124544174111</v>
      </c>
      <c r="K145" s="20">
        <f>$B145*'Valor final dos insumos'!J$24</f>
        <v>52.300498176696443</v>
      </c>
      <c r="L145" s="20">
        <f>$B145*'Valor final dos insumos'!K$24</f>
        <v>13.075124544174111</v>
      </c>
      <c r="M145" s="20">
        <f>$B145*'Valor final dos insumos'!L$24</f>
        <v>3.9226687761677828</v>
      </c>
      <c r="N145" s="20">
        <f>$B145*'Valor final dos insumos'!M$24</f>
        <v>13.075124544174111</v>
      </c>
      <c r="O145" s="20">
        <f>$B145*'Valor final dos insumos'!N$24</f>
        <v>13.075124544174111</v>
      </c>
      <c r="P145" s="20">
        <f>$B145*'Valor final dos insumos'!O$24</f>
        <v>3.9226687761677828</v>
      </c>
      <c r="Q145" s="20">
        <f>$B145*'Valor final dos insumos'!P$24</f>
        <v>3.9226687761677828</v>
      </c>
    </row>
    <row r="146" spans="1:17">
      <c r="A146" s="18" t="s">
        <v>187</v>
      </c>
      <c r="B146" s="19">
        <v>8.1035713596635083E-5</v>
      </c>
      <c r="C146" s="20">
        <f>$B146*'Valor final dos insumos'!B$24</f>
        <v>31.380298906017863</v>
      </c>
      <c r="D146" s="20">
        <f>$B146*'Valor final dos insumos'!C$24</f>
        <v>13.075124544174109</v>
      </c>
      <c r="E146" s="20">
        <f>$B146*'Valor final dos insumos'!D$24</f>
        <v>52.300498176696436</v>
      </c>
      <c r="F146" s="20">
        <f>$B146*'Valor final dos insumos'!E$24</f>
        <v>52.300498176696436</v>
      </c>
      <c r="G146" s="20">
        <f>$B146*'Valor final dos insumos'!F$24</f>
        <v>313.80298906017862</v>
      </c>
      <c r="H146" s="20">
        <f>$B146*'Valor final dos insumos'!G$24</f>
        <v>156.90149453008931</v>
      </c>
      <c r="I146" s="20">
        <f>$B146*'Valor final dos insumos'!H$24</f>
        <v>11.7676120897567</v>
      </c>
      <c r="J146" s="20">
        <f>$B146*'Valor final dos insumos'!I$24</f>
        <v>3.9225373632522329</v>
      </c>
      <c r="K146" s="20">
        <f>$B146*'Valor final dos insumos'!J$24</f>
        <v>15.690149453008932</v>
      </c>
      <c r="L146" s="20">
        <f>$B146*'Valor final dos insumos'!K$24</f>
        <v>3.9225373632522329</v>
      </c>
      <c r="M146" s="20">
        <f>$B146*'Valor final dos insumos'!L$24</f>
        <v>1.1768006328503346</v>
      </c>
      <c r="N146" s="20">
        <f>$B146*'Valor final dos insumos'!M$24</f>
        <v>3.9225373632522329</v>
      </c>
      <c r="O146" s="20">
        <f>$B146*'Valor final dos insumos'!N$24</f>
        <v>3.9225373632522329</v>
      </c>
      <c r="P146" s="20">
        <f>$B146*'Valor final dos insumos'!O$24</f>
        <v>1.1768006328503346</v>
      </c>
      <c r="Q146" s="20">
        <f>$B146*'Valor final dos insumos'!P$24</f>
        <v>1.1768006328503346</v>
      </c>
    </row>
    <row r="147" spans="1:17">
      <c r="A147" s="18" t="s">
        <v>188</v>
      </c>
      <c r="B147" s="19">
        <v>1.5435374018406683E-5</v>
      </c>
      <c r="C147" s="20">
        <f>$B147*'Valor final dos insumos'!B$24</f>
        <v>5.9771997916224509</v>
      </c>
      <c r="D147" s="20">
        <f>$B147*'Valor final dos insumos'!C$24</f>
        <v>2.4904999131760213</v>
      </c>
      <c r="E147" s="20">
        <f>$B147*'Valor final dos insumos'!D$24</f>
        <v>9.9619996527040851</v>
      </c>
      <c r="F147" s="20">
        <f>$B147*'Valor final dos insumos'!E$24</f>
        <v>9.9619996527040851</v>
      </c>
      <c r="G147" s="20">
        <f>$B147*'Valor final dos insumos'!F$24</f>
        <v>59.7719979162245</v>
      </c>
      <c r="H147" s="20">
        <f>$B147*'Valor final dos insumos'!G$24</f>
        <v>29.88599895811225</v>
      </c>
      <c r="I147" s="20">
        <f>$B147*'Valor final dos insumos'!H$24</f>
        <v>2.2414499218584192</v>
      </c>
      <c r="J147" s="20">
        <f>$B147*'Valor final dos insumos'!I$24</f>
        <v>0.74714997395280636</v>
      </c>
      <c r="K147" s="20">
        <f>$B147*'Valor final dos insumos'!J$24</f>
        <v>2.9885998958112254</v>
      </c>
      <c r="L147" s="20">
        <f>$B147*'Valor final dos insumos'!K$24</f>
        <v>0.74714997395280636</v>
      </c>
      <c r="M147" s="20">
        <f>$B147*'Valor final dos insumos'!L$24</f>
        <v>0.22415250149530186</v>
      </c>
      <c r="N147" s="20">
        <f>$B147*'Valor final dos insumos'!M$24</f>
        <v>0.74714997395280636</v>
      </c>
      <c r="O147" s="20">
        <f>$B147*'Valor final dos insumos'!N$24</f>
        <v>0.74714997395280636</v>
      </c>
      <c r="P147" s="20">
        <f>$B147*'Valor final dos insumos'!O$24</f>
        <v>0.22415250149530186</v>
      </c>
      <c r="Q147" s="20">
        <f>$B147*'Valor final dos insumos'!P$24</f>
        <v>0.22415250149530186</v>
      </c>
    </row>
    <row r="148" spans="1:17">
      <c r="A148" s="18" t="s">
        <v>189</v>
      </c>
      <c r="B148" s="19">
        <v>3.0870748036813367E-5</v>
      </c>
      <c r="C148" s="20">
        <f>$B148*'Valor final dos insumos'!B$24</f>
        <v>11.954399583244902</v>
      </c>
      <c r="D148" s="20">
        <f>$B148*'Valor final dos insumos'!C$24</f>
        <v>4.9809998263520425</v>
      </c>
      <c r="E148" s="20">
        <f>$B148*'Valor final dos insumos'!D$24</f>
        <v>19.92399930540817</v>
      </c>
      <c r="F148" s="20">
        <f>$B148*'Valor final dos insumos'!E$24</f>
        <v>19.92399930540817</v>
      </c>
      <c r="G148" s="20">
        <f>$B148*'Valor final dos insumos'!F$24</f>
        <v>119.543995832449</v>
      </c>
      <c r="H148" s="20">
        <f>$B148*'Valor final dos insumos'!G$24</f>
        <v>59.7719979162245</v>
      </c>
      <c r="I148" s="20">
        <f>$B148*'Valor final dos insumos'!H$24</f>
        <v>4.4828998437168384</v>
      </c>
      <c r="J148" s="20">
        <f>$B148*'Valor final dos insumos'!I$24</f>
        <v>1.4942999479056127</v>
      </c>
      <c r="K148" s="20">
        <f>$B148*'Valor final dos insumos'!J$24</f>
        <v>5.9771997916224509</v>
      </c>
      <c r="L148" s="20">
        <f>$B148*'Valor final dos insumos'!K$24</f>
        <v>1.4942999479056127</v>
      </c>
      <c r="M148" s="20">
        <f>$B148*'Valor final dos insumos'!L$24</f>
        <v>0.44830500299060372</v>
      </c>
      <c r="N148" s="20">
        <f>$B148*'Valor final dos insumos'!M$24</f>
        <v>1.4942999479056127</v>
      </c>
      <c r="O148" s="20">
        <f>$B148*'Valor final dos insumos'!N$24</f>
        <v>1.4942999479056127</v>
      </c>
      <c r="P148" s="20">
        <f>$B148*'Valor final dos insumos'!O$24</f>
        <v>0.44830500299060372</v>
      </c>
      <c r="Q148" s="20">
        <f>$B148*'Valor final dos insumos'!P$24</f>
        <v>0.44830500299060372</v>
      </c>
    </row>
    <row r="149" spans="1:17">
      <c r="A149" s="18" t="s">
        <v>190</v>
      </c>
      <c r="B149" s="19">
        <v>8.6052210152617263E-4</v>
      </c>
      <c r="C149" s="20">
        <f>$B149*'Valor final dos insumos'!B$24</f>
        <v>333.22888838295165</v>
      </c>
      <c r="D149" s="20">
        <f>$B149*'Valor final dos insumos'!C$24</f>
        <v>138.84537015956317</v>
      </c>
      <c r="E149" s="20">
        <f>$B149*'Valor final dos insumos'!D$24</f>
        <v>555.3814806382527</v>
      </c>
      <c r="F149" s="20">
        <f>$B149*'Valor final dos insumos'!E$24</f>
        <v>555.3814806382527</v>
      </c>
      <c r="G149" s="20">
        <f>$B149*'Valor final dos insumos'!F$24</f>
        <v>3332.2888838295162</v>
      </c>
      <c r="H149" s="20">
        <f>$B149*'Valor final dos insumos'!G$24</f>
        <v>1666.1444419147581</v>
      </c>
      <c r="I149" s="20">
        <f>$B149*'Valor final dos insumos'!H$24</f>
        <v>124.96083314360688</v>
      </c>
      <c r="J149" s="20">
        <f>$B149*'Valor final dos insumos'!I$24</f>
        <v>41.653611047868957</v>
      </c>
      <c r="K149" s="20">
        <f>$B149*'Valor final dos insumos'!J$24</f>
        <v>166.61444419147583</v>
      </c>
      <c r="L149" s="20">
        <f>$B149*'Valor final dos insumos'!K$24</f>
        <v>41.653611047868957</v>
      </c>
      <c r="M149" s="20">
        <f>$B149*'Valor final dos insumos'!L$24</f>
        <v>12.496501958363078</v>
      </c>
      <c r="N149" s="20">
        <f>$B149*'Valor final dos insumos'!M$24</f>
        <v>41.653611047868957</v>
      </c>
      <c r="O149" s="20">
        <f>$B149*'Valor final dos insumos'!N$24</f>
        <v>41.653611047868957</v>
      </c>
      <c r="P149" s="20">
        <f>$B149*'Valor final dos insumos'!O$24</f>
        <v>12.496501958363078</v>
      </c>
      <c r="Q149" s="20">
        <f>$B149*'Valor final dos insumos'!P$24</f>
        <v>12.496501958363078</v>
      </c>
    </row>
    <row r="150" spans="1:17">
      <c r="A150" s="18" t="s">
        <v>191</v>
      </c>
      <c r="B150" s="19">
        <v>1.1576530513805013E-5</v>
      </c>
      <c r="C150" s="20">
        <f>$B150*'Valor final dos insumos'!B$24</f>
        <v>4.4828998437168375</v>
      </c>
      <c r="D150" s="20">
        <f>$B150*'Valor final dos insumos'!C$24</f>
        <v>1.8678749348820158</v>
      </c>
      <c r="E150" s="20">
        <f>$B150*'Valor final dos insumos'!D$24</f>
        <v>7.4714997395280633</v>
      </c>
      <c r="F150" s="20">
        <f>$B150*'Valor final dos insumos'!E$24</f>
        <v>7.4714997395280633</v>
      </c>
      <c r="G150" s="20">
        <f>$B150*'Valor final dos insumos'!F$24</f>
        <v>44.828998437168373</v>
      </c>
      <c r="H150" s="20">
        <f>$B150*'Valor final dos insumos'!G$24</f>
        <v>22.414499218584186</v>
      </c>
      <c r="I150" s="20">
        <f>$B150*'Valor final dos insumos'!H$24</f>
        <v>1.6810874413938144</v>
      </c>
      <c r="J150" s="20">
        <f>$B150*'Valor final dos insumos'!I$24</f>
        <v>0.56036248046460468</v>
      </c>
      <c r="K150" s="20">
        <f>$B150*'Valor final dos insumos'!J$24</f>
        <v>2.2414499218584187</v>
      </c>
      <c r="L150" s="20">
        <f>$B150*'Valor final dos insumos'!K$24</f>
        <v>0.56036248046460468</v>
      </c>
      <c r="M150" s="20">
        <f>$B150*'Valor final dos insumos'!L$24</f>
        <v>0.16811437612147639</v>
      </c>
      <c r="N150" s="20">
        <f>$B150*'Valor final dos insumos'!M$24</f>
        <v>0.56036248046460468</v>
      </c>
      <c r="O150" s="20">
        <f>$B150*'Valor final dos insumos'!N$24</f>
        <v>0.56036248046460468</v>
      </c>
      <c r="P150" s="20">
        <f>$B150*'Valor final dos insumos'!O$24</f>
        <v>0.16811437612147639</v>
      </c>
      <c r="Q150" s="20">
        <f>$B150*'Valor final dos insumos'!P$24</f>
        <v>0.16811437612147639</v>
      </c>
    </row>
    <row r="151" spans="1:17">
      <c r="A151" s="18" t="s">
        <v>192</v>
      </c>
      <c r="B151" s="19">
        <v>6.3285033475467397E-4</v>
      </c>
      <c r="C151" s="20">
        <f>$B151*'Valor final dos insumos'!B$24</f>
        <v>245.06519145652047</v>
      </c>
      <c r="D151" s="20">
        <f>$B151*'Valor final dos insumos'!C$24</f>
        <v>102.11049644021685</v>
      </c>
      <c r="E151" s="20">
        <f>$B151*'Valor final dos insumos'!D$24</f>
        <v>408.4419857608674</v>
      </c>
      <c r="F151" s="20">
        <f>$B151*'Valor final dos insumos'!E$24</f>
        <v>408.4419857608674</v>
      </c>
      <c r="G151" s="20">
        <f>$B151*'Valor final dos insumos'!F$24</f>
        <v>2450.6519145652042</v>
      </c>
      <c r="H151" s="20">
        <f>$B151*'Valor final dos insumos'!G$24</f>
        <v>1225.3259572826021</v>
      </c>
      <c r="I151" s="20">
        <f>$B151*'Valor final dos insumos'!H$24</f>
        <v>91.899446796195178</v>
      </c>
      <c r="J151" s="20">
        <f>$B151*'Valor final dos insumos'!I$24</f>
        <v>30.633148932065058</v>
      </c>
      <c r="K151" s="20">
        <f>$B151*'Valor final dos insumos'!J$24</f>
        <v>122.53259572826023</v>
      </c>
      <c r="L151" s="20">
        <f>$B151*'Valor final dos insumos'!K$24</f>
        <v>30.633148932065058</v>
      </c>
      <c r="M151" s="20">
        <f>$B151*'Valor final dos insumos'!L$24</f>
        <v>9.1902525613073749</v>
      </c>
      <c r="N151" s="20">
        <f>$B151*'Valor final dos insumos'!M$24</f>
        <v>30.633148932065058</v>
      </c>
      <c r="O151" s="20">
        <f>$B151*'Valor final dos insumos'!N$24</f>
        <v>30.633148932065058</v>
      </c>
      <c r="P151" s="20">
        <f>$B151*'Valor final dos insumos'!O$24</f>
        <v>9.1902525613073749</v>
      </c>
      <c r="Q151" s="20">
        <f>$B151*'Valor final dos insumos'!P$24</f>
        <v>9.1902525613073749</v>
      </c>
    </row>
    <row r="152" spans="1:17">
      <c r="A152" s="18" t="s">
        <v>193</v>
      </c>
      <c r="B152" s="19">
        <v>7.7176870092033417E-6</v>
      </c>
      <c r="C152" s="20">
        <f>$B152*'Valor final dos insumos'!B$24</f>
        <v>2.9885998958112254</v>
      </c>
      <c r="D152" s="20">
        <f>$B152*'Valor final dos insumos'!C$24</f>
        <v>1.2452499565880106</v>
      </c>
      <c r="E152" s="20">
        <f>$B152*'Valor final dos insumos'!D$24</f>
        <v>4.9809998263520425</v>
      </c>
      <c r="F152" s="20">
        <f>$B152*'Valor final dos insumos'!E$24</f>
        <v>4.9809998263520425</v>
      </c>
      <c r="G152" s="20">
        <f>$B152*'Valor final dos insumos'!F$24</f>
        <v>29.88599895811225</v>
      </c>
      <c r="H152" s="20">
        <f>$B152*'Valor final dos insumos'!G$24</f>
        <v>14.942999479056125</v>
      </c>
      <c r="I152" s="20">
        <f>$B152*'Valor final dos insumos'!H$24</f>
        <v>1.1207249609292096</v>
      </c>
      <c r="J152" s="20">
        <f>$B152*'Valor final dos insumos'!I$24</f>
        <v>0.37357498697640318</v>
      </c>
      <c r="K152" s="20">
        <f>$B152*'Valor final dos insumos'!J$24</f>
        <v>1.4942999479056127</v>
      </c>
      <c r="L152" s="20">
        <f>$B152*'Valor final dos insumos'!K$24</f>
        <v>0.37357498697640318</v>
      </c>
      <c r="M152" s="20">
        <f>$B152*'Valor final dos insumos'!L$24</f>
        <v>0.11207625074765093</v>
      </c>
      <c r="N152" s="20">
        <f>$B152*'Valor final dos insumos'!M$24</f>
        <v>0.37357498697640318</v>
      </c>
      <c r="O152" s="20">
        <f>$B152*'Valor final dos insumos'!N$24</f>
        <v>0.37357498697640318</v>
      </c>
      <c r="P152" s="20">
        <f>$B152*'Valor final dos insumos'!O$24</f>
        <v>0.11207625074765093</v>
      </c>
      <c r="Q152" s="20">
        <f>$B152*'Valor final dos insumos'!P$24</f>
        <v>0.11207625074765093</v>
      </c>
    </row>
    <row r="153" spans="1:17">
      <c r="A153" s="18" t="s">
        <v>194</v>
      </c>
      <c r="B153" s="19">
        <v>3.8588435046016709E-6</v>
      </c>
      <c r="C153" s="20">
        <f>$B153*'Valor final dos insumos'!B$24</f>
        <v>1.4942999479056127</v>
      </c>
      <c r="D153" s="20">
        <f>$B153*'Valor final dos insumos'!C$24</f>
        <v>0.62262497829400532</v>
      </c>
      <c r="E153" s="20">
        <f>$B153*'Valor final dos insumos'!D$24</f>
        <v>2.4904999131760213</v>
      </c>
      <c r="F153" s="20">
        <f>$B153*'Valor final dos insumos'!E$24</f>
        <v>2.4904999131760213</v>
      </c>
      <c r="G153" s="20">
        <f>$B153*'Valor final dos insumos'!F$24</f>
        <v>14.942999479056125</v>
      </c>
      <c r="H153" s="20">
        <f>$B153*'Valor final dos insumos'!G$24</f>
        <v>7.4714997395280625</v>
      </c>
      <c r="I153" s="20">
        <f>$B153*'Valor final dos insumos'!H$24</f>
        <v>0.5603624804646048</v>
      </c>
      <c r="J153" s="20">
        <f>$B153*'Valor final dos insumos'!I$24</f>
        <v>0.18678749348820159</v>
      </c>
      <c r="K153" s="20">
        <f>$B153*'Valor final dos insumos'!J$24</f>
        <v>0.74714997395280636</v>
      </c>
      <c r="L153" s="20">
        <f>$B153*'Valor final dos insumos'!K$24</f>
        <v>0.18678749348820159</v>
      </c>
      <c r="M153" s="20">
        <f>$B153*'Valor final dos insumos'!L$24</f>
        <v>5.6038125373825465E-2</v>
      </c>
      <c r="N153" s="20">
        <f>$B153*'Valor final dos insumos'!M$24</f>
        <v>0.18678749348820159</v>
      </c>
      <c r="O153" s="20">
        <f>$B153*'Valor final dos insumos'!N$24</f>
        <v>0.18678749348820159</v>
      </c>
      <c r="P153" s="20">
        <f>$B153*'Valor final dos insumos'!O$24</f>
        <v>5.6038125373825465E-2</v>
      </c>
      <c r="Q153" s="20">
        <f>$B153*'Valor final dos insumos'!P$24</f>
        <v>5.6038125373825465E-2</v>
      </c>
    </row>
    <row r="154" spans="1:17">
      <c r="A154" s="18" t="s">
        <v>195</v>
      </c>
      <c r="B154" s="19">
        <v>3.8588435046016712E-5</v>
      </c>
      <c r="C154" s="20">
        <f>$B154*'Valor final dos insumos'!B$24</f>
        <v>14.942999479056127</v>
      </c>
      <c r="D154" s="20">
        <f>$B154*'Valor final dos insumos'!C$24</f>
        <v>6.2262497829400534</v>
      </c>
      <c r="E154" s="20">
        <f>$B154*'Valor final dos insumos'!D$24</f>
        <v>24.904999131760214</v>
      </c>
      <c r="F154" s="20">
        <f>$B154*'Valor final dos insumos'!E$24</f>
        <v>24.904999131760214</v>
      </c>
      <c r="G154" s="20">
        <f>$B154*'Valor final dos insumos'!F$24</f>
        <v>149.42999479056127</v>
      </c>
      <c r="H154" s="20">
        <f>$B154*'Valor final dos insumos'!G$24</f>
        <v>74.714997395280633</v>
      </c>
      <c r="I154" s="20">
        <f>$B154*'Valor final dos insumos'!H$24</f>
        <v>5.6036248046460484</v>
      </c>
      <c r="J154" s="20">
        <f>$B154*'Valor final dos insumos'!I$24</f>
        <v>1.8678749348820158</v>
      </c>
      <c r="K154" s="20">
        <f>$B154*'Valor final dos insumos'!J$24</f>
        <v>7.4714997395280633</v>
      </c>
      <c r="L154" s="20">
        <f>$B154*'Valor final dos insumos'!K$24</f>
        <v>1.8678749348820158</v>
      </c>
      <c r="M154" s="20">
        <f>$B154*'Valor final dos insumos'!L$24</f>
        <v>0.56038125373825465</v>
      </c>
      <c r="N154" s="20">
        <f>$B154*'Valor final dos insumos'!M$24</f>
        <v>1.8678749348820158</v>
      </c>
      <c r="O154" s="20">
        <f>$B154*'Valor final dos insumos'!N$24</f>
        <v>1.8678749348820158</v>
      </c>
      <c r="P154" s="20">
        <f>$B154*'Valor final dos insumos'!O$24</f>
        <v>0.56038125373825465</v>
      </c>
      <c r="Q154" s="20">
        <f>$B154*'Valor final dos insumos'!P$24</f>
        <v>0.56038125373825465</v>
      </c>
    </row>
    <row r="155" spans="1:17">
      <c r="A155" s="18" t="s">
        <v>196</v>
      </c>
      <c r="B155" s="19">
        <v>3.9360203746937044E-4</v>
      </c>
      <c r="C155" s="20">
        <f>$B155*'Valor final dos insumos'!B$24</f>
        <v>152.4185946863725</v>
      </c>
      <c r="D155" s="20">
        <f>$B155*'Valor final dos insumos'!C$24</f>
        <v>63.507747785988535</v>
      </c>
      <c r="E155" s="20">
        <f>$B155*'Valor final dos insumos'!D$24</f>
        <v>254.03099114395414</v>
      </c>
      <c r="F155" s="20">
        <f>$B155*'Valor final dos insumos'!E$24</f>
        <v>254.03099114395414</v>
      </c>
      <c r="G155" s="20">
        <f>$B155*'Valor final dos insumos'!F$24</f>
        <v>1524.1859468637249</v>
      </c>
      <c r="H155" s="20">
        <f>$B155*'Valor final dos insumos'!G$24</f>
        <v>762.09297343186245</v>
      </c>
      <c r="I155" s="20">
        <f>$B155*'Valor final dos insumos'!H$24</f>
        <v>57.156973007389688</v>
      </c>
      <c r="J155" s="20">
        <f>$B155*'Valor final dos insumos'!I$24</f>
        <v>19.052324335796563</v>
      </c>
      <c r="K155" s="20">
        <f>$B155*'Valor final dos insumos'!J$24</f>
        <v>76.20929734318625</v>
      </c>
      <c r="L155" s="20">
        <f>$B155*'Valor final dos insumos'!K$24</f>
        <v>19.052324335796563</v>
      </c>
      <c r="M155" s="20">
        <f>$B155*'Valor final dos insumos'!L$24</f>
        <v>5.7158887881301972</v>
      </c>
      <c r="N155" s="20">
        <f>$B155*'Valor final dos insumos'!M$24</f>
        <v>19.052324335796563</v>
      </c>
      <c r="O155" s="20">
        <f>$B155*'Valor final dos insumos'!N$24</f>
        <v>19.052324335796563</v>
      </c>
      <c r="P155" s="20">
        <f>$B155*'Valor final dos insumos'!O$24</f>
        <v>5.7158887881301972</v>
      </c>
      <c r="Q155" s="20">
        <f>$B155*'Valor final dos insumos'!P$24</f>
        <v>5.7158887881301972</v>
      </c>
    </row>
    <row r="156" spans="1:17">
      <c r="A156" s="18" t="s">
        <v>197</v>
      </c>
      <c r="B156" s="19">
        <v>4.2447278550618378E-5</v>
      </c>
      <c r="C156" s="20">
        <f>$B156*'Valor final dos insumos'!B$24</f>
        <v>16.437299426961737</v>
      </c>
      <c r="D156" s="20">
        <f>$B156*'Valor final dos insumos'!C$24</f>
        <v>6.8488747612340575</v>
      </c>
      <c r="E156" s="20">
        <f>$B156*'Valor final dos insumos'!D$24</f>
        <v>27.39549904493623</v>
      </c>
      <c r="F156" s="20">
        <f>$B156*'Valor final dos insumos'!E$24</f>
        <v>27.39549904493623</v>
      </c>
      <c r="G156" s="20">
        <f>$B156*'Valor final dos insumos'!F$24</f>
        <v>164.37299426961738</v>
      </c>
      <c r="H156" s="20">
        <f>$B156*'Valor final dos insumos'!G$24</f>
        <v>82.18649713480869</v>
      </c>
      <c r="I156" s="20">
        <f>$B156*'Valor final dos insumos'!H$24</f>
        <v>6.1639872851106521</v>
      </c>
      <c r="J156" s="20">
        <f>$B156*'Valor final dos insumos'!I$24</f>
        <v>2.0546624283702171</v>
      </c>
      <c r="K156" s="20">
        <f>$B156*'Valor final dos insumos'!J$24</f>
        <v>8.2186497134808683</v>
      </c>
      <c r="L156" s="20">
        <f>$B156*'Valor final dos insumos'!K$24</f>
        <v>2.0546624283702171</v>
      </c>
      <c r="M156" s="20">
        <f>$B156*'Valor final dos insumos'!L$24</f>
        <v>0.61641937911208011</v>
      </c>
      <c r="N156" s="20">
        <f>$B156*'Valor final dos insumos'!M$24</f>
        <v>2.0546624283702171</v>
      </c>
      <c r="O156" s="20">
        <f>$B156*'Valor final dos insumos'!N$24</f>
        <v>2.0546624283702171</v>
      </c>
      <c r="P156" s="20">
        <f>$B156*'Valor final dos insumos'!O$24</f>
        <v>0.61641937911208011</v>
      </c>
      <c r="Q156" s="20">
        <f>$B156*'Valor final dos insumos'!P$24</f>
        <v>0.61641937911208011</v>
      </c>
    </row>
    <row r="157" spans="1:17">
      <c r="A157" s="18" t="s">
        <v>198</v>
      </c>
      <c r="B157" s="19">
        <v>2.7011904532211698E-5</v>
      </c>
      <c r="C157" s="20">
        <f>$B157*'Valor final dos insumos'!B$24</f>
        <v>10.460099635339288</v>
      </c>
      <c r="D157" s="20">
        <f>$B157*'Valor final dos insumos'!C$24</f>
        <v>4.3583748480580367</v>
      </c>
      <c r="E157" s="20">
        <f>$B157*'Valor final dos insumos'!D$24</f>
        <v>17.433499392232147</v>
      </c>
      <c r="F157" s="20">
        <f>$B157*'Valor final dos insumos'!E$24</f>
        <v>17.433499392232147</v>
      </c>
      <c r="G157" s="20">
        <f>$B157*'Valor final dos insumos'!F$24</f>
        <v>104.60099635339289</v>
      </c>
      <c r="H157" s="20">
        <f>$B157*'Valor final dos insumos'!G$24</f>
        <v>52.300498176696443</v>
      </c>
      <c r="I157" s="20">
        <f>$B157*'Valor final dos insumos'!H$24</f>
        <v>3.9225373632522338</v>
      </c>
      <c r="J157" s="20">
        <f>$B157*'Valor final dos insumos'!I$24</f>
        <v>1.307512454417411</v>
      </c>
      <c r="K157" s="20">
        <f>$B157*'Valor final dos insumos'!J$24</f>
        <v>5.2300498176696442</v>
      </c>
      <c r="L157" s="20">
        <f>$B157*'Valor final dos insumos'!K$24</f>
        <v>1.307512454417411</v>
      </c>
      <c r="M157" s="20">
        <f>$B157*'Valor final dos insumos'!L$24</f>
        <v>0.39226687761677825</v>
      </c>
      <c r="N157" s="20">
        <f>$B157*'Valor final dos insumos'!M$24</f>
        <v>1.307512454417411</v>
      </c>
      <c r="O157" s="20">
        <f>$B157*'Valor final dos insumos'!N$24</f>
        <v>1.307512454417411</v>
      </c>
      <c r="P157" s="20">
        <f>$B157*'Valor final dos insumos'!O$24</f>
        <v>0.39226687761677825</v>
      </c>
      <c r="Q157" s="20">
        <f>$B157*'Valor final dos insumos'!P$24</f>
        <v>0.39226687761677825</v>
      </c>
    </row>
    <row r="158" spans="1:17">
      <c r="A158" s="18" t="s">
        <v>199</v>
      </c>
      <c r="B158" s="19">
        <v>7.7176870092033417E-6</v>
      </c>
      <c r="C158" s="20">
        <f>$B158*'Valor final dos insumos'!B$24</f>
        <v>2.9885998958112254</v>
      </c>
      <c r="D158" s="20">
        <f>$B158*'Valor final dos insumos'!C$24</f>
        <v>1.2452499565880106</v>
      </c>
      <c r="E158" s="20">
        <f>$B158*'Valor final dos insumos'!D$24</f>
        <v>4.9809998263520425</v>
      </c>
      <c r="F158" s="20">
        <f>$B158*'Valor final dos insumos'!E$24</f>
        <v>4.9809998263520425</v>
      </c>
      <c r="G158" s="20">
        <f>$B158*'Valor final dos insumos'!F$24</f>
        <v>29.88599895811225</v>
      </c>
      <c r="H158" s="20">
        <f>$B158*'Valor final dos insumos'!G$24</f>
        <v>14.942999479056125</v>
      </c>
      <c r="I158" s="20">
        <f>$B158*'Valor final dos insumos'!H$24</f>
        <v>1.1207249609292096</v>
      </c>
      <c r="J158" s="20">
        <f>$B158*'Valor final dos insumos'!I$24</f>
        <v>0.37357498697640318</v>
      </c>
      <c r="K158" s="20">
        <f>$B158*'Valor final dos insumos'!J$24</f>
        <v>1.4942999479056127</v>
      </c>
      <c r="L158" s="20">
        <f>$B158*'Valor final dos insumos'!K$24</f>
        <v>0.37357498697640318</v>
      </c>
      <c r="M158" s="20">
        <f>$B158*'Valor final dos insumos'!L$24</f>
        <v>0.11207625074765093</v>
      </c>
      <c r="N158" s="20">
        <f>$B158*'Valor final dos insumos'!M$24</f>
        <v>0.37357498697640318</v>
      </c>
      <c r="O158" s="20">
        <f>$B158*'Valor final dos insumos'!N$24</f>
        <v>0.37357498697640318</v>
      </c>
      <c r="P158" s="20">
        <f>$B158*'Valor final dos insumos'!O$24</f>
        <v>0.11207625074765093</v>
      </c>
      <c r="Q158" s="20">
        <f>$B158*'Valor final dos insumos'!P$24</f>
        <v>0.11207625074765093</v>
      </c>
    </row>
    <row r="159" spans="1:17">
      <c r="A159" s="18" t="s">
        <v>200</v>
      </c>
      <c r="B159" s="19">
        <v>1.7272183526597078E-2</v>
      </c>
      <c r="C159" s="20">
        <f>$B159*'Valor final dos insumos'!B$24</f>
        <v>6688.4865668255215</v>
      </c>
      <c r="D159" s="20">
        <f>$B159*'Valor final dos insumos'!C$24</f>
        <v>2786.8694028439677</v>
      </c>
      <c r="E159" s="20">
        <f>$B159*'Valor final dos insumos'!D$24</f>
        <v>11147.477611375871</v>
      </c>
      <c r="F159" s="20">
        <f>$B159*'Valor final dos insumos'!E$24</f>
        <v>11147.477611375871</v>
      </c>
      <c r="G159" s="20">
        <f>$B159*'Valor final dos insumos'!F$24</f>
        <v>66884.86566825521</v>
      </c>
      <c r="H159" s="20">
        <f>$B159*'Valor final dos insumos'!G$24</f>
        <v>33442.432834127605</v>
      </c>
      <c r="I159" s="20">
        <f>$B159*'Valor final dos insumos'!H$24</f>
        <v>2508.1824625595709</v>
      </c>
      <c r="J159" s="20">
        <f>$B159*'Valor final dos insumos'!I$24</f>
        <v>836.06082085319019</v>
      </c>
      <c r="K159" s="20">
        <f>$B159*'Valor final dos insumos'!J$24</f>
        <v>3344.2432834127608</v>
      </c>
      <c r="L159" s="20">
        <f>$B159*'Valor final dos insumos'!K$24</f>
        <v>836.06082085319019</v>
      </c>
      <c r="M159" s="20">
        <f>$B159*'Valor final dos insumos'!L$24</f>
        <v>250.82664917324277</v>
      </c>
      <c r="N159" s="20">
        <f>$B159*'Valor final dos insumos'!M$24</f>
        <v>836.06082085319019</v>
      </c>
      <c r="O159" s="20">
        <f>$B159*'Valor final dos insumos'!N$24</f>
        <v>836.06082085319019</v>
      </c>
      <c r="P159" s="20">
        <f>$B159*'Valor final dos insumos'!O$24</f>
        <v>250.82664917324277</v>
      </c>
      <c r="Q159" s="20">
        <f>$B159*'Valor final dos insumos'!P$24</f>
        <v>250.82664917324277</v>
      </c>
    </row>
    <row r="160" spans="1:17">
      <c r="A160" s="18" t="s">
        <v>201</v>
      </c>
      <c r="B160" s="19">
        <v>1.9680101873468522E-4</v>
      </c>
      <c r="C160" s="20">
        <f>$B160*'Valor final dos insumos'!B$24</f>
        <v>76.20929734318625</v>
      </c>
      <c r="D160" s="20">
        <f>$B160*'Valor final dos insumos'!C$24</f>
        <v>31.753873892994267</v>
      </c>
      <c r="E160" s="20">
        <f>$B160*'Valor final dos insumos'!D$24</f>
        <v>127.01549557197707</v>
      </c>
      <c r="F160" s="20">
        <f>$B160*'Valor final dos insumos'!E$24</f>
        <v>127.01549557197707</v>
      </c>
      <c r="G160" s="20">
        <f>$B160*'Valor final dos insumos'!F$24</f>
        <v>762.09297343186245</v>
      </c>
      <c r="H160" s="20">
        <f>$B160*'Valor final dos insumos'!G$24</f>
        <v>381.04648671593122</v>
      </c>
      <c r="I160" s="20">
        <f>$B160*'Valor final dos insumos'!H$24</f>
        <v>28.578486503694844</v>
      </c>
      <c r="J160" s="20">
        <f>$B160*'Valor final dos insumos'!I$24</f>
        <v>9.5261621678982813</v>
      </c>
      <c r="K160" s="20">
        <f>$B160*'Valor final dos insumos'!J$24</f>
        <v>38.104648671593125</v>
      </c>
      <c r="L160" s="20">
        <f>$B160*'Valor final dos insumos'!K$24</f>
        <v>9.5261621678982813</v>
      </c>
      <c r="M160" s="20">
        <f>$B160*'Valor final dos insumos'!L$24</f>
        <v>2.8579443940650986</v>
      </c>
      <c r="N160" s="20">
        <f>$B160*'Valor final dos insumos'!M$24</f>
        <v>9.5261621678982813</v>
      </c>
      <c r="O160" s="20">
        <f>$B160*'Valor final dos insumos'!N$24</f>
        <v>9.5261621678982813</v>
      </c>
      <c r="P160" s="20">
        <f>$B160*'Valor final dos insumos'!O$24</f>
        <v>2.8579443940650986</v>
      </c>
      <c r="Q160" s="20">
        <f>$B160*'Valor final dos insumos'!P$24</f>
        <v>2.8579443940650986</v>
      </c>
    </row>
    <row r="161" spans="1:17">
      <c r="A161" s="18" t="s">
        <v>202</v>
      </c>
      <c r="B161" s="19">
        <v>1.9680101873468522E-4</v>
      </c>
      <c r="C161" s="20">
        <f>$B161*'Valor final dos insumos'!B$24</f>
        <v>76.20929734318625</v>
      </c>
      <c r="D161" s="20">
        <f>$B161*'Valor final dos insumos'!C$24</f>
        <v>31.753873892994267</v>
      </c>
      <c r="E161" s="20">
        <f>$B161*'Valor final dos insumos'!D$24</f>
        <v>127.01549557197707</v>
      </c>
      <c r="F161" s="20">
        <f>$B161*'Valor final dos insumos'!E$24</f>
        <v>127.01549557197707</v>
      </c>
      <c r="G161" s="20">
        <f>$B161*'Valor final dos insumos'!F$24</f>
        <v>762.09297343186245</v>
      </c>
      <c r="H161" s="20">
        <f>$B161*'Valor final dos insumos'!G$24</f>
        <v>381.04648671593122</v>
      </c>
      <c r="I161" s="20">
        <f>$B161*'Valor final dos insumos'!H$24</f>
        <v>28.578486503694844</v>
      </c>
      <c r="J161" s="20">
        <f>$B161*'Valor final dos insumos'!I$24</f>
        <v>9.5261621678982813</v>
      </c>
      <c r="K161" s="20">
        <f>$B161*'Valor final dos insumos'!J$24</f>
        <v>38.104648671593125</v>
      </c>
      <c r="L161" s="20">
        <f>$B161*'Valor final dos insumos'!K$24</f>
        <v>9.5261621678982813</v>
      </c>
      <c r="M161" s="20">
        <f>$B161*'Valor final dos insumos'!L$24</f>
        <v>2.8579443940650986</v>
      </c>
      <c r="N161" s="20">
        <f>$B161*'Valor final dos insumos'!M$24</f>
        <v>9.5261621678982813</v>
      </c>
      <c r="O161" s="20">
        <f>$B161*'Valor final dos insumos'!N$24</f>
        <v>9.5261621678982813</v>
      </c>
      <c r="P161" s="20">
        <f>$B161*'Valor final dos insumos'!O$24</f>
        <v>2.8579443940650986</v>
      </c>
      <c r="Q161" s="20">
        <f>$B161*'Valor final dos insumos'!P$24</f>
        <v>2.8579443940650986</v>
      </c>
    </row>
    <row r="162" spans="1:17">
      <c r="A162" s="18" t="s">
        <v>203</v>
      </c>
      <c r="B162" s="19">
        <v>8.1807482297555426E-4</v>
      </c>
      <c r="C162" s="20">
        <f>$B162*'Valor final dos insumos'!B$24</f>
        <v>316.79158895598988</v>
      </c>
      <c r="D162" s="20">
        <f>$B162*'Valor final dos insumos'!C$24</f>
        <v>131.99649539832913</v>
      </c>
      <c r="E162" s="20">
        <f>$B162*'Valor final dos insumos'!D$24</f>
        <v>527.98598159331652</v>
      </c>
      <c r="F162" s="20">
        <f>$B162*'Valor final dos insumos'!E$24</f>
        <v>527.98598159331652</v>
      </c>
      <c r="G162" s="20">
        <f>$B162*'Valor final dos insumos'!F$24</f>
        <v>3167.9158895598989</v>
      </c>
      <c r="H162" s="20">
        <f>$B162*'Valor final dos insumos'!G$24</f>
        <v>1583.9579447799495</v>
      </c>
      <c r="I162" s="20">
        <f>$B162*'Valor final dos insumos'!H$24</f>
        <v>118.79684585849623</v>
      </c>
      <c r="J162" s="20">
        <f>$B162*'Valor final dos insumos'!I$24</f>
        <v>39.598948619498735</v>
      </c>
      <c r="K162" s="20">
        <f>$B162*'Valor final dos insumos'!J$24</f>
        <v>158.39579447799494</v>
      </c>
      <c r="L162" s="20">
        <f>$B162*'Valor final dos insumos'!K$24</f>
        <v>39.598948619498735</v>
      </c>
      <c r="M162" s="20">
        <f>$B162*'Valor final dos insumos'!L$24</f>
        <v>11.880082579250999</v>
      </c>
      <c r="N162" s="20">
        <f>$B162*'Valor final dos insumos'!M$24</f>
        <v>39.598948619498735</v>
      </c>
      <c r="O162" s="20">
        <f>$B162*'Valor final dos insumos'!N$24</f>
        <v>39.598948619498735</v>
      </c>
      <c r="P162" s="20">
        <f>$B162*'Valor final dos insumos'!O$24</f>
        <v>11.880082579250999</v>
      </c>
      <c r="Q162" s="20">
        <f>$B162*'Valor final dos insumos'!P$24</f>
        <v>11.880082579250999</v>
      </c>
    </row>
    <row r="163" spans="1:17">
      <c r="A163" s="18" t="s">
        <v>204</v>
      </c>
      <c r="B163" s="19">
        <v>5.4023809064423395E-5</v>
      </c>
      <c r="C163" s="20">
        <f>$B163*'Valor final dos insumos'!B$24</f>
        <v>20.920199270678577</v>
      </c>
      <c r="D163" s="20">
        <f>$B163*'Valor final dos insumos'!C$24</f>
        <v>8.7167496961160733</v>
      </c>
      <c r="E163" s="20">
        <f>$B163*'Valor final dos insumos'!D$24</f>
        <v>34.866998784464293</v>
      </c>
      <c r="F163" s="20">
        <f>$B163*'Valor final dos insumos'!E$24</f>
        <v>34.866998784464293</v>
      </c>
      <c r="G163" s="20">
        <f>$B163*'Valor final dos insumos'!F$24</f>
        <v>209.20199270678577</v>
      </c>
      <c r="H163" s="20">
        <f>$B163*'Valor final dos insumos'!G$24</f>
        <v>104.60099635339289</v>
      </c>
      <c r="I163" s="20">
        <f>$B163*'Valor final dos insumos'!H$24</f>
        <v>7.8450747265044676</v>
      </c>
      <c r="J163" s="20">
        <f>$B163*'Valor final dos insumos'!I$24</f>
        <v>2.6150249088348221</v>
      </c>
      <c r="K163" s="20">
        <f>$B163*'Valor final dos insumos'!J$24</f>
        <v>10.460099635339288</v>
      </c>
      <c r="L163" s="20">
        <f>$B163*'Valor final dos insumos'!K$24</f>
        <v>2.6150249088348221</v>
      </c>
      <c r="M163" s="20">
        <f>$B163*'Valor final dos insumos'!L$24</f>
        <v>0.78453375523355651</v>
      </c>
      <c r="N163" s="20">
        <f>$B163*'Valor final dos insumos'!M$24</f>
        <v>2.6150249088348221</v>
      </c>
      <c r="O163" s="20">
        <f>$B163*'Valor final dos insumos'!N$24</f>
        <v>2.6150249088348221</v>
      </c>
      <c r="P163" s="20">
        <f>$B163*'Valor final dos insumos'!O$24</f>
        <v>0.78453375523355651</v>
      </c>
      <c r="Q163" s="20">
        <f>$B163*'Valor final dos insumos'!P$24</f>
        <v>0.78453375523355651</v>
      </c>
    </row>
    <row r="164" spans="1:17">
      <c r="A164" s="18" t="s">
        <v>205</v>
      </c>
      <c r="B164" s="19">
        <v>1.1576530513805013E-5</v>
      </c>
      <c r="C164" s="20">
        <f>$B164*'Valor final dos insumos'!B$24</f>
        <v>4.4828998437168375</v>
      </c>
      <c r="D164" s="20">
        <f>$B164*'Valor final dos insumos'!C$24</f>
        <v>1.8678749348820158</v>
      </c>
      <c r="E164" s="20">
        <f>$B164*'Valor final dos insumos'!D$24</f>
        <v>7.4714997395280633</v>
      </c>
      <c r="F164" s="20">
        <f>$B164*'Valor final dos insumos'!E$24</f>
        <v>7.4714997395280633</v>
      </c>
      <c r="G164" s="20">
        <f>$B164*'Valor final dos insumos'!F$24</f>
        <v>44.828998437168373</v>
      </c>
      <c r="H164" s="20">
        <f>$B164*'Valor final dos insumos'!G$24</f>
        <v>22.414499218584186</v>
      </c>
      <c r="I164" s="20">
        <f>$B164*'Valor final dos insumos'!H$24</f>
        <v>1.6810874413938144</v>
      </c>
      <c r="J164" s="20">
        <f>$B164*'Valor final dos insumos'!I$24</f>
        <v>0.56036248046460468</v>
      </c>
      <c r="K164" s="20">
        <f>$B164*'Valor final dos insumos'!J$24</f>
        <v>2.2414499218584187</v>
      </c>
      <c r="L164" s="20">
        <f>$B164*'Valor final dos insumos'!K$24</f>
        <v>0.56036248046460468</v>
      </c>
      <c r="M164" s="20">
        <f>$B164*'Valor final dos insumos'!L$24</f>
        <v>0.16811437612147639</v>
      </c>
      <c r="N164" s="20">
        <f>$B164*'Valor final dos insumos'!M$24</f>
        <v>0.56036248046460468</v>
      </c>
      <c r="O164" s="20">
        <f>$B164*'Valor final dos insumos'!N$24</f>
        <v>0.56036248046460468</v>
      </c>
      <c r="P164" s="20">
        <f>$B164*'Valor final dos insumos'!O$24</f>
        <v>0.16811437612147639</v>
      </c>
      <c r="Q164" s="20">
        <f>$B164*'Valor final dos insumos'!P$24</f>
        <v>0.16811437612147639</v>
      </c>
    </row>
    <row r="165" spans="1:17">
      <c r="A165" s="18" t="s">
        <v>206</v>
      </c>
      <c r="B165" s="19">
        <v>8.1035713596635083E-5</v>
      </c>
      <c r="C165" s="20">
        <f>$B165*'Valor final dos insumos'!B$24</f>
        <v>31.380298906017863</v>
      </c>
      <c r="D165" s="20">
        <f>$B165*'Valor final dos insumos'!C$24</f>
        <v>13.075124544174109</v>
      </c>
      <c r="E165" s="20">
        <f>$B165*'Valor final dos insumos'!D$24</f>
        <v>52.300498176696436</v>
      </c>
      <c r="F165" s="20">
        <f>$B165*'Valor final dos insumos'!E$24</f>
        <v>52.300498176696436</v>
      </c>
      <c r="G165" s="20">
        <f>$B165*'Valor final dos insumos'!F$24</f>
        <v>313.80298906017862</v>
      </c>
      <c r="H165" s="20">
        <f>$B165*'Valor final dos insumos'!G$24</f>
        <v>156.90149453008931</v>
      </c>
      <c r="I165" s="20">
        <f>$B165*'Valor final dos insumos'!H$24</f>
        <v>11.7676120897567</v>
      </c>
      <c r="J165" s="20">
        <f>$B165*'Valor final dos insumos'!I$24</f>
        <v>3.9225373632522329</v>
      </c>
      <c r="K165" s="20">
        <f>$B165*'Valor final dos insumos'!J$24</f>
        <v>15.690149453008932</v>
      </c>
      <c r="L165" s="20">
        <f>$B165*'Valor final dos insumos'!K$24</f>
        <v>3.9225373632522329</v>
      </c>
      <c r="M165" s="20">
        <f>$B165*'Valor final dos insumos'!L$24</f>
        <v>1.1768006328503346</v>
      </c>
      <c r="N165" s="20">
        <f>$B165*'Valor final dos insumos'!M$24</f>
        <v>3.9225373632522329</v>
      </c>
      <c r="O165" s="20">
        <f>$B165*'Valor final dos insumos'!N$24</f>
        <v>3.9225373632522329</v>
      </c>
      <c r="P165" s="20">
        <f>$B165*'Valor final dos insumos'!O$24</f>
        <v>1.1768006328503346</v>
      </c>
      <c r="Q165" s="20">
        <f>$B165*'Valor final dos insumos'!P$24</f>
        <v>1.1768006328503346</v>
      </c>
    </row>
    <row r="166" spans="1:17">
      <c r="A166" s="18" t="s">
        <v>207</v>
      </c>
      <c r="B166" s="19">
        <v>1.5435374018406683E-5</v>
      </c>
      <c r="C166" s="20">
        <f>$B166*'Valor final dos insumos'!B$24</f>
        <v>5.9771997916224509</v>
      </c>
      <c r="D166" s="20">
        <f>$B166*'Valor final dos insumos'!C$24</f>
        <v>2.4904999131760213</v>
      </c>
      <c r="E166" s="20">
        <f>$B166*'Valor final dos insumos'!D$24</f>
        <v>9.9619996527040851</v>
      </c>
      <c r="F166" s="20">
        <f>$B166*'Valor final dos insumos'!E$24</f>
        <v>9.9619996527040851</v>
      </c>
      <c r="G166" s="20">
        <f>$B166*'Valor final dos insumos'!F$24</f>
        <v>59.7719979162245</v>
      </c>
      <c r="H166" s="20">
        <f>$B166*'Valor final dos insumos'!G$24</f>
        <v>29.88599895811225</v>
      </c>
      <c r="I166" s="20">
        <f>$B166*'Valor final dos insumos'!H$24</f>
        <v>2.2414499218584192</v>
      </c>
      <c r="J166" s="20">
        <f>$B166*'Valor final dos insumos'!I$24</f>
        <v>0.74714997395280636</v>
      </c>
      <c r="K166" s="20">
        <f>$B166*'Valor final dos insumos'!J$24</f>
        <v>2.9885998958112254</v>
      </c>
      <c r="L166" s="20">
        <f>$B166*'Valor final dos insumos'!K$24</f>
        <v>0.74714997395280636</v>
      </c>
      <c r="M166" s="20">
        <f>$B166*'Valor final dos insumos'!L$24</f>
        <v>0.22415250149530186</v>
      </c>
      <c r="N166" s="20">
        <f>$B166*'Valor final dos insumos'!M$24</f>
        <v>0.74714997395280636</v>
      </c>
      <c r="O166" s="20">
        <f>$B166*'Valor final dos insumos'!N$24</f>
        <v>0.74714997395280636</v>
      </c>
      <c r="P166" s="20">
        <f>$B166*'Valor final dos insumos'!O$24</f>
        <v>0.22415250149530186</v>
      </c>
      <c r="Q166" s="20">
        <f>$B166*'Valor final dos insumos'!P$24</f>
        <v>0.22415250149530186</v>
      </c>
    </row>
    <row r="167" spans="1:17">
      <c r="A167" s="18" t="s">
        <v>208</v>
      </c>
      <c r="B167" s="19">
        <v>3.4729591541415039E-5</v>
      </c>
      <c r="C167" s="20">
        <f>$B167*'Valor final dos insumos'!B$24</f>
        <v>13.448699531150515</v>
      </c>
      <c r="D167" s="20">
        <f>$B167*'Valor final dos insumos'!C$24</f>
        <v>5.6036248046460475</v>
      </c>
      <c r="E167" s="20">
        <f>$B167*'Valor final dos insumos'!D$24</f>
        <v>22.41449921858419</v>
      </c>
      <c r="F167" s="20">
        <f>$B167*'Valor final dos insumos'!E$24</f>
        <v>22.41449921858419</v>
      </c>
      <c r="G167" s="20">
        <f>$B167*'Valor final dos insumos'!F$24</f>
        <v>134.48699531150513</v>
      </c>
      <c r="H167" s="20">
        <f>$B167*'Valor final dos insumos'!G$24</f>
        <v>67.243497655752563</v>
      </c>
      <c r="I167" s="20">
        <f>$B167*'Valor final dos insumos'!H$24</f>
        <v>5.0432623241814429</v>
      </c>
      <c r="J167" s="20">
        <f>$B167*'Valor final dos insumos'!I$24</f>
        <v>1.6810874413938144</v>
      </c>
      <c r="K167" s="20">
        <f>$B167*'Valor final dos insumos'!J$24</f>
        <v>6.7243497655752575</v>
      </c>
      <c r="L167" s="20">
        <f>$B167*'Valor final dos insumos'!K$24</f>
        <v>1.6810874413938144</v>
      </c>
      <c r="M167" s="20">
        <f>$B167*'Valor final dos insumos'!L$24</f>
        <v>0.50434312836442918</v>
      </c>
      <c r="N167" s="20">
        <f>$B167*'Valor final dos insumos'!M$24</f>
        <v>1.6810874413938144</v>
      </c>
      <c r="O167" s="20">
        <f>$B167*'Valor final dos insumos'!N$24</f>
        <v>1.6810874413938144</v>
      </c>
      <c r="P167" s="20">
        <f>$B167*'Valor final dos insumos'!O$24</f>
        <v>0.50434312836442918</v>
      </c>
      <c r="Q167" s="20">
        <f>$B167*'Valor final dos insumos'!P$24</f>
        <v>0.50434312836442918</v>
      </c>
    </row>
    <row r="168" spans="1:17">
      <c r="A168" s="18" t="s">
        <v>209</v>
      </c>
      <c r="B168" s="19">
        <v>1.1576530513805013E-5</v>
      </c>
      <c r="C168" s="20">
        <f>$B168*'Valor final dos insumos'!B$24</f>
        <v>4.4828998437168375</v>
      </c>
      <c r="D168" s="20">
        <f>$B168*'Valor final dos insumos'!C$24</f>
        <v>1.8678749348820158</v>
      </c>
      <c r="E168" s="20">
        <f>$B168*'Valor final dos insumos'!D$24</f>
        <v>7.4714997395280633</v>
      </c>
      <c r="F168" s="20">
        <f>$B168*'Valor final dos insumos'!E$24</f>
        <v>7.4714997395280633</v>
      </c>
      <c r="G168" s="20">
        <f>$B168*'Valor final dos insumos'!F$24</f>
        <v>44.828998437168373</v>
      </c>
      <c r="H168" s="20">
        <f>$B168*'Valor final dos insumos'!G$24</f>
        <v>22.414499218584186</v>
      </c>
      <c r="I168" s="20">
        <f>$B168*'Valor final dos insumos'!H$24</f>
        <v>1.6810874413938144</v>
      </c>
      <c r="J168" s="20">
        <f>$B168*'Valor final dos insumos'!I$24</f>
        <v>0.56036248046460468</v>
      </c>
      <c r="K168" s="20">
        <f>$B168*'Valor final dos insumos'!J$24</f>
        <v>2.2414499218584187</v>
      </c>
      <c r="L168" s="20">
        <f>$B168*'Valor final dos insumos'!K$24</f>
        <v>0.56036248046460468</v>
      </c>
      <c r="M168" s="20">
        <f>$B168*'Valor final dos insumos'!L$24</f>
        <v>0.16811437612147639</v>
      </c>
      <c r="N168" s="20">
        <f>$B168*'Valor final dos insumos'!M$24</f>
        <v>0.56036248046460468</v>
      </c>
      <c r="O168" s="20">
        <f>$B168*'Valor final dos insumos'!N$24</f>
        <v>0.56036248046460468</v>
      </c>
      <c r="P168" s="20">
        <f>$B168*'Valor final dos insumos'!O$24</f>
        <v>0.16811437612147639</v>
      </c>
      <c r="Q168" s="20">
        <f>$B168*'Valor final dos insumos'!P$24</f>
        <v>0.16811437612147639</v>
      </c>
    </row>
    <row r="169" spans="1:17">
      <c r="A169" s="18" t="s">
        <v>210</v>
      </c>
      <c r="B169" s="19">
        <v>2.7011904532211698E-5</v>
      </c>
      <c r="C169" s="20">
        <f>$B169*'Valor final dos insumos'!B$24</f>
        <v>10.460099635339288</v>
      </c>
      <c r="D169" s="20">
        <f>$B169*'Valor final dos insumos'!C$24</f>
        <v>4.3583748480580367</v>
      </c>
      <c r="E169" s="20">
        <f>$B169*'Valor final dos insumos'!D$24</f>
        <v>17.433499392232147</v>
      </c>
      <c r="F169" s="20">
        <f>$B169*'Valor final dos insumos'!E$24</f>
        <v>17.433499392232147</v>
      </c>
      <c r="G169" s="20">
        <f>$B169*'Valor final dos insumos'!F$24</f>
        <v>104.60099635339289</v>
      </c>
      <c r="H169" s="20">
        <f>$B169*'Valor final dos insumos'!G$24</f>
        <v>52.300498176696443</v>
      </c>
      <c r="I169" s="20">
        <f>$B169*'Valor final dos insumos'!H$24</f>
        <v>3.9225373632522338</v>
      </c>
      <c r="J169" s="20">
        <f>$B169*'Valor final dos insumos'!I$24</f>
        <v>1.307512454417411</v>
      </c>
      <c r="K169" s="20">
        <f>$B169*'Valor final dos insumos'!J$24</f>
        <v>5.2300498176696442</v>
      </c>
      <c r="L169" s="20">
        <f>$B169*'Valor final dos insumos'!K$24</f>
        <v>1.307512454417411</v>
      </c>
      <c r="M169" s="20">
        <f>$B169*'Valor final dos insumos'!L$24</f>
        <v>0.39226687761677825</v>
      </c>
      <c r="N169" s="20">
        <f>$B169*'Valor final dos insumos'!M$24</f>
        <v>1.307512454417411</v>
      </c>
      <c r="O169" s="20">
        <f>$B169*'Valor final dos insumos'!N$24</f>
        <v>1.307512454417411</v>
      </c>
      <c r="P169" s="20">
        <f>$B169*'Valor final dos insumos'!O$24</f>
        <v>0.39226687761677825</v>
      </c>
      <c r="Q169" s="20">
        <f>$B169*'Valor final dos insumos'!P$24</f>
        <v>0.39226687761677825</v>
      </c>
    </row>
    <row r="170" spans="1:17">
      <c r="A170" s="18" t="s">
        <v>211</v>
      </c>
      <c r="B170" s="19">
        <v>3.8588435046016709E-6</v>
      </c>
      <c r="C170" s="20">
        <f>$B170*'Valor final dos insumos'!B$24</f>
        <v>1.4942999479056127</v>
      </c>
      <c r="D170" s="20">
        <f>$B170*'Valor final dos insumos'!C$24</f>
        <v>0.62262497829400532</v>
      </c>
      <c r="E170" s="20">
        <f>$B170*'Valor final dos insumos'!D$24</f>
        <v>2.4904999131760213</v>
      </c>
      <c r="F170" s="20">
        <f>$B170*'Valor final dos insumos'!E$24</f>
        <v>2.4904999131760213</v>
      </c>
      <c r="G170" s="20">
        <f>$B170*'Valor final dos insumos'!F$24</f>
        <v>14.942999479056125</v>
      </c>
      <c r="H170" s="20">
        <f>$B170*'Valor final dos insumos'!G$24</f>
        <v>7.4714997395280625</v>
      </c>
      <c r="I170" s="20">
        <f>$B170*'Valor final dos insumos'!H$24</f>
        <v>0.5603624804646048</v>
      </c>
      <c r="J170" s="20">
        <f>$B170*'Valor final dos insumos'!I$24</f>
        <v>0.18678749348820159</v>
      </c>
      <c r="K170" s="20">
        <f>$B170*'Valor final dos insumos'!J$24</f>
        <v>0.74714997395280636</v>
      </c>
      <c r="L170" s="20">
        <f>$B170*'Valor final dos insumos'!K$24</f>
        <v>0.18678749348820159</v>
      </c>
      <c r="M170" s="20">
        <f>$B170*'Valor final dos insumos'!L$24</f>
        <v>5.6038125373825465E-2</v>
      </c>
      <c r="N170" s="20">
        <f>$B170*'Valor final dos insumos'!M$24</f>
        <v>0.18678749348820159</v>
      </c>
      <c r="O170" s="20">
        <f>$B170*'Valor final dos insumos'!N$24</f>
        <v>0.18678749348820159</v>
      </c>
      <c r="P170" s="20">
        <f>$B170*'Valor final dos insumos'!O$24</f>
        <v>5.6038125373825465E-2</v>
      </c>
      <c r="Q170" s="20">
        <f>$B170*'Valor final dos insumos'!P$24</f>
        <v>5.6038125373825465E-2</v>
      </c>
    </row>
    <row r="171" spans="1:17">
      <c r="A171" s="18" t="s">
        <v>212</v>
      </c>
      <c r="B171" s="19">
        <v>6.3937178027745081E-2</v>
      </c>
      <c r="C171" s="20">
        <f>$B171*'Valor final dos insumos'!B$24</f>
        <v>24759.055836848096</v>
      </c>
      <c r="D171" s="20">
        <f>$B171*'Valor final dos insumos'!C$24</f>
        <v>10316.273265353373</v>
      </c>
      <c r="E171" s="20">
        <f>$B171*'Valor final dos insumos'!D$24</f>
        <v>41265.093061413492</v>
      </c>
      <c r="F171" s="20">
        <f>$B171*'Valor final dos insumos'!E$24</f>
        <v>41265.093061413492</v>
      </c>
      <c r="G171" s="20">
        <f>$B171*'Valor final dos insumos'!F$24</f>
        <v>247590.55836848094</v>
      </c>
      <c r="H171" s="20">
        <f>$B171*'Valor final dos insumos'!G$24</f>
        <v>123795.27918424047</v>
      </c>
      <c r="I171" s="20">
        <f>$B171*'Valor final dos insumos'!H$24</f>
        <v>9284.6459388180356</v>
      </c>
      <c r="J171" s="20">
        <f>$B171*'Valor final dos insumos'!I$24</f>
        <v>3094.881979606012</v>
      </c>
      <c r="K171" s="20">
        <f>$B171*'Valor final dos insumos'!J$24</f>
        <v>12379.527918424048</v>
      </c>
      <c r="L171" s="20">
        <f>$B171*'Valor final dos insumos'!K$24</f>
        <v>3094.881979606012</v>
      </c>
      <c r="M171" s="20">
        <f>$B171*'Valor final dos insumos'!L$24</f>
        <v>928.49569931891403</v>
      </c>
      <c r="N171" s="20">
        <f>$B171*'Valor final dos insumos'!M$24</f>
        <v>3094.881979606012</v>
      </c>
      <c r="O171" s="20">
        <f>$B171*'Valor final dos insumos'!N$24</f>
        <v>3094.881979606012</v>
      </c>
      <c r="P171" s="20">
        <f>$B171*'Valor final dos insumos'!O$24</f>
        <v>928.49569931891403</v>
      </c>
      <c r="Q171" s="20">
        <f>$B171*'Valor final dos insumos'!P$24</f>
        <v>928.49569931891403</v>
      </c>
    </row>
    <row r="172" spans="1:17">
      <c r="A172" s="18" t="s">
        <v>213</v>
      </c>
      <c r="B172" s="19">
        <v>3.8588435046016712E-5</v>
      </c>
      <c r="C172" s="20">
        <f>$B172*'Valor final dos insumos'!B$24</f>
        <v>14.942999479056127</v>
      </c>
      <c r="D172" s="20">
        <f>$B172*'Valor final dos insumos'!C$24</f>
        <v>6.2262497829400534</v>
      </c>
      <c r="E172" s="20">
        <f>$B172*'Valor final dos insumos'!D$24</f>
        <v>24.904999131760214</v>
      </c>
      <c r="F172" s="20">
        <f>$B172*'Valor final dos insumos'!E$24</f>
        <v>24.904999131760214</v>
      </c>
      <c r="G172" s="20">
        <f>$B172*'Valor final dos insumos'!F$24</f>
        <v>149.42999479056127</v>
      </c>
      <c r="H172" s="20">
        <f>$B172*'Valor final dos insumos'!G$24</f>
        <v>74.714997395280633</v>
      </c>
      <c r="I172" s="20">
        <f>$B172*'Valor final dos insumos'!H$24</f>
        <v>5.6036248046460484</v>
      </c>
      <c r="J172" s="20">
        <f>$B172*'Valor final dos insumos'!I$24</f>
        <v>1.8678749348820158</v>
      </c>
      <c r="K172" s="20">
        <f>$B172*'Valor final dos insumos'!J$24</f>
        <v>7.4714997395280633</v>
      </c>
      <c r="L172" s="20">
        <f>$B172*'Valor final dos insumos'!K$24</f>
        <v>1.8678749348820158</v>
      </c>
      <c r="M172" s="20">
        <f>$B172*'Valor final dos insumos'!L$24</f>
        <v>0.56038125373825465</v>
      </c>
      <c r="N172" s="20">
        <f>$B172*'Valor final dos insumos'!M$24</f>
        <v>1.8678749348820158</v>
      </c>
      <c r="O172" s="20">
        <f>$B172*'Valor final dos insumos'!N$24</f>
        <v>1.8678749348820158</v>
      </c>
      <c r="P172" s="20">
        <f>$B172*'Valor final dos insumos'!O$24</f>
        <v>0.56038125373825465</v>
      </c>
      <c r="Q172" s="20">
        <f>$B172*'Valor final dos insumos'!P$24</f>
        <v>0.56038125373825465</v>
      </c>
    </row>
    <row r="173" spans="1:17">
      <c r="A173" s="18" t="s">
        <v>214</v>
      </c>
      <c r="B173" s="19">
        <v>7.7176870092033417E-6</v>
      </c>
      <c r="C173" s="20">
        <f>$B173*'Valor final dos insumos'!B$24</f>
        <v>2.9885998958112254</v>
      </c>
      <c r="D173" s="20">
        <f>$B173*'Valor final dos insumos'!C$24</f>
        <v>1.2452499565880106</v>
      </c>
      <c r="E173" s="20">
        <f>$B173*'Valor final dos insumos'!D$24</f>
        <v>4.9809998263520425</v>
      </c>
      <c r="F173" s="20">
        <f>$B173*'Valor final dos insumos'!E$24</f>
        <v>4.9809998263520425</v>
      </c>
      <c r="G173" s="20">
        <f>$B173*'Valor final dos insumos'!F$24</f>
        <v>29.88599895811225</v>
      </c>
      <c r="H173" s="20">
        <f>$B173*'Valor final dos insumos'!G$24</f>
        <v>14.942999479056125</v>
      </c>
      <c r="I173" s="20">
        <f>$B173*'Valor final dos insumos'!H$24</f>
        <v>1.1207249609292096</v>
      </c>
      <c r="J173" s="20">
        <f>$B173*'Valor final dos insumos'!I$24</f>
        <v>0.37357498697640318</v>
      </c>
      <c r="K173" s="20">
        <f>$B173*'Valor final dos insumos'!J$24</f>
        <v>1.4942999479056127</v>
      </c>
      <c r="L173" s="20">
        <f>$B173*'Valor final dos insumos'!K$24</f>
        <v>0.37357498697640318</v>
      </c>
      <c r="M173" s="20">
        <f>$B173*'Valor final dos insumos'!L$24</f>
        <v>0.11207625074765093</v>
      </c>
      <c r="N173" s="20">
        <f>$B173*'Valor final dos insumos'!M$24</f>
        <v>0.37357498697640318</v>
      </c>
      <c r="O173" s="20">
        <f>$B173*'Valor final dos insumos'!N$24</f>
        <v>0.37357498697640318</v>
      </c>
      <c r="P173" s="20">
        <f>$B173*'Valor final dos insumos'!O$24</f>
        <v>0.11207625074765093</v>
      </c>
      <c r="Q173" s="20">
        <f>$B173*'Valor final dos insumos'!P$24</f>
        <v>0.11207625074765093</v>
      </c>
    </row>
    <row r="174" spans="1:17">
      <c r="A174" s="18" t="s">
        <v>215</v>
      </c>
      <c r="B174" s="19">
        <v>3.743078199463621E-4</v>
      </c>
      <c r="C174" s="20">
        <f>$B174*'Valor final dos insumos'!B$24</f>
        <v>144.94709494684443</v>
      </c>
      <c r="D174" s="20">
        <f>$B174*'Valor final dos insumos'!C$24</f>
        <v>60.394622894518513</v>
      </c>
      <c r="E174" s="20">
        <f>$B174*'Valor final dos insumos'!D$24</f>
        <v>241.57849157807405</v>
      </c>
      <c r="F174" s="20">
        <f>$B174*'Valor final dos insumos'!E$24</f>
        <v>241.57849157807405</v>
      </c>
      <c r="G174" s="20">
        <f>$B174*'Valor final dos insumos'!F$24</f>
        <v>1449.4709494684444</v>
      </c>
      <c r="H174" s="20">
        <f>$B174*'Valor final dos insumos'!G$24</f>
        <v>724.73547473422218</v>
      </c>
      <c r="I174" s="20">
        <f>$B174*'Valor final dos insumos'!H$24</f>
        <v>54.355160605066672</v>
      </c>
      <c r="J174" s="20">
        <f>$B174*'Valor final dos insumos'!I$24</f>
        <v>18.118386868355554</v>
      </c>
      <c r="K174" s="20">
        <f>$B174*'Valor final dos insumos'!J$24</f>
        <v>72.473547473422215</v>
      </c>
      <c r="L174" s="20">
        <f>$B174*'Valor final dos insumos'!K$24</f>
        <v>18.118386868355554</v>
      </c>
      <c r="M174" s="20">
        <f>$B174*'Valor final dos insumos'!L$24</f>
        <v>5.4356981612610706</v>
      </c>
      <c r="N174" s="20">
        <f>$B174*'Valor final dos insumos'!M$24</f>
        <v>18.118386868355554</v>
      </c>
      <c r="O174" s="20">
        <f>$B174*'Valor final dos insumos'!N$24</f>
        <v>18.118386868355554</v>
      </c>
      <c r="P174" s="20">
        <f>$B174*'Valor final dos insumos'!O$24</f>
        <v>5.4356981612610706</v>
      </c>
      <c r="Q174" s="20">
        <f>$B174*'Valor final dos insumos'!P$24</f>
        <v>5.4356981612610706</v>
      </c>
    </row>
    <row r="175" spans="1:17">
      <c r="A175" s="18" t="s">
        <v>216</v>
      </c>
      <c r="B175" s="19">
        <v>6.9459183082830079E-5</v>
      </c>
      <c r="C175" s="20">
        <f>$B175*'Valor final dos insumos'!B$24</f>
        <v>26.89739906230103</v>
      </c>
      <c r="D175" s="20">
        <f>$B175*'Valor final dos insumos'!C$24</f>
        <v>11.207249609292095</v>
      </c>
      <c r="E175" s="20">
        <f>$B175*'Valor final dos insumos'!D$24</f>
        <v>44.82899843716838</v>
      </c>
      <c r="F175" s="20">
        <f>$B175*'Valor final dos insumos'!E$24</f>
        <v>44.82899843716838</v>
      </c>
      <c r="G175" s="20">
        <f>$B175*'Valor final dos insumos'!F$24</f>
        <v>268.97399062301025</v>
      </c>
      <c r="H175" s="20">
        <f>$B175*'Valor final dos insumos'!G$24</f>
        <v>134.48699531150513</v>
      </c>
      <c r="I175" s="20">
        <f>$B175*'Valor final dos insumos'!H$24</f>
        <v>10.086524648362886</v>
      </c>
      <c r="J175" s="20">
        <f>$B175*'Valor final dos insumos'!I$24</f>
        <v>3.3621748827876288</v>
      </c>
      <c r="K175" s="20">
        <f>$B175*'Valor final dos insumos'!J$24</f>
        <v>13.448699531150515</v>
      </c>
      <c r="L175" s="20">
        <f>$B175*'Valor final dos insumos'!K$24</f>
        <v>3.3621748827876288</v>
      </c>
      <c r="M175" s="20">
        <f>$B175*'Valor final dos insumos'!L$24</f>
        <v>1.0086862567288584</v>
      </c>
      <c r="N175" s="20">
        <f>$B175*'Valor final dos insumos'!M$24</f>
        <v>3.3621748827876288</v>
      </c>
      <c r="O175" s="20">
        <f>$B175*'Valor final dos insumos'!N$24</f>
        <v>3.3621748827876288</v>
      </c>
      <c r="P175" s="20">
        <f>$B175*'Valor final dos insumos'!O$24</f>
        <v>1.0086862567288584</v>
      </c>
      <c r="Q175" s="20">
        <f>$B175*'Valor final dos insumos'!P$24</f>
        <v>1.0086862567288584</v>
      </c>
    </row>
    <row r="176" spans="1:17">
      <c r="A176" s="18" t="s">
        <v>217</v>
      </c>
      <c r="B176" s="19">
        <v>4.630612205522005E-5</v>
      </c>
      <c r="C176" s="20">
        <f>$B176*'Valor final dos insumos'!B$24</f>
        <v>17.93159937486735</v>
      </c>
      <c r="D176" s="20">
        <f>$B176*'Valor final dos insumos'!C$24</f>
        <v>7.4714997395280633</v>
      </c>
      <c r="E176" s="20">
        <f>$B176*'Valor final dos insumos'!D$24</f>
        <v>29.885998958112253</v>
      </c>
      <c r="F176" s="20">
        <f>$B176*'Valor final dos insumos'!E$24</f>
        <v>29.885998958112253</v>
      </c>
      <c r="G176" s="20">
        <f>$B176*'Valor final dos insumos'!F$24</f>
        <v>179.31599374867349</v>
      </c>
      <c r="H176" s="20">
        <f>$B176*'Valor final dos insumos'!G$24</f>
        <v>89.657996874336746</v>
      </c>
      <c r="I176" s="20">
        <f>$B176*'Valor final dos insumos'!H$24</f>
        <v>6.7243497655752575</v>
      </c>
      <c r="J176" s="20">
        <f>$B176*'Valor final dos insumos'!I$24</f>
        <v>2.2414499218584187</v>
      </c>
      <c r="K176" s="20">
        <f>$B176*'Valor final dos insumos'!J$24</f>
        <v>8.9657996874336749</v>
      </c>
      <c r="L176" s="20">
        <f>$B176*'Valor final dos insumos'!K$24</f>
        <v>2.2414499218584187</v>
      </c>
      <c r="M176" s="20">
        <f>$B176*'Valor final dos insumos'!L$24</f>
        <v>0.67245750448590558</v>
      </c>
      <c r="N176" s="20">
        <f>$B176*'Valor final dos insumos'!M$24</f>
        <v>2.2414499218584187</v>
      </c>
      <c r="O176" s="20">
        <f>$B176*'Valor final dos insumos'!N$24</f>
        <v>2.2414499218584187</v>
      </c>
      <c r="P176" s="20">
        <f>$B176*'Valor final dos insumos'!O$24</f>
        <v>0.67245750448590558</v>
      </c>
      <c r="Q176" s="20">
        <f>$B176*'Valor final dos insumos'!P$24</f>
        <v>0.67245750448590558</v>
      </c>
    </row>
    <row r="177" spans="1:17">
      <c r="A177" s="18" t="s">
        <v>218</v>
      </c>
      <c r="B177" s="19">
        <v>1.9294217523008355E-4</v>
      </c>
      <c r="C177" s="20">
        <f>$B177*'Valor final dos insumos'!B$24</f>
        <v>74.714997395280633</v>
      </c>
      <c r="D177" s="20">
        <f>$B177*'Valor final dos insumos'!C$24</f>
        <v>31.131248914700265</v>
      </c>
      <c r="E177" s="20">
        <f>$B177*'Valor final dos insumos'!D$24</f>
        <v>124.52499565880106</v>
      </c>
      <c r="F177" s="20">
        <f>$B177*'Valor final dos insumos'!E$24</f>
        <v>124.52499565880106</v>
      </c>
      <c r="G177" s="20">
        <f>$B177*'Valor final dos insumos'!F$24</f>
        <v>747.14997395280625</v>
      </c>
      <c r="H177" s="20">
        <f>$B177*'Valor final dos insumos'!G$24</f>
        <v>373.57498697640312</v>
      </c>
      <c r="I177" s="20">
        <f>$B177*'Valor final dos insumos'!H$24</f>
        <v>28.018124023230239</v>
      </c>
      <c r="J177" s="20">
        <f>$B177*'Valor final dos insumos'!I$24</f>
        <v>9.3393746744100792</v>
      </c>
      <c r="K177" s="20">
        <f>$B177*'Valor final dos insumos'!J$24</f>
        <v>37.357498697640317</v>
      </c>
      <c r="L177" s="20">
        <f>$B177*'Valor final dos insumos'!K$24</f>
        <v>9.3393746744100792</v>
      </c>
      <c r="M177" s="20">
        <f>$B177*'Valor final dos insumos'!L$24</f>
        <v>2.8019062686912735</v>
      </c>
      <c r="N177" s="20">
        <f>$B177*'Valor final dos insumos'!M$24</f>
        <v>9.3393746744100792</v>
      </c>
      <c r="O177" s="20">
        <f>$B177*'Valor final dos insumos'!N$24</f>
        <v>9.3393746744100792</v>
      </c>
      <c r="P177" s="20">
        <f>$B177*'Valor final dos insumos'!O$24</f>
        <v>2.8019062686912735</v>
      </c>
      <c r="Q177" s="20">
        <f>$B177*'Valor final dos insumos'!P$24</f>
        <v>2.8019062686912735</v>
      </c>
    </row>
    <row r="178" spans="1:17">
      <c r="A178" s="18" t="s">
        <v>219</v>
      </c>
      <c r="B178" s="19">
        <v>7.7176870092033417E-6</v>
      </c>
      <c r="C178" s="20">
        <f>$B178*'Valor final dos insumos'!B$24</f>
        <v>2.9885998958112254</v>
      </c>
      <c r="D178" s="20">
        <f>$B178*'Valor final dos insumos'!C$24</f>
        <v>1.2452499565880106</v>
      </c>
      <c r="E178" s="20">
        <f>$B178*'Valor final dos insumos'!D$24</f>
        <v>4.9809998263520425</v>
      </c>
      <c r="F178" s="20">
        <f>$B178*'Valor final dos insumos'!E$24</f>
        <v>4.9809998263520425</v>
      </c>
      <c r="G178" s="20">
        <f>$B178*'Valor final dos insumos'!F$24</f>
        <v>29.88599895811225</v>
      </c>
      <c r="H178" s="20">
        <f>$B178*'Valor final dos insumos'!G$24</f>
        <v>14.942999479056125</v>
      </c>
      <c r="I178" s="20">
        <f>$B178*'Valor final dos insumos'!H$24</f>
        <v>1.1207249609292096</v>
      </c>
      <c r="J178" s="20">
        <f>$B178*'Valor final dos insumos'!I$24</f>
        <v>0.37357498697640318</v>
      </c>
      <c r="K178" s="20">
        <f>$B178*'Valor final dos insumos'!J$24</f>
        <v>1.4942999479056127</v>
      </c>
      <c r="L178" s="20">
        <f>$B178*'Valor final dos insumos'!K$24</f>
        <v>0.37357498697640318</v>
      </c>
      <c r="M178" s="20">
        <f>$B178*'Valor final dos insumos'!L$24</f>
        <v>0.11207625074765093</v>
      </c>
      <c r="N178" s="20">
        <f>$B178*'Valor final dos insumos'!M$24</f>
        <v>0.37357498697640318</v>
      </c>
      <c r="O178" s="20">
        <f>$B178*'Valor final dos insumos'!N$24</f>
        <v>0.37357498697640318</v>
      </c>
      <c r="P178" s="20">
        <f>$B178*'Valor final dos insumos'!O$24</f>
        <v>0.11207625074765093</v>
      </c>
      <c r="Q178" s="20">
        <f>$B178*'Valor final dos insumos'!P$24</f>
        <v>0.11207625074765093</v>
      </c>
    </row>
    <row r="179" spans="1:17">
      <c r="A179" s="18" t="s">
        <v>220</v>
      </c>
      <c r="B179" s="19">
        <v>3.3957822840494702E-4</v>
      </c>
      <c r="C179" s="20">
        <f>$B179*'Valor final dos insumos'!B$24</f>
        <v>131.49839541569389</v>
      </c>
      <c r="D179" s="20">
        <f>$B179*'Valor final dos insumos'!C$24</f>
        <v>54.79099808987246</v>
      </c>
      <c r="E179" s="20">
        <f>$B179*'Valor final dos insumos'!D$24</f>
        <v>219.16399235948984</v>
      </c>
      <c r="F179" s="20">
        <f>$B179*'Valor final dos insumos'!E$24</f>
        <v>219.16399235948984</v>
      </c>
      <c r="G179" s="20">
        <f>$B179*'Valor final dos insumos'!F$24</f>
        <v>1314.983954156939</v>
      </c>
      <c r="H179" s="20">
        <f>$B179*'Valor final dos insumos'!G$24</f>
        <v>657.49197707846952</v>
      </c>
      <c r="I179" s="20">
        <f>$B179*'Valor final dos insumos'!H$24</f>
        <v>49.311898280885217</v>
      </c>
      <c r="J179" s="20">
        <f>$B179*'Valor final dos insumos'!I$24</f>
        <v>16.437299426961737</v>
      </c>
      <c r="K179" s="20">
        <f>$B179*'Valor final dos insumos'!J$24</f>
        <v>65.749197707846946</v>
      </c>
      <c r="L179" s="20">
        <f>$B179*'Valor final dos insumos'!K$24</f>
        <v>16.437299426961737</v>
      </c>
      <c r="M179" s="20">
        <f>$B179*'Valor final dos insumos'!L$24</f>
        <v>4.9313550328966409</v>
      </c>
      <c r="N179" s="20">
        <f>$B179*'Valor final dos insumos'!M$24</f>
        <v>16.437299426961737</v>
      </c>
      <c r="O179" s="20">
        <f>$B179*'Valor final dos insumos'!N$24</f>
        <v>16.437299426961737</v>
      </c>
      <c r="P179" s="20">
        <f>$B179*'Valor final dos insumos'!O$24</f>
        <v>4.9313550328966409</v>
      </c>
      <c r="Q179" s="20">
        <f>$B179*'Valor final dos insumos'!P$24</f>
        <v>4.9313550328966409</v>
      </c>
    </row>
    <row r="180" spans="1:17">
      <c r="A180" s="18" t="s">
        <v>221</v>
      </c>
      <c r="B180" s="19">
        <v>2.3153061027610025E-5</v>
      </c>
      <c r="C180" s="20">
        <f>$B180*'Valor final dos insumos'!B$24</f>
        <v>8.9657996874336749</v>
      </c>
      <c r="D180" s="20">
        <f>$B180*'Valor final dos insumos'!C$24</f>
        <v>3.7357498697640317</v>
      </c>
      <c r="E180" s="20">
        <f>$B180*'Valor final dos insumos'!D$24</f>
        <v>14.942999479056127</v>
      </c>
      <c r="F180" s="20">
        <f>$B180*'Valor final dos insumos'!E$24</f>
        <v>14.942999479056127</v>
      </c>
      <c r="G180" s="20">
        <f>$B180*'Valor final dos insumos'!F$24</f>
        <v>89.657996874336746</v>
      </c>
      <c r="H180" s="20">
        <f>$B180*'Valor final dos insumos'!G$24</f>
        <v>44.828998437168373</v>
      </c>
      <c r="I180" s="20">
        <f>$B180*'Valor final dos insumos'!H$24</f>
        <v>3.3621748827876288</v>
      </c>
      <c r="J180" s="20">
        <f>$B180*'Valor final dos insumos'!I$24</f>
        <v>1.1207249609292094</v>
      </c>
      <c r="K180" s="20">
        <f>$B180*'Valor final dos insumos'!J$24</f>
        <v>4.4828998437168375</v>
      </c>
      <c r="L180" s="20">
        <f>$B180*'Valor final dos insumos'!K$24</f>
        <v>1.1207249609292094</v>
      </c>
      <c r="M180" s="20">
        <f>$B180*'Valor final dos insumos'!L$24</f>
        <v>0.33622875224295279</v>
      </c>
      <c r="N180" s="20">
        <f>$B180*'Valor final dos insumos'!M$24</f>
        <v>1.1207249609292094</v>
      </c>
      <c r="O180" s="20">
        <f>$B180*'Valor final dos insumos'!N$24</f>
        <v>1.1207249609292094</v>
      </c>
      <c r="P180" s="20">
        <f>$B180*'Valor final dos insumos'!O$24</f>
        <v>0.33622875224295279</v>
      </c>
      <c r="Q180" s="20">
        <f>$B180*'Valor final dos insumos'!P$24</f>
        <v>0.33622875224295279</v>
      </c>
    </row>
    <row r="181" spans="1:17">
      <c r="A181" s="18" t="s">
        <v>222</v>
      </c>
      <c r="B181" s="19">
        <v>7.1118485789808793E-3</v>
      </c>
      <c r="C181" s="20">
        <f>$B181*'Valor final dos insumos'!B$24</f>
        <v>2753.9948039900441</v>
      </c>
      <c r="D181" s="20">
        <f>$B181*'Valor final dos insumos'!C$24</f>
        <v>1147.4978349958517</v>
      </c>
      <c r="E181" s="20">
        <f>$B181*'Valor final dos insumos'!D$24</f>
        <v>4589.9913399834068</v>
      </c>
      <c r="F181" s="20">
        <f>$B181*'Valor final dos insumos'!E$24</f>
        <v>4589.9913399834068</v>
      </c>
      <c r="G181" s="20">
        <f>$B181*'Valor final dos insumos'!F$24</f>
        <v>27539.948039900439</v>
      </c>
      <c r="H181" s="20">
        <f>$B181*'Valor final dos insumos'!G$24</f>
        <v>13769.974019950219</v>
      </c>
      <c r="I181" s="20">
        <f>$B181*'Valor final dos insumos'!H$24</f>
        <v>1032.7480514962667</v>
      </c>
      <c r="J181" s="20">
        <f>$B181*'Valor final dos insumos'!I$24</f>
        <v>344.24935049875552</v>
      </c>
      <c r="K181" s="20">
        <f>$B181*'Valor final dos insumos'!J$24</f>
        <v>1376.9974019950221</v>
      </c>
      <c r="L181" s="20">
        <f>$B181*'Valor final dos insumos'!K$24</f>
        <v>344.24935049875552</v>
      </c>
      <c r="M181" s="20">
        <f>$B181*'Valor final dos insumos'!L$24</f>
        <v>103.27826506396033</v>
      </c>
      <c r="N181" s="20">
        <f>$B181*'Valor final dos insumos'!M$24</f>
        <v>344.24935049875552</v>
      </c>
      <c r="O181" s="20">
        <f>$B181*'Valor final dos insumos'!N$24</f>
        <v>344.24935049875552</v>
      </c>
      <c r="P181" s="20">
        <f>$B181*'Valor final dos insumos'!O$24</f>
        <v>103.27826506396033</v>
      </c>
      <c r="Q181" s="20">
        <f>$B181*'Valor final dos insumos'!P$24</f>
        <v>103.27826506396033</v>
      </c>
    </row>
    <row r="182" spans="1:17">
      <c r="A182" s="18" t="s">
        <v>223</v>
      </c>
      <c r="B182" s="19">
        <v>6.5600339578228406E-5</v>
      </c>
      <c r="C182" s="20">
        <f>$B182*'Valor final dos insumos'!B$24</f>
        <v>25.403099114395417</v>
      </c>
      <c r="D182" s="20">
        <f>$B182*'Valor final dos insumos'!C$24</f>
        <v>10.584624630998089</v>
      </c>
      <c r="E182" s="20">
        <f>$B182*'Valor final dos insumos'!D$24</f>
        <v>42.338498523992357</v>
      </c>
      <c r="F182" s="20">
        <f>$B182*'Valor final dos insumos'!E$24</f>
        <v>42.338498523992357</v>
      </c>
      <c r="G182" s="20">
        <f>$B182*'Valor final dos insumos'!F$24</f>
        <v>254.03099114395414</v>
      </c>
      <c r="H182" s="20">
        <f>$B182*'Valor final dos insumos'!G$24</f>
        <v>127.01549557197707</v>
      </c>
      <c r="I182" s="20">
        <f>$B182*'Valor final dos insumos'!H$24</f>
        <v>9.5261621678982813</v>
      </c>
      <c r="J182" s="20">
        <f>$B182*'Valor final dos insumos'!I$24</f>
        <v>3.1753873892994271</v>
      </c>
      <c r="K182" s="20">
        <f>$B182*'Valor final dos insumos'!J$24</f>
        <v>12.701549557197708</v>
      </c>
      <c r="L182" s="20">
        <f>$B182*'Valor final dos insumos'!K$24</f>
        <v>3.1753873892994271</v>
      </c>
      <c r="M182" s="20">
        <f>$B182*'Valor final dos insumos'!L$24</f>
        <v>0.9526481313550329</v>
      </c>
      <c r="N182" s="20">
        <f>$B182*'Valor final dos insumos'!M$24</f>
        <v>3.1753873892994271</v>
      </c>
      <c r="O182" s="20">
        <f>$B182*'Valor final dos insumos'!N$24</f>
        <v>3.1753873892994271</v>
      </c>
      <c r="P182" s="20">
        <f>$B182*'Valor final dos insumos'!O$24</f>
        <v>0.9526481313550329</v>
      </c>
      <c r="Q182" s="20">
        <f>$B182*'Valor final dos insumos'!P$24</f>
        <v>0.9526481313550329</v>
      </c>
    </row>
    <row r="183" spans="1:17">
      <c r="A183" s="18" t="s">
        <v>224</v>
      </c>
      <c r="B183" s="19">
        <v>1.7750680121167686E-4</v>
      </c>
      <c r="C183" s="20">
        <f>$B183*'Valor final dos insumos'!B$24</f>
        <v>68.73779760365818</v>
      </c>
      <c r="D183" s="20">
        <f>$B183*'Valor final dos insumos'!C$24</f>
        <v>28.640749001524242</v>
      </c>
      <c r="E183" s="20">
        <f>$B183*'Valor final dos insumos'!D$24</f>
        <v>114.56299600609697</v>
      </c>
      <c r="F183" s="20">
        <f>$B183*'Valor final dos insumos'!E$24</f>
        <v>114.56299600609697</v>
      </c>
      <c r="G183" s="20">
        <f>$B183*'Valor final dos insumos'!F$24</f>
        <v>687.3779760365818</v>
      </c>
      <c r="H183" s="20">
        <f>$B183*'Valor final dos insumos'!G$24</f>
        <v>343.6889880182909</v>
      </c>
      <c r="I183" s="20">
        <f>$B183*'Valor final dos insumos'!H$24</f>
        <v>25.776674101371821</v>
      </c>
      <c r="J183" s="20">
        <f>$B183*'Valor final dos insumos'!I$24</f>
        <v>8.5922247004572725</v>
      </c>
      <c r="K183" s="20">
        <f>$B183*'Valor final dos insumos'!J$24</f>
        <v>34.36889880182909</v>
      </c>
      <c r="L183" s="20">
        <f>$B183*'Valor final dos insumos'!K$24</f>
        <v>8.5922247004572725</v>
      </c>
      <c r="M183" s="20">
        <f>$B183*'Valor final dos insumos'!L$24</f>
        <v>2.5777537671959712</v>
      </c>
      <c r="N183" s="20">
        <f>$B183*'Valor final dos insumos'!M$24</f>
        <v>8.5922247004572725</v>
      </c>
      <c r="O183" s="20">
        <f>$B183*'Valor final dos insumos'!N$24</f>
        <v>8.5922247004572725</v>
      </c>
      <c r="P183" s="20">
        <f>$B183*'Valor final dos insumos'!O$24</f>
        <v>2.5777537671959712</v>
      </c>
      <c r="Q183" s="20">
        <f>$B183*'Valor final dos insumos'!P$24</f>
        <v>2.5777537671959712</v>
      </c>
    </row>
    <row r="184" spans="1:17">
      <c r="A184" s="18" t="s">
        <v>225</v>
      </c>
      <c r="B184" s="19">
        <v>4.630612205522005E-5</v>
      </c>
      <c r="C184" s="20">
        <f>$B184*'Valor final dos insumos'!B$24</f>
        <v>17.93159937486735</v>
      </c>
      <c r="D184" s="20">
        <f>$B184*'Valor final dos insumos'!C$24</f>
        <v>7.4714997395280633</v>
      </c>
      <c r="E184" s="20">
        <f>$B184*'Valor final dos insumos'!D$24</f>
        <v>29.885998958112253</v>
      </c>
      <c r="F184" s="20">
        <f>$B184*'Valor final dos insumos'!E$24</f>
        <v>29.885998958112253</v>
      </c>
      <c r="G184" s="20">
        <f>$B184*'Valor final dos insumos'!F$24</f>
        <v>179.31599374867349</v>
      </c>
      <c r="H184" s="20">
        <f>$B184*'Valor final dos insumos'!G$24</f>
        <v>89.657996874336746</v>
      </c>
      <c r="I184" s="20">
        <f>$B184*'Valor final dos insumos'!H$24</f>
        <v>6.7243497655752575</v>
      </c>
      <c r="J184" s="20">
        <f>$B184*'Valor final dos insumos'!I$24</f>
        <v>2.2414499218584187</v>
      </c>
      <c r="K184" s="20">
        <f>$B184*'Valor final dos insumos'!J$24</f>
        <v>8.9657996874336749</v>
      </c>
      <c r="L184" s="20">
        <f>$B184*'Valor final dos insumos'!K$24</f>
        <v>2.2414499218584187</v>
      </c>
      <c r="M184" s="20">
        <f>$B184*'Valor final dos insumos'!L$24</f>
        <v>0.67245750448590558</v>
      </c>
      <c r="N184" s="20">
        <f>$B184*'Valor final dos insumos'!M$24</f>
        <v>2.2414499218584187</v>
      </c>
      <c r="O184" s="20">
        <f>$B184*'Valor final dos insumos'!N$24</f>
        <v>2.2414499218584187</v>
      </c>
      <c r="P184" s="20">
        <f>$B184*'Valor final dos insumos'!O$24</f>
        <v>0.67245750448590558</v>
      </c>
      <c r="Q184" s="20">
        <f>$B184*'Valor final dos insumos'!P$24</f>
        <v>0.67245750448590558</v>
      </c>
    </row>
    <row r="185" spans="1:17">
      <c r="A185" s="18" t="s">
        <v>226</v>
      </c>
      <c r="B185" s="19">
        <v>1.2734183565185513E-3</v>
      </c>
      <c r="C185" s="20">
        <f>$B185*'Valor final dos insumos'!B$24</f>
        <v>493.11898280885214</v>
      </c>
      <c r="D185" s="20">
        <f>$B185*'Valor final dos insumos'!C$24</f>
        <v>205.46624283702172</v>
      </c>
      <c r="E185" s="20">
        <f>$B185*'Valor final dos insumos'!D$24</f>
        <v>821.8649713480869</v>
      </c>
      <c r="F185" s="20">
        <f>$B185*'Valor final dos insumos'!E$24</f>
        <v>821.8649713480869</v>
      </c>
      <c r="G185" s="20">
        <f>$B185*'Valor final dos insumos'!F$24</f>
        <v>4931.1898280885216</v>
      </c>
      <c r="H185" s="20">
        <f>$B185*'Valor final dos insumos'!G$24</f>
        <v>2465.5949140442608</v>
      </c>
      <c r="I185" s="20">
        <f>$B185*'Valor final dos insumos'!H$24</f>
        <v>184.91961855331957</v>
      </c>
      <c r="J185" s="20">
        <f>$B185*'Valor final dos insumos'!I$24</f>
        <v>61.639872851106517</v>
      </c>
      <c r="K185" s="20">
        <f>$B185*'Valor final dos insumos'!J$24</f>
        <v>246.55949140442607</v>
      </c>
      <c r="L185" s="20">
        <f>$B185*'Valor final dos insumos'!K$24</f>
        <v>61.639872851106517</v>
      </c>
      <c r="M185" s="20">
        <f>$B185*'Valor final dos insumos'!L$24</f>
        <v>18.492581373362402</v>
      </c>
      <c r="N185" s="20">
        <f>$B185*'Valor final dos insumos'!M$24</f>
        <v>61.639872851106517</v>
      </c>
      <c r="O185" s="20">
        <f>$B185*'Valor final dos insumos'!N$24</f>
        <v>61.639872851106517</v>
      </c>
      <c r="P185" s="20">
        <f>$B185*'Valor final dos insumos'!O$24</f>
        <v>18.492581373362402</v>
      </c>
      <c r="Q185" s="20">
        <f>$B185*'Valor final dos insumos'!P$24</f>
        <v>18.492581373362402</v>
      </c>
    </row>
    <row r="186" spans="1:17">
      <c r="A186" s="18" t="s">
        <v>227</v>
      </c>
      <c r="B186" s="19">
        <v>7.7176870092033417E-6</v>
      </c>
      <c r="C186" s="20">
        <f>$B186*'Valor final dos insumos'!B$24</f>
        <v>2.9885998958112254</v>
      </c>
      <c r="D186" s="20">
        <f>$B186*'Valor final dos insumos'!C$24</f>
        <v>1.2452499565880106</v>
      </c>
      <c r="E186" s="20">
        <f>$B186*'Valor final dos insumos'!D$24</f>
        <v>4.9809998263520425</v>
      </c>
      <c r="F186" s="20">
        <f>$B186*'Valor final dos insumos'!E$24</f>
        <v>4.9809998263520425</v>
      </c>
      <c r="G186" s="20">
        <f>$B186*'Valor final dos insumos'!F$24</f>
        <v>29.88599895811225</v>
      </c>
      <c r="H186" s="20">
        <f>$B186*'Valor final dos insumos'!G$24</f>
        <v>14.942999479056125</v>
      </c>
      <c r="I186" s="20">
        <f>$B186*'Valor final dos insumos'!H$24</f>
        <v>1.1207249609292096</v>
      </c>
      <c r="J186" s="20">
        <f>$B186*'Valor final dos insumos'!I$24</f>
        <v>0.37357498697640318</v>
      </c>
      <c r="K186" s="20">
        <f>$B186*'Valor final dos insumos'!J$24</f>
        <v>1.4942999479056127</v>
      </c>
      <c r="L186" s="20">
        <f>$B186*'Valor final dos insumos'!K$24</f>
        <v>0.37357498697640318</v>
      </c>
      <c r="M186" s="20">
        <f>$B186*'Valor final dos insumos'!L$24</f>
        <v>0.11207625074765093</v>
      </c>
      <c r="N186" s="20">
        <f>$B186*'Valor final dos insumos'!M$24</f>
        <v>0.37357498697640318</v>
      </c>
      <c r="O186" s="20">
        <f>$B186*'Valor final dos insumos'!N$24</f>
        <v>0.37357498697640318</v>
      </c>
      <c r="P186" s="20">
        <f>$B186*'Valor final dos insumos'!O$24</f>
        <v>0.11207625074765093</v>
      </c>
      <c r="Q186" s="20">
        <f>$B186*'Valor final dos insumos'!P$24</f>
        <v>0.11207625074765093</v>
      </c>
    </row>
    <row r="187" spans="1:17">
      <c r="A187" s="18" t="s">
        <v>228</v>
      </c>
      <c r="B187" s="19">
        <v>1.0804761812884679E-4</v>
      </c>
      <c r="C187" s="20">
        <f>$B187*'Valor final dos insumos'!B$24</f>
        <v>41.840398541357153</v>
      </c>
      <c r="D187" s="20">
        <f>$B187*'Valor final dos insumos'!C$24</f>
        <v>17.433499392232147</v>
      </c>
      <c r="E187" s="20">
        <f>$B187*'Valor final dos insumos'!D$24</f>
        <v>69.733997568928586</v>
      </c>
      <c r="F187" s="20">
        <f>$B187*'Valor final dos insumos'!E$24</f>
        <v>69.733997568928586</v>
      </c>
      <c r="G187" s="20">
        <f>$B187*'Valor final dos insumos'!F$24</f>
        <v>418.40398541357155</v>
      </c>
      <c r="H187" s="20">
        <f>$B187*'Valor final dos insumos'!G$24</f>
        <v>209.20199270678577</v>
      </c>
      <c r="I187" s="20">
        <f>$B187*'Valor final dos insumos'!H$24</f>
        <v>15.690149453008935</v>
      </c>
      <c r="J187" s="20">
        <f>$B187*'Valor final dos insumos'!I$24</f>
        <v>5.2300498176696442</v>
      </c>
      <c r="K187" s="20">
        <f>$B187*'Valor final dos insumos'!J$24</f>
        <v>20.920199270678577</v>
      </c>
      <c r="L187" s="20">
        <f>$B187*'Valor final dos insumos'!K$24</f>
        <v>5.2300498176696442</v>
      </c>
      <c r="M187" s="20">
        <f>$B187*'Valor final dos insumos'!L$24</f>
        <v>1.569067510467113</v>
      </c>
      <c r="N187" s="20">
        <f>$B187*'Valor final dos insumos'!M$24</f>
        <v>5.2300498176696442</v>
      </c>
      <c r="O187" s="20">
        <f>$B187*'Valor final dos insumos'!N$24</f>
        <v>5.2300498176696442</v>
      </c>
      <c r="P187" s="20">
        <f>$B187*'Valor final dos insumos'!O$24</f>
        <v>1.569067510467113</v>
      </c>
      <c r="Q187" s="20">
        <f>$B187*'Valor final dos insumos'!P$24</f>
        <v>1.569067510467113</v>
      </c>
    </row>
    <row r="188" spans="1:17">
      <c r="A188" s="18" t="s">
        <v>229</v>
      </c>
      <c r="B188" s="19">
        <v>9.6471087615041773E-5</v>
      </c>
      <c r="C188" s="20">
        <f>$B188*'Valor final dos insumos'!B$24</f>
        <v>37.357498697640317</v>
      </c>
      <c r="D188" s="20">
        <f>$B188*'Valor final dos insumos'!C$24</f>
        <v>15.565624457350133</v>
      </c>
      <c r="E188" s="20">
        <f>$B188*'Valor final dos insumos'!D$24</f>
        <v>62.26249782940053</v>
      </c>
      <c r="F188" s="20">
        <f>$B188*'Valor final dos insumos'!E$24</f>
        <v>62.26249782940053</v>
      </c>
      <c r="G188" s="20">
        <f>$B188*'Valor final dos insumos'!F$24</f>
        <v>373.57498697640312</v>
      </c>
      <c r="H188" s="20">
        <f>$B188*'Valor final dos insumos'!G$24</f>
        <v>186.78749348820156</v>
      </c>
      <c r="I188" s="20">
        <f>$B188*'Valor final dos insumos'!H$24</f>
        <v>14.00906201161512</v>
      </c>
      <c r="J188" s="20">
        <f>$B188*'Valor final dos insumos'!I$24</f>
        <v>4.6696873372050396</v>
      </c>
      <c r="K188" s="20">
        <f>$B188*'Valor final dos insumos'!J$24</f>
        <v>18.678749348820158</v>
      </c>
      <c r="L188" s="20">
        <f>$B188*'Valor final dos insumos'!K$24</f>
        <v>4.6696873372050396</v>
      </c>
      <c r="M188" s="20">
        <f>$B188*'Valor final dos insumos'!L$24</f>
        <v>1.4009531343456367</v>
      </c>
      <c r="N188" s="20">
        <f>$B188*'Valor final dos insumos'!M$24</f>
        <v>4.6696873372050396</v>
      </c>
      <c r="O188" s="20">
        <f>$B188*'Valor final dos insumos'!N$24</f>
        <v>4.6696873372050396</v>
      </c>
      <c r="P188" s="20">
        <f>$B188*'Valor final dos insumos'!O$24</f>
        <v>1.4009531343456367</v>
      </c>
      <c r="Q188" s="20">
        <f>$B188*'Valor final dos insumos'!P$24</f>
        <v>1.4009531343456367</v>
      </c>
    </row>
    <row r="189" spans="1:17">
      <c r="A189" s="18" t="s">
        <v>230</v>
      </c>
      <c r="B189" s="19">
        <v>9.4927550213201107E-4</v>
      </c>
      <c r="C189" s="20">
        <f>$B189*'Valor final dos insumos'!B$24</f>
        <v>367.59778718478071</v>
      </c>
      <c r="D189" s="20">
        <f>$B189*'Valor final dos insumos'!C$24</f>
        <v>153.16574466032529</v>
      </c>
      <c r="E189" s="20">
        <f>$B189*'Valor final dos insumos'!D$24</f>
        <v>612.66297864130115</v>
      </c>
      <c r="F189" s="20">
        <f>$B189*'Valor final dos insumos'!E$24</f>
        <v>612.66297864130115</v>
      </c>
      <c r="G189" s="20">
        <f>$B189*'Valor final dos insumos'!F$24</f>
        <v>3675.9778718478069</v>
      </c>
      <c r="H189" s="20">
        <f>$B189*'Valor final dos insumos'!G$24</f>
        <v>1837.9889359239035</v>
      </c>
      <c r="I189" s="20">
        <f>$B189*'Valor final dos insumos'!H$24</f>
        <v>137.84917019429278</v>
      </c>
      <c r="J189" s="20">
        <f>$B189*'Valor final dos insumos'!I$24</f>
        <v>45.949723398097589</v>
      </c>
      <c r="K189" s="20">
        <f>$B189*'Valor final dos insumos'!J$24</f>
        <v>183.79889359239036</v>
      </c>
      <c r="L189" s="20">
        <f>$B189*'Valor final dos insumos'!K$24</f>
        <v>45.949723398097589</v>
      </c>
      <c r="M189" s="20">
        <f>$B189*'Valor final dos insumos'!L$24</f>
        <v>13.785378841961064</v>
      </c>
      <c r="N189" s="20">
        <f>$B189*'Valor final dos insumos'!M$24</f>
        <v>45.949723398097589</v>
      </c>
      <c r="O189" s="20">
        <f>$B189*'Valor final dos insumos'!N$24</f>
        <v>45.949723398097589</v>
      </c>
      <c r="P189" s="20">
        <f>$B189*'Valor final dos insumos'!O$24</f>
        <v>13.785378841961064</v>
      </c>
      <c r="Q189" s="20">
        <f>$B189*'Valor final dos insumos'!P$24</f>
        <v>13.785378841961064</v>
      </c>
    </row>
    <row r="190" spans="1:17">
      <c r="A190" s="18" t="s">
        <v>231</v>
      </c>
      <c r="B190" s="19">
        <v>3.8588435046016709E-6</v>
      </c>
      <c r="C190" s="20">
        <f>$B190*'Valor final dos insumos'!B$24</f>
        <v>1.4942999479056127</v>
      </c>
      <c r="D190" s="20">
        <f>$B190*'Valor final dos insumos'!C$24</f>
        <v>0.62262497829400532</v>
      </c>
      <c r="E190" s="20">
        <f>$B190*'Valor final dos insumos'!D$24</f>
        <v>2.4904999131760213</v>
      </c>
      <c r="F190" s="20">
        <f>$B190*'Valor final dos insumos'!E$24</f>
        <v>2.4904999131760213</v>
      </c>
      <c r="G190" s="20">
        <f>$B190*'Valor final dos insumos'!F$24</f>
        <v>14.942999479056125</v>
      </c>
      <c r="H190" s="20">
        <f>$B190*'Valor final dos insumos'!G$24</f>
        <v>7.4714997395280625</v>
      </c>
      <c r="I190" s="20">
        <f>$B190*'Valor final dos insumos'!H$24</f>
        <v>0.5603624804646048</v>
      </c>
      <c r="J190" s="20">
        <f>$B190*'Valor final dos insumos'!I$24</f>
        <v>0.18678749348820159</v>
      </c>
      <c r="K190" s="20">
        <f>$B190*'Valor final dos insumos'!J$24</f>
        <v>0.74714997395280636</v>
      </c>
      <c r="L190" s="20">
        <f>$B190*'Valor final dos insumos'!K$24</f>
        <v>0.18678749348820159</v>
      </c>
      <c r="M190" s="20">
        <f>$B190*'Valor final dos insumos'!L$24</f>
        <v>5.6038125373825465E-2</v>
      </c>
      <c r="N190" s="20">
        <f>$B190*'Valor final dos insumos'!M$24</f>
        <v>0.18678749348820159</v>
      </c>
      <c r="O190" s="20">
        <f>$B190*'Valor final dos insumos'!N$24</f>
        <v>0.18678749348820159</v>
      </c>
      <c r="P190" s="20">
        <f>$B190*'Valor final dos insumos'!O$24</f>
        <v>5.6038125373825465E-2</v>
      </c>
      <c r="Q190" s="20">
        <f>$B190*'Valor final dos insumos'!P$24</f>
        <v>5.6038125373825465E-2</v>
      </c>
    </row>
    <row r="191" spans="1:17">
      <c r="A191" s="18" t="s">
        <v>232</v>
      </c>
      <c r="B191" s="19">
        <v>3.8588435046016709E-6</v>
      </c>
      <c r="C191" s="20">
        <f>$B191*'Valor final dos insumos'!B$24</f>
        <v>1.4942999479056127</v>
      </c>
      <c r="D191" s="20">
        <f>$B191*'Valor final dos insumos'!C$24</f>
        <v>0.62262497829400532</v>
      </c>
      <c r="E191" s="20">
        <f>$B191*'Valor final dos insumos'!D$24</f>
        <v>2.4904999131760213</v>
      </c>
      <c r="F191" s="20">
        <f>$B191*'Valor final dos insumos'!E$24</f>
        <v>2.4904999131760213</v>
      </c>
      <c r="G191" s="20">
        <f>$B191*'Valor final dos insumos'!F$24</f>
        <v>14.942999479056125</v>
      </c>
      <c r="H191" s="20">
        <f>$B191*'Valor final dos insumos'!G$24</f>
        <v>7.4714997395280625</v>
      </c>
      <c r="I191" s="20">
        <f>$B191*'Valor final dos insumos'!H$24</f>
        <v>0.5603624804646048</v>
      </c>
      <c r="J191" s="20">
        <f>$B191*'Valor final dos insumos'!I$24</f>
        <v>0.18678749348820159</v>
      </c>
      <c r="K191" s="20">
        <f>$B191*'Valor final dos insumos'!J$24</f>
        <v>0.74714997395280636</v>
      </c>
      <c r="L191" s="20">
        <f>$B191*'Valor final dos insumos'!K$24</f>
        <v>0.18678749348820159</v>
      </c>
      <c r="M191" s="20">
        <f>$B191*'Valor final dos insumos'!L$24</f>
        <v>5.6038125373825465E-2</v>
      </c>
      <c r="N191" s="20">
        <f>$B191*'Valor final dos insumos'!M$24</f>
        <v>0.18678749348820159</v>
      </c>
      <c r="O191" s="20">
        <f>$B191*'Valor final dos insumos'!N$24</f>
        <v>0.18678749348820159</v>
      </c>
      <c r="P191" s="20">
        <f>$B191*'Valor final dos insumos'!O$24</f>
        <v>5.6038125373825465E-2</v>
      </c>
      <c r="Q191" s="20">
        <f>$B191*'Valor final dos insumos'!P$24</f>
        <v>5.6038125373825465E-2</v>
      </c>
    </row>
    <row r="192" spans="1:17">
      <c r="A192" s="18" t="s">
        <v>233</v>
      </c>
      <c r="B192" s="19">
        <v>7.7176870092033417E-6</v>
      </c>
      <c r="C192" s="20">
        <f>$B192*'Valor final dos insumos'!B$24</f>
        <v>2.9885998958112254</v>
      </c>
      <c r="D192" s="20">
        <f>$B192*'Valor final dos insumos'!C$24</f>
        <v>1.2452499565880106</v>
      </c>
      <c r="E192" s="20">
        <f>$B192*'Valor final dos insumos'!D$24</f>
        <v>4.9809998263520425</v>
      </c>
      <c r="F192" s="20">
        <f>$B192*'Valor final dos insumos'!E$24</f>
        <v>4.9809998263520425</v>
      </c>
      <c r="G192" s="20">
        <f>$B192*'Valor final dos insumos'!F$24</f>
        <v>29.88599895811225</v>
      </c>
      <c r="H192" s="20">
        <f>$B192*'Valor final dos insumos'!G$24</f>
        <v>14.942999479056125</v>
      </c>
      <c r="I192" s="20">
        <f>$B192*'Valor final dos insumos'!H$24</f>
        <v>1.1207249609292096</v>
      </c>
      <c r="J192" s="20">
        <f>$B192*'Valor final dos insumos'!I$24</f>
        <v>0.37357498697640318</v>
      </c>
      <c r="K192" s="20">
        <f>$B192*'Valor final dos insumos'!J$24</f>
        <v>1.4942999479056127</v>
      </c>
      <c r="L192" s="20">
        <f>$B192*'Valor final dos insumos'!K$24</f>
        <v>0.37357498697640318</v>
      </c>
      <c r="M192" s="20">
        <f>$B192*'Valor final dos insumos'!L$24</f>
        <v>0.11207625074765093</v>
      </c>
      <c r="N192" s="20">
        <f>$B192*'Valor final dos insumos'!M$24</f>
        <v>0.37357498697640318</v>
      </c>
      <c r="O192" s="20">
        <f>$B192*'Valor final dos insumos'!N$24</f>
        <v>0.37357498697640318</v>
      </c>
      <c r="P192" s="20">
        <f>$B192*'Valor final dos insumos'!O$24</f>
        <v>0.11207625074765093</v>
      </c>
      <c r="Q192" s="20">
        <f>$B192*'Valor final dos insumos'!P$24</f>
        <v>0.11207625074765093</v>
      </c>
    </row>
    <row r="193" spans="1:17">
      <c r="A193" s="18" t="s">
        <v>234</v>
      </c>
      <c r="B193" s="19">
        <v>9.6085203264581597E-3</v>
      </c>
      <c r="C193" s="20">
        <f>$B193*'Valor final dos insumos'!B$24</f>
        <v>3720.806870284975</v>
      </c>
      <c r="D193" s="20">
        <f>$B193*'Valor final dos insumos'!C$24</f>
        <v>1550.336195952073</v>
      </c>
      <c r="E193" s="20">
        <f>$B193*'Valor final dos insumos'!D$24</f>
        <v>6201.344783808292</v>
      </c>
      <c r="F193" s="20">
        <f>$B193*'Valor final dos insumos'!E$24</f>
        <v>6201.344783808292</v>
      </c>
      <c r="G193" s="20">
        <f>$B193*'Valor final dos insumos'!F$24</f>
        <v>37208.068702849749</v>
      </c>
      <c r="H193" s="20">
        <f>$B193*'Valor final dos insumos'!G$24</f>
        <v>18604.034351424874</v>
      </c>
      <c r="I193" s="20">
        <f>$B193*'Valor final dos insumos'!H$24</f>
        <v>1395.3025763568658</v>
      </c>
      <c r="J193" s="20">
        <f>$B193*'Valor final dos insumos'!I$24</f>
        <v>465.10085878562188</v>
      </c>
      <c r="K193" s="20">
        <f>$B193*'Valor final dos insumos'!J$24</f>
        <v>1860.4034351424875</v>
      </c>
      <c r="L193" s="20">
        <f>$B193*'Valor final dos insumos'!K$24</f>
        <v>465.10085878562188</v>
      </c>
      <c r="M193" s="20">
        <f>$B193*'Valor final dos insumos'!L$24</f>
        <v>139.53493218082539</v>
      </c>
      <c r="N193" s="20">
        <f>$B193*'Valor final dos insumos'!M$24</f>
        <v>465.10085878562188</v>
      </c>
      <c r="O193" s="20">
        <f>$B193*'Valor final dos insumos'!N$24</f>
        <v>465.10085878562188</v>
      </c>
      <c r="P193" s="20">
        <f>$B193*'Valor final dos insumos'!O$24</f>
        <v>139.53493218082539</v>
      </c>
      <c r="Q193" s="20">
        <f>$B193*'Valor final dos insumos'!P$24</f>
        <v>139.53493218082539</v>
      </c>
    </row>
    <row r="194" spans="1:17">
      <c r="A194" s="18" t="s">
        <v>235</v>
      </c>
      <c r="B194" s="19">
        <v>1.1190646163344845E-4</v>
      </c>
      <c r="C194" s="20">
        <f>$B194*'Valor final dos insumos'!B$24</f>
        <v>43.334698489262763</v>
      </c>
      <c r="D194" s="20">
        <f>$B194*'Valor final dos insumos'!C$24</f>
        <v>18.056124370526152</v>
      </c>
      <c r="E194" s="20">
        <f>$B194*'Valor final dos insumos'!D$24</f>
        <v>72.22449748210461</v>
      </c>
      <c r="F194" s="20">
        <f>$B194*'Valor final dos insumos'!E$24</f>
        <v>72.22449748210461</v>
      </c>
      <c r="G194" s="20">
        <f>$B194*'Valor final dos insumos'!F$24</f>
        <v>433.34698489262763</v>
      </c>
      <c r="H194" s="20">
        <f>$B194*'Valor final dos insumos'!G$24</f>
        <v>216.67349244631382</v>
      </c>
      <c r="I194" s="20">
        <f>$B194*'Valor final dos insumos'!H$24</f>
        <v>16.25051193347354</v>
      </c>
      <c r="J194" s="20">
        <f>$B194*'Valor final dos insumos'!I$24</f>
        <v>5.4168373111578454</v>
      </c>
      <c r="K194" s="20">
        <f>$B194*'Valor final dos insumos'!J$24</f>
        <v>21.667349244631382</v>
      </c>
      <c r="L194" s="20">
        <f>$B194*'Valor final dos insumos'!K$24</f>
        <v>5.4168373111578454</v>
      </c>
      <c r="M194" s="20">
        <f>$B194*'Valor final dos insumos'!L$24</f>
        <v>1.6251056358409384</v>
      </c>
      <c r="N194" s="20">
        <f>$B194*'Valor final dos insumos'!M$24</f>
        <v>5.4168373111578454</v>
      </c>
      <c r="O194" s="20">
        <f>$B194*'Valor final dos insumos'!N$24</f>
        <v>5.4168373111578454</v>
      </c>
      <c r="P194" s="20">
        <f>$B194*'Valor final dos insumos'!O$24</f>
        <v>1.6251056358409384</v>
      </c>
      <c r="Q194" s="20">
        <f>$B194*'Valor final dos insumos'!P$24</f>
        <v>1.6251056358409384</v>
      </c>
    </row>
    <row r="195" spans="1:17">
      <c r="A195" s="18" t="s">
        <v>236</v>
      </c>
      <c r="B195" s="19">
        <v>8.1035713596635083E-5</v>
      </c>
      <c r="C195" s="20">
        <f>$B195*'Valor final dos insumos'!B$24</f>
        <v>31.380298906017863</v>
      </c>
      <c r="D195" s="20">
        <f>$B195*'Valor final dos insumos'!C$24</f>
        <v>13.075124544174109</v>
      </c>
      <c r="E195" s="20">
        <f>$B195*'Valor final dos insumos'!D$24</f>
        <v>52.300498176696436</v>
      </c>
      <c r="F195" s="20">
        <f>$B195*'Valor final dos insumos'!E$24</f>
        <v>52.300498176696436</v>
      </c>
      <c r="G195" s="20">
        <f>$B195*'Valor final dos insumos'!F$24</f>
        <v>313.80298906017862</v>
      </c>
      <c r="H195" s="20">
        <f>$B195*'Valor final dos insumos'!G$24</f>
        <v>156.90149453008931</v>
      </c>
      <c r="I195" s="20">
        <f>$B195*'Valor final dos insumos'!H$24</f>
        <v>11.7676120897567</v>
      </c>
      <c r="J195" s="20">
        <f>$B195*'Valor final dos insumos'!I$24</f>
        <v>3.9225373632522329</v>
      </c>
      <c r="K195" s="20">
        <f>$B195*'Valor final dos insumos'!J$24</f>
        <v>15.690149453008932</v>
      </c>
      <c r="L195" s="20">
        <f>$B195*'Valor final dos insumos'!K$24</f>
        <v>3.9225373632522329</v>
      </c>
      <c r="M195" s="20">
        <f>$B195*'Valor final dos insumos'!L$24</f>
        <v>1.1768006328503346</v>
      </c>
      <c r="N195" s="20">
        <f>$B195*'Valor final dos insumos'!M$24</f>
        <v>3.9225373632522329</v>
      </c>
      <c r="O195" s="20">
        <f>$B195*'Valor final dos insumos'!N$24</f>
        <v>3.9225373632522329</v>
      </c>
      <c r="P195" s="20">
        <f>$B195*'Valor final dos insumos'!O$24</f>
        <v>1.1768006328503346</v>
      </c>
      <c r="Q195" s="20">
        <f>$B195*'Valor final dos insumos'!P$24</f>
        <v>1.1768006328503346</v>
      </c>
    </row>
    <row r="196" spans="1:17">
      <c r="A196" s="18" t="s">
        <v>237</v>
      </c>
      <c r="B196" s="19">
        <v>1.5435374018406683E-5</v>
      </c>
      <c r="C196" s="20">
        <f>$B196*'Valor final dos insumos'!B$24</f>
        <v>5.9771997916224509</v>
      </c>
      <c r="D196" s="20">
        <f>$B196*'Valor final dos insumos'!C$24</f>
        <v>2.4904999131760213</v>
      </c>
      <c r="E196" s="20">
        <f>$B196*'Valor final dos insumos'!D$24</f>
        <v>9.9619996527040851</v>
      </c>
      <c r="F196" s="20">
        <f>$B196*'Valor final dos insumos'!E$24</f>
        <v>9.9619996527040851</v>
      </c>
      <c r="G196" s="20">
        <f>$B196*'Valor final dos insumos'!F$24</f>
        <v>59.7719979162245</v>
      </c>
      <c r="H196" s="20">
        <f>$B196*'Valor final dos insumos'!G$24</f>
        <v>29.88599895811225</v>
      </c>
      <c r="I196" s="20">
        <f>$B196*'Valor final dos insumos'!H$24</f>
        <v>2.2414499218584192</v>
      </c>
      <c r="J196" s="20">
        <f>$B196*'Valor final dos insumos'!I$24</f>
        <v>0.74714997395280636</v>
      </c>
      <c r="K196" s="20">
        <f>$B196*'Valor final dos insumos'!J$24</f>
        <v>2.9885998958112254</v>
      </c>
      <c r="L196" s="20">
        <f>$B196*'Valor final dos insumos'!K$24</f>
        <v>0.74714997395280636</v>
      </c>
      <c r="M196" s="20">
        <f>$B196*'Valor final dos insumos'!L$24</f>
        <v>0.22415250149530186</v>
      </c>
      <c r="N196" s="20">
        <f>$B196*'Valor final dos insumos'!M$24</f>
        <v>0.74714997395280636</v>
      </c>
      <c r="O196" s="20">
        <f>$B196*'Valor final dos insumos'!N$24</f>
        <v>0.74714997395280636</v>
      </c>
      <c r="P196" s="20">
        <f>$B196*'Valor final dos insumos'!O$24</f>
        <v>0.22415250149530186</v>
      </c>
      <c r="Q196" s="20">
        <f>$B196*'Valor final dos insumos'!P$24</f>
        <v>0.22415250149530186</v>
      </c>
    </row>
    <row r="197" spans="1:17">
      <c r="A197" s="18" t="s">
        <v>238</v>
      </c>
      <c r="B197" s="19">
        <v>1.5435374018406683E-5</v>
      </c>
      <c r="C197" s="20">
        <f>$B197*'Valor final dos insumos'!B$24</f>
        <v>5.9771997916224509</v>
      </c>
      <c r="D197" s="20">
        <f>$B197*'Valor final dos insumos'!C$24</f>
        <v>2.4904999131760213</v>
      </c>
      <c r="E197" s="20">
        <f>$B197*'Valor final dos insumos'!D$24</f>
        <v>9.9619996527040851</v>
      </c>
      <c r="F197" s="20">
        <f>$B197*'Valor final dos insumos'!E$24</f>
        <v>9.9619996527040851</v>
      </c>
      <c r="G197" s="20">
        <f>$B197*'Valor final dos insumos'!F$24</f>
        <v>59.7719979162245</v>
      </c>
      <c r="H197" s="20">
        <f>$B197*'Valor final dos insumos'!G$24</f>
        <v>29.88599895811225</v>
      </c>
      <c r="I197" s="20">
        <f>$B197*'Valor final dos insumos'!H$24</f>
        <v>2.2414499218584192</v>
      </c>
      <c r="J197" s="20">
        <f>$B197*'Valor final dos insumos'!I$24</f>
        <v>0.74714997395280636</v>
      </c>
      <c r="K197" s="20">
        <f>$B197*'Valor final dos insumos'!J$24</f>
        <v>2.9885998958112254</v>
      </c>
      <c r="L197" s="20">
        <f>$B197*'Valor final dos insumos'!K$24</f>
        <v>0.74714997395280636</v>
      </c>
      <c r="M197" s="20">
        <f>$B197*'Valor final dos insumos'!L$24</f>
        <v>0.22415250149530186</v>
      </c>
      <c r="N197" s="20">
        <f>$B197*'Valor final dos insumos'!M$24</f>
        <v>0.74714997395280636</v>
      </c>
      <c r="O197" s="20">
        <f>$B197*'Valor final dos insumos'!N$24</f>
        <v>0.74714997395280636</v>
      </c>
      <c r="P197" s="20">
        <f>$B197*'Valor final dos insumos'!O$24</f>
        <v>0.22415250149530186</v>
      </c>
      <c r="Q197" s="20">
        <f>$B197*'Valor final dos insumos'!P$24</f>
        <v>0.22415250149530186</v>
      </c>
    </row>
    <row r="198" spans="1:17">
      <c r="A198" s="18" t="s">
        <v>239</v>
      </c>
      <c r="B198" s="19">
        <v>1.2734183565185514E-4</v>
      </c>
      <c r="C198" s="20">
        <f>$B198*'Valor final dos insumos'!B$24</f>
        <v>49.311898280885217</v>
      </c>
      <c r="D198" s="20">
        <f>$B198*'Valor final dos insumos'!C$24</f>
        <v>20.546624283702172</v>
      </c>
      <c r="E198" s="20">
        <f>$B198*'Valor final dos insumos'!D$24</f>
        <v>82.18649713480869</v>
      </c>
      <c r="F198" s="20">
        <f>$B198*'Valor final dos insumos'!E$24</f>
        <v>82.18649713480869</v>
      </c>
      <c r="G198" s="20">
        <f>$B198*'Valor final dos insumos'!F$24</f>
        <v>493.11898280885214</v>
      </c>
      <c r="H198" s="20">
        <f>$B198*'Valor final dos insumos'!G$24</f>
        <v>246.55949140442607</v>
      </c>
      <c r="I198" s="20">
        <f>$B198*'Valor final dos insumos'!H$24</f>
        <v>18.491961855331958</v>
      </c>
      <c r="J198" s="20">
        <f>$B198*'Valor final dos insumos'!I$24</f>
        <v>6.1639872851106521</v>
      </c>
      <c r="K198" s="20">
        <f>$B198*'Valor final dos insumos'!J$24</f>
        <v>24.655949140442608</v>
      </c>
      <c r="L198" s="20">
        <f>$B198*'Valor final dos insumos'!K$24</f>
        <v>6.1639872851106521</v>
      </c>
      <c r="M198" s="20">
        <f>$B198*'Valor final dos insumos'!L$24</f>
        <v>1.8492581373362404</v>
      </c>
      <c r="N198" s="20">
        <f>$B198*'Valor final dos insumos'!M$24</f>
        <v>6.1639872851106521</v>
      </c>
      <c r="O198" s="20">
        <f>$B198*'Valor final dos insumos'!N$24</f>
        <v>6.1639872851106521</v>
      </c>
      <c r="P198" s="20">
        <f>$B198*'Valor final dos insumos'!O$24</f>
        <v>1.8492581373362404</v>
      </c>
      <c r="Q198" s="20">
        <f>$B198*'Valor final dos insumos'!P$24</f>
        <v>1.8492581373362404</v>
      </c>
    </row>
    <row r="199" spans="1:17">
      <c r="A199" s="18" t="s">
        <v>240</v>
      </c>
      <c r="B199" s="19">
        <v>3.8588435046016709E-6</v>
      </c>
      <c r="C199" s="20">
        <f>$B199*'Valor final dos insumos'!B$24</f>
        <v>1.4942999479056127</v>
      </c>
      <c r="D199" s="20">
        <f>$B199*'Valor final dos insumos'!C$24</f>
        <v>0.62262497829400532</v>
      </c>
      <c r="E199" s="20">
        <f>$B199*'Valor final dos insumos'!D$24</f>
        <v>2.4904999131760213</v>
      </c>
      <c r="F199" s="20">
        <f>$B199*'Valor final dos insumos'!E$24</f>
        <v>2.4904999131760213</v>
      </c>
      <c r="G199" s="20">
        <f>$B199*'Valor final dos insumos'!F$24</f>
        <v>14.942999479056125</v>
      </c>
      <c r="H199" s="20">
        <f>$B199*'Valor final dos insumos'!G$24</f>
        <v>7.4714997395280625</v>
      </c>
      <c r="I199" s="20">
        <f>$B199*'Valor final dos insumos'!H$24</f>
        <v>0.5603624804646048</v>
      </c>
      <c r="J199" s="20">
        <f>$B199*'Valor final dos insumos'!I$24</f>
        <v>0.18678749348820159</v>
      </c>
      <c r="K199" s="20">
        <f>$B199*'Valor final dos insumos'!J$24</f>
        <v>0.74714997395280636</v>
      </c>
      <c r="L199" s="20">
        <f>$B199*'Valor final dos insumos'!K$24</f>
        <v>0.18678749348820159</v>
      </c>
      <c r="M199" s="20">
        <f>$B199*'Valor final dos insumos'!L$24</f>
        <v>5.6038125373825465E-2</v>
      </c>
      <c r="N199" s="20">
        <f>$B199*'Valor final dos insumos'!M$24</f>
        <v>0.18678749348820159</v>
      </c>
      <c r="O199" s="20">
        <f>$B199*'Valor final dos insumos'!N$24</f>
        <v>0.18678749348820159</v>
      </c>
      <c r="P199" s="20">
        <f>$B199*'Valor final dos insumos'!O$24</f>
        <v>5.6038125373825465E-2</v>
      </c>
      <c r="Q199" s="20">
        <f>$B199*'Valor final dos insumos'!P$24</f>
        <v>5.6038125373825465E-2</v>
      </c>
    </row>
    <row r="200" spans="1:17">
      <c r="A200" s="18" t="s">
        <v>241</v>
      </c>
      <c r="B200" s="19">
        <v>1.9294217523008356E-5</v>
      </c>
      <c r="C200" s="20">
        <f>$B200*'Valor final dos insumos'!B$24</f>
        <v>7.4714997395280633</v>
      </c>
      <c r="D200" s="20">
        <f>$B200*'Valor final dos insumos'!C$24</f>
        <v>3.1131248914700267</v>
      </c>
      <c r="E200" s="20">
        <f>$B200*'Valor final dos insumos'!D$24</f>
        <v>12.452499565880107</v>
      </c>
      <c r="F200" s="20">
        <f>$B200*'Valor final dos insumos'!E$24</f>
        <v>12.452499565880107</v>
      </c>
      <c r="G200" s="20">
        <f>$B200*'Valor final dos insumos'!F$24</f>
        <v>74.714997395280633</v>
      </c>
      <c r="H200" s="20">
        <f>$B200*'Valor final dos insumos'!G$24</f>
        <v>37.357498697640317</v>
      </c>
      <c r="I200" s="20">
        <f>$B200*'Valor final dos insumos'!H$24</f>
        <v>2.8018124023230242</v>
      </c>
      <c r="J200" s="20">
        <f>$B200*'Valor final dos insumos'!I$24</f>
        <v>0.93393746744100792</v>
      </c>
      <c r="K200" s="20">
        <f>$B200*'Valor final dos insumos'!J$24</f>
        <v>3.7357498697640317</v>
      </c>
      <c r="L200" s="20">
        <f>$B200*'Valor final dos insumos'!K$24</f>
        <v>0.93393746744100792</v>
      </c>
      <c r="M200" s="20">
        <f>$B200*'Valor final dos insumos'!L$24</f>
        <v>0.28019062686912732</v>
      </c>
      <c r="N200" s="20">
        <f>$B200*'Valor final dos insumos'!M$24</f>
        <v>0.93393746744100792</v>
      </c>
      <c r="O200" s="20">
        <f>$B200*'Valor final dos insumos'!N$24</f>
        <v>0.93393746744100792</v>
      </c>
      <c r="P200" s="20">
        <f>$B200*'Valor final dos insumos'!O$24</f>
        <v>0.28019062686912732</v>
      </c>
      <c r="Q200" s="20">
        <f>$B200*'Valor final dos insumos'!P$24</f>
        <v>0.28019062686912732</v>
      </c>
    </row>
    <row r="201" spans="1:17">
      <c r="A201" s="18" t="s">
        <v>242</v>
      </c>
      <c r="B201" s="19">
        <v>1.8792567867410136E-3</v>
      </c>
      <c r="C201" s="20">
        <f>$B201*'Valor final dos insumos'!B$24</f>
        <v>727.72407463003333</v>
      </c>
      <c r="D201" s="20">
        <f>$B201*'Valor final dos insumos'!C$24</f>
        <v>303.21836442918055</v>
      </c>
      <c r="E201" s="20">
        <f>$B201*'Valor final dos insumos'!D$24</f>
        <v>1212.8734577167222</v>
      </c>
      <c r="F201" s="20">
        <f>$B201*'Valor final dos insumos'!E$24</f>
        <v>1212.8734577167222</v>
      </c>
      <c r="G201" s="20">
        <f>$B201*'Valor final dos insumos'!F$24</f>
        <v>7277.2407463003328</v>
      </c>
      <c r="H201" s="20">
        <f>$B201*'Valor final dos insumos'!G$24</f>
        <v>3638.6203731501664</v>
      </c>
      <c r="I201" s="20">
        <f>$B201*'Valor final dos insumos'!H$24</f>
        <v>272.89652798626253</v>
      </c>
      <c r="J201" s="20">
        <f>$B201*'Valor final dos insumos'!I$24</f>
        <v>90.965509328754166</v>
      </c>
      <c r="K201" s="20">
        <f>$B201*'Valor final dos insumos'!J$24</f>
        <v>363.86203731501666</v>
      </c>
      <c r="L201" s="20">
        <f>$B201*'Valor final dos insumos'!K$24</f>
        <v>90.965509328754166</v>
      </c>
      <c r="M201" s="20">
        <f>$B201*'Valor final dos insumos'!L$24</f>
        <v>27.290567057053</v>
      </c>
      <c r="N201" s="20">
        <f>$B201*'Valor final dos insumos'!M$24</f>
        <v>90.965509328754166</v>
      </c>
      <c r="O201" s="20">
        <f>$B201*'Valor final dos insumos'!N$24</f>
        <v>90.965509328754166</v>
      </c>
      <c r="P201" s="20">
        <f>$B201*'Valor final dos insumos'!O$24</f>
        <v>27.290567057053</v>
      </c>
      <c r="Q201" s="20">
        <f>$B201*'Valor final dos insumos'!P$24</f>
        <v>27.290567057053</v>
      </c>
    </row>
    <row r="202" spans="1:17">
      <c r="A202" s="18" t="s">
        <v>243</v>
      </c>
      <c r="B202" s="19">
        <v>1.5435374018406683E-5</v>
      </c>
      <c r="C202" s="20">
        <f>$B202*'Valor final dos insumos'!B$24</f>
        <v>5.9771997916224509</v>
      </c>
      <c r="D202" s="20">
        <f>$B202*'Valor final dos insumos'!C$24</f>
        <v>2.4904999131760213</v>
      </c>
      <c r="E202" s="20">
        <f>$B202*'Valor final dos insumos'!D$24</f>
        <v>9.9619996527040851</v>
      </c>
      <c r="F202" s="20">
        <f>$B202*'Valor final dos insumos'!E$24</f>
        <v>9.9619996527040851</v>
      </c>
      <c r="G202" s="20">
        <f>$B202*'Valor final dos insumos'!F$24</f>
        <v>59.7719979162245</v>
      </c>
      <c r="H202" s="20">
        <f>$B202*'Valor final dos insumos'!G$24</f>
        <v>29.88599895811225</v>
      </c>
      <c r="I202" s="20">
        <f>$B202*'Valor final dos insumos'!H$24</f>
        <v>2.2414499218584192</v>
      </c>
      <c r="J202" s="20">
        <f>$B202*'Valor final dos insumos'!I$24</f>
        <v>0.74714997395280636</v>
      </c>
      <c r="K202" s="20">
        <f>$B202*'Valor final dos insumos'!J$24</f>
        <v>2.9885998958112254</v>
      </c>
      <c r="L202" s="20">
        <f>$B202*'Valor final dos insumos'!K$24</f>
        <v>0.74714997395280636</v>
      </c>
      <c r="M202" s="20">
        <f>$B202*'Valor final dos insumos'!L$24</f>
        <v>0.22415250149530186</v>
      </c>
      <c r="N202" s="20">
        <f>$B202*'Valor final dos insumos'!M$24</f>
        <v>0.74714997395280636</v>
      </c>
      <c r="O202" s="20">
        <f>$B202*'Valor final dos insumos'!N$24</f>
        <v>0.74714997395280636</v>
      </c>
      <c r="P202" s="20">
        <f>$B202*'Valor final dos insumos'!O$24</f>
        <v>0.22415250149530186</v>
      </c>
      <c r="Q202" s="20">
        <f>$B202*'Valor final dos insumos'!P$24</f>
        <v>0.22415250149530186</v>
      </c>
    </row>
    <row r="203" spans="1:17">
      <c r="A203" s="18" t="s">
        <v>244</v>
      </c>
      <c r="B203" s="19">
        <v>7.7176870092033417E-6</v>
      </c>
      <c r="C203" s="20">
        <f>$B203*'Valor final dos insumos'!B$24</f>
        <v>2.9885998958112254</v>
      </c>
      <c r="D203" s="20">
        <f>$B203*'Valor final dos insumos'!C$24</f>
        <v>1.2452499565880106</v>
      </c>
      <c r="E203" s="20">
        <f>$B203*'Valor final dos insumos'!D$24</f>
        <v>4.9809998263520425</v>
      </c>
      <c r="F203" s="20">
        <f>$B203*'Valor final dos insumos'!E$24</f>
        <v>4.9809998263520425</v>
      </c>
      <c r="G203" s="20">
        <f>$B203*'Valor final dos insumos'!F$24</f>
        <v>29.88599895811225</v>
      </c>
      <c r="H203" s="20">
        <f>$B203*'Valor final dos insumos'!G$24</f>
        <v>14.942999479056125</v>
      </c>
      <c r="I203" s="20">
        <f>$B203*'Valor final dos insumos'!H$24</f>
        <v>1.1207249609292096</v>
      </c>
      <c r="J203" s="20">
        <f>$B203*'Valor final dos insumos'!I$24</f>
        <v>0.37357498697640318</v>
      </c>
      <c r="K203" s="20">
        <f>$B203*'Valor final dos insumos'!J$24</f>
        <v>1.4942999479056127</v>
      </c>
      <c r="L203" s="20">
        <f>$B203*'Valor final dos insumos'!K$24</f>
        <v>0.37357498697640318</v>
      </c>
      <c r="M203" s="20">
        <f>$B203*'Valor final dos insumos'!L$24</f>
        <v>0.11207625074765093</v>
      </c>
      <c r="N203" s="20">
        <f>$B203*'Valor final dos insumos'!M$24</f>
        <v>0.37357498697640318</v>
      </c>
      <c r="O203" s="20">
        <f>$B203*'Valor final dos insumos'!N$24</f>
        <v>0.37357498697640318</v>
      </c>
      <c r="P203" s="20">
        <f>$B203*'Valor final dos insumos'!O$24</f>
        <v>0.11207625074765093</v>
      </c>
      <c r="Q203" s="20">
        <f>$B203*'Valor final dos insumos'!P$24</f>
        <v>0.11207625074765093</v>
      </c>
    </row>
    <row r="204" spans="1:17">
      <c r="A204" s="18" t="s">
        <v>245</v>
      </c>
      <c r="B204" s="19">
        <v>7.7176870092033417E-6</v>
      </c>
      <c r="C204" s="20">
        <f>$B204*'Valor final dos insumos'!B$24</f>
        <v>2.9885998958112254</v>
      </c>
      <c r="D204" s="20">
        <f>$B204*'Valor final dos insumos'!C$24</f>
        <v>1.2452499565880106</v>
      </c>
      <c r="E204" s="20">
        <f>$B204*'Valor final dos insumos'!D$24</f>
        <v>4.9809998263520425</v>
      </c>
      <c r="F204" s="20">
        <f>$B204*'Valor final dos insumos'!E$24</f>
        <v>4.9809998263520425</v>
      </c>
      <c r="G204" s="20">
        <f>$B204*'Valor final dos insumos'!F$24</f>
        <v>29.88599895811225</v>
      </c>
      <c r="H204" s="20">
        <f>$B204*'Valor final dos insumos'!G$24</f>
        <v>14.942999479056125</v>
      </c>
      <c r="I204" s="20">
        <f>$B204*'Valor final dos insumos'!H$24</f>
        <v>1.1207249609292096</v>
      </c>
      <c r="J204" s="20">
        <f>$B204*'Valor final dos insumos'!I$24</f>
        <v>0.37357498697640318</v>
      </c>
      <c r="K204" s="20">
        <f>$B204*'Valor final dos insumos'!J$24</f>
        <v>1.4942999479056127</v>
      </c>
      <c r="L204" s="20">
        <f>$B204*'Valor final dos insumos'!K$24</f>
        <v>0.37357498697640318</v>
      </c>
      <c r="M204" s="20">
        <f>$B204*'Valor final dos insumos'!L$24</f>
        <v>0.11207625074765093</v>
      </c>
      <c r="N204" s="20">
        <f>$B204*'Valor final dos insumos'!M$24</f>
        <v>0.37357498697640318</v>
      </c>
      <c r="O204" s="20">
        <f>$B204*'Valor final dos insumos'!N$24</f>
        <v>0.37357498697640318</v>
      </c>
      <c r="P204" s="20">
        <f>$B204*'Valor final dos insumos'!O$24</f>
        <v>0.11207625074765093</v>
      </c>
      <c r="Q204" s="20">
        <f>$B204*'Valor final dos insumos'!P$24</f>
        <v>0.11207625074765093</v>
      </c>
    </row>
    <row r="205" spans="1:17">
      <c r="A205" s="18" t="s">
        <v>246</v>
      </c>
      <c r="B205" s="19">
        <v>1.1576530513805013E-5</v>
      </c>
      <c r="C205" s="20">
        <f>$B205*'Valor final dos insumos'!B$24</f>
        <v>4.4828998437168375</v>
      </c>
      <c r="D205" s="20">
        <f>$B205*'Valor final dos insumos'!C$24</f>
        <v>1.8678749348820158</v>
      </c>
      <c r="E205" s="20">
        <f>$B205*'Valor final dos insumos'!D$24</f>
        <v>7.4714997395280633</v>
      </c>
      <c r="F205" s="20">
        <f>$B205*'Valor final dos insumos'!E$24</f>
        <v>7.4714997395280633</v>
      </c>
      <c r="G205" s="20">
        <f>$B205*'Valor final dos insumos'!F$24</f>
        <v>44.828998437168373</v>
      </c>
      <c r="H205" s="20">
        <f>$B205*'Valor final dos insumos'!G$24</f>
        <v>22.414499218584186</v>
      </c>
      <c r="I205" s="20">
        <f>$B205*'Valor final dos insumos'!H$24</f>
        <v>1.6810874413938144</v>
      </c>
      <c r="J205" s="20">
        <f>$B205*'Valor final dos insumos'!I$24</f>
        <v>0.56036248046460468</v>
      </c>
      <c r="K205" s="20">
        <f>$B205*'Valor final dos insumos'!J$24</f>
        <v>2.2414499218584187</v>
      </c>
      <c r="L205" s="20">
        <f>$B205*'Valor final dos insumos'!K$24</f>
        <v>0.56036248046460468</v>
      </c>
      <c r="M205" s="20">
        <f>$B205*'Valor final dos insumos'!L$24</f>
        <v>0.16811437612147639</v>
      </c>
      <c r="N205" s="20">
        <f>$B205*'Valor final dos insumos'!M$24</f>
        <v>0.56036248046460468</v>
      </c>
      <c r="O205" s="20">
        <f>$B205*'Valor final dos insumos'!N$24</f>
        <v>0.56036248046460468</v>
      </c>
      <c r="P205" s="20">
        <f>$B205*'Valor final dos insumos'!O$24</f>
        <v>0.16811437612147639</v>
      </c>
      <c r="Q205" s="20">
        <f>$B205*'Valor final dos insumos'!P$24</f>
        <v>0.16811437612147639</v>
      </c>
    </row>
    <row r="206" spans="1:17">
      <c r="A206" s="18" t="s">
        <v>247</v>
      </c>
      <c r="B206" s="19">
        <v>5.5567346466264063E-4</v>
      </c>
      <c r="C206" s="20">
        <f>$B206*'Valor final dos insumos'!B$24</f>
        <v>215.17919249840824</v>
      </c>
      <c r="D206" s="20">
        <f>$B206*'Valor final dos insumos'!C$24</f>
        <v>89.65799687433676</v>
      </c>
      <c r="E206" s="20">
        <f>$B206*'Valor final dos insumos'!D$24</f>
        <v>358.63198749734704</v>
      </c>
      <c r="F206" s="20">
        <f>$B206*'Valor final dos insumos'!E$24</f>
        <v>358.63198749734704</v>
      </c>
      <c r="G206" s="20">
        <f>$B206*'Valor final dos insumos'!F$24</f>
        <v>2151.791924984082</v>
      </c>
      <c r="H206" s="20">
        <f>$B206*'Valor final dos insumos'!G$24</f>
        <v>1075.895962492041</v>
      </c>
      <c r="I206" s="20">
        <f>$B206*'Valor final dos insumos'!H$24</f>
        <v>80.692197186903087</v>
      </c>
      <c r="J206" s="20">
        <f>$B206*'Valor final dos insumos'!I$24</f>
        <v>26.89739906230103</v>
      </c>
      <c r="K206" s="20">
        <f>$B206*'Valor final dos insumos'!J$24</f>
        <v>107.58959624920412</v>
      </c>
      <c r="L206" s="20">
        <f>$B206*'Valor final dos insumos'!K$24</f>
        <v>26.89739906230103</v>
      </c>
      <c r="M206" s="20">
        <f>$B206*'Valor final dos insumos'!L$24</f>
        <v>8.0694900538308669</v>
      </c>
      <c r="N206" s="20">
        <f>$B206*'Valor final dos insumos'!M$24</f>
        <v>26.89739906230103</v>
      </c>
      <c r="O206" s="20">
        <f>$B206*'Valor final dos insumos'!N$24</f>
        <v>26.89739906230103</v>
      </c>
      <c r="P206" s="20">
        <f>$B206*'Valor final dos insumos'!O$24</f>
        <v>8.0694900538308669</v>
      </c>
      <c r="Q206" s="20">
        <f>$B206*'Valor final dos insumos'!P$24</f>
        <v>8.0694900538308669</v>
      </c>
    </row>
    <row r="207" spans="1:17">
      <c r="A207" s="18" t="s">
        <v>248</v>
      </c>
      <c r="B207" s="19">
        <v>1.6978911420247351E-4</v>
      </c>
      <c r="C207" s="20">
        <f>$B207*'Valor final dos insumos'!B$24</f>
        <v>65.749197707846946</v>
      </c>
      <c r="D207" s="20">
        <f>$B207*'Valor final dos insumos'!C$24</f>
        <v>27.39549904493623</v>
      </c>
      <c r="E207" s="20">
        <f>$B207*'Valor final dos insumos'!D$24</f>
        <v>109.58199617974492</v>
      </c>
      <c r="F207" s="20">
        <f>$B207*'Valor final dos insumos'!E$24</f>
        <v>109.58199617974492</v>
      </c>
      <c r="G207" s="20">
        <f>$B207*'Valor final dos insumos'!F$24</f>
        <v>657.49197707846952</v>
      </c>
      <c r="H207" s="20">
        <f>$B207*'Valor final dos insumos'!G$24</f>
        <v>328.74598853923476</v>
      </c>
      <c r="I207" s="20">
        <f>$B207*'Valor final dos insumos'!H$24</f>
        <v>24.655949140442608</v>
      </c>
      <c r="J207" s="20">
        <f>$B207*'Valor final dos insumos'!I$24</f>
        <v>8.2186497134808683</v>
      </c>
      <c r="K207" s="20">
        <f>$B207*'Valor final dos insumos'!J$24</f>
        <v>32.874598853923473</v>
      </c>
      <c r="L207" s="20">
        <f>$B207*'Valor final dos insumos'!K$24</f>
        <v>8.2186497134808683</v>
      </c>
      <c r="M207" s="20">
        <f>$B207*'Valor final dos insumos'!L$24</f>
        <v>2.4656775164483204</v>
      </c>
      <c r="N207" s="20">
        <f>$B207*'Valor final dos insumos'!M$24</f>
        <v>8.2186497134808683</v>
      </c>
      <c r="O207" s="20">
        <f>$B207*'Valor final dos insumos'!N$24</f>
        <v>8.2186497134808683</v>
      </c>
      <c r="P207" s="20">
        <f>$B207*'Valor final dos insumos'!O$24</f>
        <v>2.4656775164483204</v>
      </c>
      <c r="Q207" s="20">
        <f>$B207*'Valor final dos insumos'!P$24</f>
        <v>2.4656775164483204</v>
      </c>
    </row>
    <row r="208" spans="1:17">
      <c r="A208" s="18" t="s">
        <v>249</v>
      </c>
      <c r="B208" s="19">
        <v>2.3153061027610025E-5</v>
      </c>
      <c r="C208" s="20">
        <f>$B208*'Valor final dos insumos'!B$24</f>
        <v>8.9657996874336749</v>
      </c>
      <c r="D208" s="20">
        <f>$B208*'Valor final dos insumos'!C$24</f>
        <v>3.7357498697640317</v>
      </c>
      <c r="E208" s="20">
        <f>$B208*'Valor final dos insumos'!D$24</f>
        <v>14.942999479056127</v>
      </c>
      <c r="F208" s="20">
        <f>$B208*'Valor final dos insumos'!E$24</f>
        <v>14.942999479056127</v>
      </c>
      <c r="G208" s="20">
        <f>$B208*'Valor final dos insumos'!F$24</f>
        <v>89.657996874336746</v>
      </c>
      <c r="H208" s="20">
        <f>$B208*'Valor final dos insumos'!G$24</f>
        <v>44.828998437168373</v>
      </c>
      <c r="I208" s="20">
        <f>$B208*'Valor final dos insumos'!H$24</f>
        <v>3.3621748827876288</v>
      </c>
      <c r="J208" s="20">
        <f>$B208*'Valor final dos insumos'!I$24</f>
        <v>1.1207249609292094</v>
      </c>
      <c r="K208" s="20">
        <f>$B208*'Valor final dos insumos'!J$24</f>
        <v>4.4828998437168375</v>
      </c>
      <c r="L208" s="20">
        <f>$B208*'Valor final dos insumos'!K$24</f>
        <v>1.1207249609292094</v>
      </c>
      <c r="M208" s="20">
        <f>$B208*'Valor final dos insumos'!L$24</f>
        <v>0.33622875224295279</v>
      </c>
      <c r="N208" s="20">
        <f>$B208*'Valor final dos insumos'!M$24</f>
        <v>1.1207249609292094</v>
      </c>
      <c r="O208" s="20">
        <f>$B208*'Valor final dos insumos'!N$24</f>
        <v>1.1207249609292094</v>
      </c>
      <c r="P208" s="20">
        <f>$B208*'Valor final dos insumos'!O$24</f>
        <v>0.33622875224295279</v>
      </c>
      <c r="Q208" s="20">
        <f>$B208*'Valor final dos insumos'!P$24</f>
        <v>0.33622875224295279</v>
      </c>
    </row>
    <row r="209" spans="1:17">
      <c r="A209" s="18" t="s">
        <v>250</v>
      </c>
      <c r="B209" s="19">
        <v>9.6471087615041773E-5</v>
      </c>
      <c r="C209" s="20">
        <f>$B209*'Valor final dos insumos'!B$24</f>
        <v>37.357498697640317</v>
      </c>
      <c r="D209" s="20">
        <f>$B209*'Valor final dos insumos'!C$24</f>
        <v>15.565624457350133</v>
      </c>
      <c r="E209" s="20">
        <f>$B209*'Valor final dos insumos'!D$24</f>
        <v>62.26249782940053</v>
      </c>
      <c r="F209" s="20">
        <f>$B209*'Valor final dos insumos'!E$24</f>
        <v>62.26249782940053</v>
      </c>
      <c r="G209" s="20">
        <f>$B209*'Valor final dos insumos'!F$24</f>
        <v>373.57498697640312</v>
      </c>
      <c r="H209" s="20">
        <f>$B209*'Valor final dos insumos'!G$24</f>
        <v>186.78749348820156</v>
      </c>
      <c r="I209" s="20">
        <f>$B209*'Valor final dos insumos'!H$24</f>
        <v>14.00906201161512</v>
      </c>
      <c r="J209" s="20">
        <f>$B209*'Valor final dos insumos'!I$24</f>
        <v>4.6696873372050396</v>
      </c>
      <c r="K209" s="20">
        <f>$B209*'Valor final dos insumos'!J$24</f>
        <v>18.678749348820158</v>
      </c>
      <c r="L209" s="20">
        <f>$B209*'Valor final dos insumos'!K$24</f>
        <v>4.6696873372050396</v>
      </c>
      <c r="M209" s="20">
        <f>$B209*'Valor final dos insumos'!L$24</f>
        <v>1.4009531343456367</v>
      </c>
      <c r="N209" s="20">
        <f>$B209*'Valor final dos insumos'!M$24</f>
        <v>4.6696873372050396</v>
      </c>
      <c r="O209" s="20">
        <f>$B209*'Valor final dos insumos'!N$24</f>
        <v>4.6696873372050396</v>
      </c>
      <c r="P209" s="20">
        <f>$B209*'Valor final dos insumos'!O$24</f>
        <v>1.4009531343456367</v>
      </c>
      <c r="Q209" s="20">
        <f>$B209*'Valor final dos insumos'!P$24</f>
        <v>1.4009531343456367</v>
      </c>
    </row>
    <row r="210" spans="1:17">
      <c r="A210" s="18" t="s">
        <v>251</v>
      </c>
      <c r="B210" s="19">
        <v>3.8588435046016709E-6</v>
      </c>
      <c r="C210" s="20">
        <f>$B210*'Valor final dos insumos'!B$24</f>
        <v>1.4942999479056127</v>
      </c>
      <c r="D210" s="20">
        <f>$B210*'Valor final dos insumos'!C$24</f>
        <v>0.62262497829400532</v>
      </c>
      <c r="E210" s="20">
        <f>$B210*'Valor final dos insumos'!D$24</f>
        <v>2.4904999131760213</v>
      </c>
      <c r="F210" s="20">
        <f>$B210*'Valor final dos insumos'!E$24</f>
        <v>2.4904999131760213</v>
      </c>
      <c r="G210" s="20">
        <f>$B210*'Valor final dos insumos'!F$24</f>
        <v>14.942999479056125</v>
      </c>
      <c r="H210" s="20">
        <f>$B210*'Valor final dos insumos'!G$24</f>
        <v>7.4714997395280625</v>
      </c>
      <c r="I210" s="20">
        <f>$B210*'Valor final dos insumos'!H$24</f>
        <v>0.5603624804646048</v>
      </c>
      <c r="J210" s="20">
        <f>$B210*'Valor final dos insumos'!I$24</f>
        <v>0.18678749348820159</v>
      </c>
      <c r="K210" s="20">
        <f>$B210*'Valor final dos insumos'!J$24</f>
        <v>0.74714997395280636</v>
      </c>
      <c r="L210" s="20">
        <f>$B210*'Valor final dos insumos'!K$24</f>
        <v>0.18678749348820159</v>
      </c>
      <c r="M210" s="20">
        <f>$B210*'Valor final dos insumos'!L$24</f>
        <v>5.6038125373825465E-2</v>
      </c>
      <c r="N210" s="20">
        <f>$B210*'Valor final dos insumos'!M$24</f>
        <v>0.18678749348820159</v>
      </c>
      <c r="O210" s="20">
        <f>$B210*'Valor final dos insumos'!N$24</f>
        <v>0.18678749348820159</v>
      </c>
      <c r="P210" s="20">
        <f>$B210*'Valor final dos insumos'!O$24</f>
        <v>5.6038125373825465E-2</v>
      </c>
      <c r="Q210" s="20">
        <f>$B210*'Valor final dos insumos'!P$24</f>
        <v>5.6038125373825465E-2</v>
      </c>
    </row>
    <row r="211" spans="1:17">
      <c r="A211" s="18" t="s">
        <v>252</v>
      </c>
      <c r="B211" s="19">
        <v>4.2447278550618378E-5</v>
      </c>
      <c r="C211" s="20">
        <f>$B211*'Valor final dos insumos'!B$24</f>
        <v>16.437299426961737</v>
      </c>
      <c r="D211" s="20">
        <f>$B211*'Valor final dos insumos'!C$24</f>
        <v>6.8488747612340575</v>
      </c>
      <c r="E211" s="20">
        <f>$B211*'Valor final dos insumos'!D$24</f>
        <v>27.39549904493623</v>
      </c>
      <c r="F211" s="20">
        <f>$B211*'Valor final dos insumos'!E$24</f>
        <v>27.39549904493623</v>
      </c>
      <c r="G211" s="20">
        <f>$B211*'Valor final dos insumos'!F$24</f>
        <v>164.37299426961738</v>
      </c>
      <c r="H211" s="20">
        <f>$B211*'Valor final dos insumos'!G$24</f>
        <v>82.18649713480869</v>
      </c>
      <c r="I211" s="20">
        <f>$B211*'Valor final dos insumos'!H$24</f>
        <v>6.1639872851106521</v>
      </c>
      <c r="J211" s="20">
        <f>$B211*'Valor final dos insumos'!I$24</f>
        <v>2.0546624283702171</v>
      </c>
      <c r="K211" s="20">
        <f>$B211*'Valor final dos insumos'!J$24</f>
        <v>8.2186497134808683</v>
      </c>
      <c r="L211" s="20">
        <f>$B211*'Valor final dos insumos'!K$24</f>
        <v>2.0546624283702171</v>
      </c>
      <c r="M211" s="20">
        <f>$B211*'Valor final dos insumos'!L$24</f>
        <v>0.61641937911208011</v>
      </c>
      <c r="N211" s="20">
        <f>$B211*'Valor final dos insumos'!M$24</f>
        <v>2.0546624283702171</v>
      </c>
      <c r="O211" s="20">
        <f>$B211*'Valor final dos insumos'!N$24</f>
        <v>2.0546624283702171</v>
      </c>
      <c r="P211" s="20">
        <f>$B211*'Valor final dos insumos'!O$24</f>
        <v>0.61641937911208011</v>
      </c>
      <c r="Q211" s="20">
        <f>$B211*'Valor final dos insumos'!P$24</f>
        <v>0.61641937911208011</v>
      </c>
    </row>
    <row r="212" spans="1:17">
      <c r="A212" s="18" t="s">
        <v>253</v>
      </c>
      <c r="B212" s="19">
        <v>4.2061394200158212E-4</v>
      </c>
      <c r="C212" s="20">
        <f>$B212*'Valor final dos insumos'!B$24</f>
        <v>162.87869432171178</v>
      </c>
      <c r="D212" s="20">
        <f>$B212*'Valor final dos insumos'!C$24</f>
        <v>67.866122634046576</v>
      </c>
      <c r="E212" s="20">
        <f>$B212*'Valor final dos insumos'!D$24</f>
        <v>271.4644905361863</v>
      </c>
      <c r="F212" s="20">
        <f>$B212*'Valor final dos insumos'!E$24</f>
        <v>271.4644905361863</v>
      </c>
      <c r="G212" s="20">
        <f>$B212*'Valor final dos insumos'!F$24</f>
        <v>1628.7869432171176</v>
      </c>
      <c r="H212" s="20">
        <f>$B212*'Valor final dos insumos'!G$24</f>
        <v>814.3934716085588</v>
      </c>
      <c r="I212" s="20">
        <f>$B212*'Valor final dos insumos'!H$24</f>
        <v>61.07951037064192</v>
      </c>
      <c r="J212" s="20">
        <f>$B212*'Valor final dos insumos'!I$24</f>
        <v>20.359836790213972</v>
      </c>
      <c r="K212" s="20">
        <f>$B212*'Valor final dos insumos'!J$24</f>
        <v>81.439347160855888</v>
      </c>
      <c r="L212" s="20">
        <f>$B212*'Valor final dos insumos'!K$24</f>
        <v>20.359836790213972</v>
      </c>
      <c r="M212" s="20">
        <f>$B212*'Valor final dos insumos'!L$24</f>
        <v>6.1081556657469758</v>
      </c>
      <c r="N212" s="20">
        <f>$B212*'Valor final dos insumos'!M$24</f>
        <v>20.359836790213972</v>
      </c>
      <c r="O212" s="20">
        <f>$B212*'Valor final dos insumos'!N$24</f>
        <v>20.359836790213972</v>
      </c>
      <c r="P212" s="20">
        <f>$B212*'Valor final dos insumos'!O$24</f>
        <v>6.1081556657469758</v>
      </c>
      <c r="Q212" s="20">
        <f>$B212*'Valor final dos insumos'!P$24</f>
        <v>6.1081556657469758</v>
      </c>
    </row>
    <row r="213" spans="1:17">
      <c r="A213" s="18" t="s">
        <v>254</v>
      </c>
      <c r="B213" s="19">
        <v>5.4023809064423395E-5</v>
      </c>
      <c r="C213" s="20">
        <f>$B213*'Valor final dos insumos'!B$24</f>
        <v>20.920199270678577</v>
      </c>
      <c r="D213" s="20">
        <f>$B213*'Valor final dos insumos'!C$24</f>
        <v>8.7167496961160733</v>
      </c>
      <c r="E213" s="20">
        <f>$B213*'Valor final dos insumos'!D$24</f>
        <v>34.866998784464293</v>
      </c>
      <c r="F213" s="20">
        <f>$B213*'Valor final dos insumos'!E$24</f>
        <v>34.866998784464293</v>
      </c>
      <c r="G213" s="20">
        <f>$B213*'Valor final dos insumos'!F$24</f>
        <v>209.20199270678577</v>
      </c>
      <c r="H213" s="20">
        <f>$B213*'Valor final dos insumos'!G$24</f>
        <v>104.60099635339289</v>
      </c>
      <c r="I213" s="20">
        <f>$B213*'Valor final dos insumos'!H$24</f>
        <v>7.8450747265044676</v>
      </c>
      <c r="J213" s="20">
        <f>$B213*'Valor final dos insumos'!I$24</f>
        <v>2.6150249088348221</v>
      </c>
      <c r="K213" s="20">
        <f>$B213*'Valor final dos insumos'!J$24</f>
        <v>10.460099635339288</v>
      </c>
      <c r="L213" s="20">
        <f>$B213*'Valor final dos insumos'!K$24</f>
        <v>2.6150249088348221</v>
      </c>
      <c r="M213" s="20">
        <f>$B213*'Valor final dos insumos'!L$24</f>
        <v>0.78453375523355651</v>
      </c>
      <c r="N213" s="20">
        <f>$B213*'Valor final dos insumos'!M$24</f>
        <v>2.6150249088348221</v>
      </c>
      <c r="O213" s="20">
        <f>$B213*'Valor final dos insumos'!N$24</f>
        <v>2.6150249088348221</v>
      </c>
      <c r="P213" s="20">
        <f>$B213*'Valor final dos insumos'!O$24</f>
        <v>0.78453375523355651</v>
      </c>
      <c r="Q213" s="20">
        <f>$B213*'Valor final dos insumos'!P$24</f>
        <v>0.78453375523355651</v>
      </c>
    </row>
    <row r="214" spans="1:17">
      <c r="A214" s="18" t="s">
        <v>255</v>
      </c>
      <c r="B214" s="19">
        <v>3.0870748036813367E-5</v>
      </c>
      <c r="C214" s="20">
        <f>$B214*'Valor final dos insumos'!B$24</f>
        <v>11.954399583244902</v>
      </c>
      <c r="D214" s="20">
        <f>$B214*'Valor final dos insumos'!C$24</f>
        <v>4.9809998263520425</v>
      </c>
      <c r="E214" s="20">
        <f>$B214*'Valor final dos insumos'!D$24</f>
        <v>19.92399930540817</v>
      </c>
      <c r="F214" s="20">
        <f>$B214*'Valor final dos insumos'!E$24</f>
        <v>19.92399930540817</v>
      </c>
      <c r="G214" s="20">
        <f>$B214*'Valor final dos insumos'!F$24</f>
        <v>119.543995832449</v>
      </c>
      <c r="H214" s="20">
        <f>$B214*'Valor final dos insumos'!G$24</f>
        <v>59.7719979162245</v>
      </c>
      <c r="I214" s="20">
        <f>$B214*'Valor final dos insumos'!H$24</f>
        <v>4.4828998437168384</v>
      </c>
      <c r="J214" s="20">
        <f>$B214*'Valor final dos insumos'!I$24</f>
        <v>1.4942999479056127</v>
      </c>
      <c r="K214" s="20">
        <f>$B214*'Valor final dos insumos'!J$24</f>
        <v>5.9771997916224509</v>
      </c>
      <c r="L214" s="20">
        <f>$B214*'Valor final dos insumos'!K$24</f>
        <v>1.4942999479056127</v>
      </c>
      <c r="M214" s="20">
        <f>$B214*'Valor final dos insumos'!L$24</f>
        <v>0.44830500299060372</v>
      </c>
      <c r="N214" s="20">
        <f>$B214*'Valor final dos insumos'!M$24</f>
        <v>1.4942999479056127</v>
      </c>
      <c r="O214" s="20">
        <f>$B214*'Valor final dos insumos'!N$24</f>
        <v>1.4942999479056127</v>
      </c>
      <c r="P214" s="20">
        <f>$B214*'Valor final dos insumos'!O$24</f>
        <v>0.44830500299060372</v>
      </c>
      <c r="Q214" s="20">
        <f>$B214*'Valor final dos insumos'!P$24</f>
        <v>0.44830500299060372</v>
      </c>
    </row>
    <row r="215" spans="1:17">
      <c r="A215" s="18" t="s">
        <v>256</v>
      </c>
      <c r="B215" s="19">
        <v>1.9294217523008356E-5</v>
      </c>
      <c r="C215" s="20">
        <f>$B215*'Valor final dos insumos'!B$24</f>
        <v>7.4714997395280633</v>
      </c>
      <c r="D215" s="20">
        <f>$B215*'Valor final dos insumos'!C$24</f>
        <v>3.1131248914700267</v>
      </c>
      <c r="E215" s="20">
        <f>$B215*'Valor final dos insumos'!D$24</f>
        <v>12.452499565880107</v>
      </c>
      <c r="F215" s="20">
        <f>$B215*'Valor final dos insumos'!E$24</f>
        <v>12.452499565880107</v>
      </c>
      <c r="G215" s="20">
        <f>$B215*'Valor final dos insumos'!F$24</f>
        <v>74.714997395280633</v>
      </c>
      <c r="H215" s="20">
        <f>$B215*'Valor final dos insumos'!G$24</f>
        <v>37.357498697640317</v>
      </c>
      <c r="I215" s="20">
        <f>$B215*'Valor final dos insumos'!H$24</f>
        <v>2.8018124023230242</v>
      </c>
      <c r="J215" s="20">
        <f>$B215*'Valor final dos insumos'!I$24</f>
        <v>0.93393746744100792</v>
      </c>
      <c r="K215" s="20">
        <f>$B215*'Valor final dos insumos'!J$24</f>
        <v>3.7357498697640317</v>
      </c>
      <c r="L215" s="20">
        <f>$B215*'Valor final dos insumos'!K$24</f>
        <v>0.93393746744100792</v>
      </c>
      <c r="M215" s="20">
        <f>$B215*'Valor final dos insumos'!L$24</f>
        <v>0.28019062686912732</v>
      </c>
      <c r="N215" s="20">
        <f>$B215*'Valor final dos insumos'!M$24</f>
        <v>0.93393746744100792</v>
      </c>
      <c r="O215" s="20">
        <f>$B215*'Valor final dos insumos'!N$24</f>
        <v>0.93393746744100792</v>
      </c>
      <c r="P215" s="20">
        <f>$B215*'Valor final dos insumos'!O$24</f>
        <v>0.28019062686912732</v>
      </c>
      <c r="Q215" s="20">
        <f>$B215*'Valor final dos insumos'!P$24</f>
        <v>0.28019062686912732</v>
      </c>
    </row>
    <row r="216" spans="1:17">
      <c r="A216" s="18" t="s">
        <v>257</v>
      </c>
      <c r="B216" s="19">
        <v>1.1576530513805013E-5</v>
      </c>
      <c r="C216" s="20">
        <f>$B216*'Valor final dos insumos'!B$24</f>
        <v>4.4828998437168375</v>
      </c>
      <c r="D216" s="20">
        <f>$B216*'Valor final dos insumos'!C$24</f>
        <v>1.8678749348820158</v>
      </c>
      <c r="E216" s="20">
        <f>$B216*'Valor final dos insumos'!D$24</f>
        <v>7.4714997395280633</v>
      </c>
      <c r="F216" s="20">
        <f>$B216*'Valor final dos insumos'!E$24</f>
        <v>7.4714997395280633</v>
      </c>
      <c r="G216" s="20">
        <f>$B216*'Valor final dos insumos'!F$24</f>
        <v>44.828998437168373</v>
      </c>
      <c r="H216" s="20">
        <f>$B216*'Valor final dos insumos'!G$24</f>
        <v>22.414499218584186</v>
      </c>
      <c r="I216" s="20">
        <f>$B216*'Valor final dos insumos'!H$24</f>
        <v>1.6810874413938144</v>
      </c>
      <c r="J216" s="20">
        <f>$B216*'Valor final dos insumos'!I$24</f>
        <v>0.56036248046460468</v>
      </c>
      <c r="K216" s="20">
        <f>$B216*'Valor final dos insumos'!J$24</f>
        <v>2.2414499218584187</v>
      </c>
      <c r="L216" s="20">
        <f>$B216*'Valor final dos insumos'!K$24</f>
        <v>0.56036248046460468</v>
      </c>
      <c r="M216" s="20">
        <f>$B216*'Valor final dos insumos'!L$24</f>
        <v>0.16811437612147639</v>
      </c>
      <c r="N216" s="20">
        <f>$B216*'Valor final dos insumos'!M$24</f>
        <v>0.56036248046460468</v>
      </c>
      <c r="O216" s="20">
        <f>$B216*'Valor final dos insumos'!N$24</f>
        <v>0.56036248046460468</v>
      </c>
      <c r="P216" s="20">
        <f>$B216*'Valor final dos insumos'!O$24</f>
        <v>0.16811437612147639</v>
      </c>
      <c r="Q216" s="20">
        <f>$B216*'Valor final dos insumos'!P$24</f>
        <v>0.16811437612147639</v>
      </c>
    </row>
    <row r="217" spans="1:17">
      <c r="A217" s="18" t="s">
        <v>258</v>
      </c>
      <c r="B217" s="19">
        <v>5.0164965559821723E-5</v>
      </c>
      <c r="C217" s="20">
        <f>$B217*'Valor final dos insumos'!B$24</f>
        <v>19.425899322772963</v>
      </c>
      <c r="D217" s="20">
        <f>$B217*'Valor final dos insumos'!C$24</f>
        <v>8.0941247178220692</v>
      </c>
      <c r="E217" s="20">
        <f>$B217*'Valor final dos insumos'!D$24</f>
        <v>32.376498871288277</v>
      </c>
      <c r="F217" s="20">
        <f>$B217*'Valor final dos insumos'!E$24</f>
        <v>32.376498871288277</v>
      </c>
      <c r="G217" s="20">
        <f>$B217*'Valor final dos insumos'!F$24</f>
        <v>194.25899322772963</v>
      </c>
      <c r="H217" s="20">
        <f>$B217*'Valor final dos insumos'!G$24</f>
        <v>97.129496613864816</v>
      </c>
      <c r="I217" s="20">
        <f>$B217*'Valor final dos insumos'!H$24</f>
        <v>7.2847122460398621</v>
      </c>
      <c r="J217" s="20">
        <f>$B217*'Valor final dos insumos'!I$24</f>
        <v>2.4282374153466204</v>
      </c>
      <c r="K217" s="20">
        <f>$B217*'Valor final dos insumos'!J$24</f>
        <v>9.7129496613864816</v>
      </c>
      <c r="L217" s="20">
        <f>$B217*'Valor final dos insumos'!K$24</f>
        <v>2.4282374153466204</v>
      </c>
      <c r="M217" s="20">
        <f>$B217*'Valor final dos insumos'!L$24</f>
        <v>0.72849562985973104</v>
      </c>
      <c r="N217" s="20">
        <f>$B217*'Valor final dos insumos'!M$24</f>
        <v>2.4282374153466204</v>
      </c>
      <c r="O217" s="20">
        <f>$B217*'Valor final dos insumos'!N$24</f>
        <v>2.4282374153466204</v>
      </c>
      <c r="P217" s="20">
        <f>$B217*'Valor final dos insumos'!O$24</f>
        <v>0.72849562985973104</v>
      </c>
      <c r="Q217" s="20">
        <f>$B217*'Valor final dos insumos'!P$24</f>
        <v>0.72849562985973104</v>
      </c>
    </row>
    <row r="218" spans="1:17">
      <c r="A218" s="18" t="s">
        <v>259</v>
      </c>
      <c r="B218" s="19">
        <v>2.3153061027610025E-5</v>
      </c>
      <c r="C218" s="20">
        <f>$B218*'Valor final dos insumos'!B$24</f>
        <v>8.9657996874336749</v>
      </c>
      <c r="D218" s="20">
        <f>$B218*'Valor final dos insumos'!C$24</f>
        <v>3.7357498697640317</v>
      </c>
      <c r="E218" s="20">
        <f>$B218*'Valor final dos insumos'!D$24</f>
        <v>14.942999479056127</v>
      </c>
      <c r="F218" s="20">
        <f>$B218*'Valor final dos insumos'!E$24</f>
        <v>14.942999479056127</v>
      </c>
      <c r="G218" s="20">
        <f>$B218*'Valor final dos insumos'!F$24</f>
        <v>89.657996874336746</v>
      </c>
      <c r="H218" s="20">
        <f>$B218*'Valor final dos insumos'!G$24</f>
        <v>44.828998437168373</v>
      </c>
      <c r="I218" s="20">
        <f>$B218*'Valor final dos insumos'!H$24</f>
        <v>3.3621748827876288</v>
      </c>
      <c r="J218" s="20">
        <f>$B218*'Valor final dos insumos'!I$24</f>
        <v>1.1207249609292094</v>
      </c>
      <c r="K218" s="20">
        <f>$B218*'Valor final dos insumos'!J$24</f>
        <v>4.4828998437168375</v>
      </c>
      <c r="L218" s="20">
        <f>$B218*'Valor final dos insumos'!K$24</f>
        <v>1.1207249609292094</v>
      </c>
      <c r="M218" s="20">
        <f>$B218*'Valor final dos insumos'!L$24</f>
        <v>0.33622875224295279</v>
      </c>
      <c r="N218" s="20">
        <f>$B218*'Valor final dos insumos'!M$24</f>
        <v>1.1207249609292094</v>
      </c>
      <c r="O218" s="20">
        <f>$B218*'Valor final dos insumos'!N$24</f>
        <v>1.1207249609292094</v>
      </c>
      <c r="P218" s="20">
        <f>$B218*'Valor final dos insumos'!O$24</f>
        <v>0.33622875224295279</v>
      </c>
      <c r="Q218" s="20">
        <f>$B218*'Valor final dos insumos'!P$24</f>
        <v>0.33622875224295279</v>
      </c>
    </row>
    <row r="219" spans="1:17">
      <c r="A219" s="18" t="s">
        <v>260</v>
      </c>
      <c r="B219" s="19">
        <v>5.0164965559821723E-5</v>
      </c>
      <c r="C219" s="20">
        <f>$B219*'Valor final dos insumos'!B$24</f>
        <v>19.425899322772963</v>
      </c>
      <c r="D219" s="20">
        <f>$B219*'Valor final dos insumos'!C$24</f>
        <v>8.0941247178220692</v>
      </c>
      <c r="E219" s="20">
        <f>$B219*'Valor final dos insumos'!D$24</f>
        <v>32.376498871288277</v>
      </c>
      <c r="F219" s="20">
        <f>$B219*'Valor final dos insumos'!E$24</f>
        <v>32.376498871288277</v>
      </c>
      <c r="G219" s="20">
        <f>$B219*'Valor final dos insumos'!F$24</f>
        <v>194.25899322772963</v>
      </c>
      <c r="H219" s="20">
        <f>$B219*'Valor final dos insumos'!G$24</f>
        <v>97.129496613864816</v>
      </c>
      <c r="I219" s="20">
        <f>$B219*'Valor final dos insumos'!H$24</f>
        <v>7.2847122460398621</v>
      </c>
      <c r="J219" s="20">
        <f>$B219*'Valor final dos insumos'!I$24</f>
        <v>2.4282374153466204</v>
      </c>
      <c r="K219" s="20">
        <f>$B219*'Valor final dos insumos'!J$24</f>
        <v>9.7129496613864816</v>
      </c>
      <c r="L219" s="20">
        <f>$B219*'Valor final dos insumos'!K$24</f>
        <v>2.4282374153466204</v>
      </c>
      <c r="M219" s="20">
        <f>$B219*'Valor final dos insumos'!L$24</f>
        <v>0.72849562985973104</v>
      </c>
      <c r="N219" s="20">
        <f>$B219*'Valor final dos insumos'!M$24</f>
        <v>2.4282374153466204</v>
      </c>
      <c r="O219" s="20">
        <f>$B219*'Valor final dos insumos'!N$24</f>
        <v>2.4282374153466204</v>
      </c>
      <c r="P219" s="20">
        <f>$B219*'Valor final dos insumos'!O$24</f>
        <v>0.72849562985973104</v>
      </c>
      <c r="Q219" s="20">
        <f>$B219*'Valor final dos insumos'!P$24</f>
        <v>0.72849562985973104</v>
      </c>
    </row>
    <row r="220" spans="1:17">
      <c r="A220" s="18" t="s">
        <v>261</v>
      </c>
      <c r="B220" s="19">
        <v>2.3153061027610025E-5</v>
      </c>
      <c r="C220" s="20">
        <f>$B220*'Valor final dos insumos'!B$24</f>
        <v>8.9657996874336749</v>
      </c>
      <c r="D220" s="20">
        <f>$B220*'Valor final dos insumos'!C$24</f>
        <v>3.7357498697640317</v>
      </c>
      <c r="E220" s="20">
        <f>$B220*'Valor final dos insumos'!D$24</f>
        <v>14.942999479056127</v>
      </c>
      <c r="F220" s="20">
        <f>$B220*'Valor final dos insumos'!E$24</f>
        <v>14.942999479056127</v>
      </c>
      <c r="G220" s="20">
        <f>$B220*'Valor final dos insumos'!F$24</f>
        <v>89.657996874336746</v>
      </c>
      <c r="H220" s="20">
        <f>$B220*'Valor final dos insumos'!G$24</f>
        <v>44.828998437168373</v>
      </c>
      <c r="I220" s="20">
        <f>$B220*'Valor final dos insumos'!H$24</f>
        <v>3.3621748827876288</v>
      </c>
      <c r="J220" s="20">
        <f>$B220*'Valor final dos insumos'!I$24</f>
        <v>1.1207249609292094</v>
      </c>
      <c r="K220" s="20">
        <f>$B220*'Valor final dos insumos'!J$24</f>
        <v>4.4828998437168375</v>
      </c>
      <c r="L220" s="20">
        <f>$B220*'Valor final dos insumos'!K$24</f>
        <v>1.1207249609292094</v>
      </c>
      <c r="M220" s="20">
        <f>$B220*'Valor final dos insumos'!L$24</f>
        <v>0.33622875224295279</v>
      </c>
      <c r="N220" s="20">
        <f>$B220*'Valor final dos insumos'!M$24</f>
        <v>1.1207249609292094</v>
      </c>
      <c r="O220" s="20">
        <f>$B220*'Valor final dos insumos'!N$24</f>
        <v>1.1207249609292094</v>
      </c>
      <c r="P220" s="20">
        <f>$B220*'Valor final dos insumos'!O$24</f>
        <v>0.33622875224295279</v>
      </c>
      <c r="Q220" s="20">
        <f>$B220*'Valor final dos insumos'!P$24</f>
        <v>0.33622875224295279</v>
      </c>
    </row>
    <row r="221" spans="1:17">
      <c r="A221" s="18" t="s">
        <v>262</v>
      </c>
      <c r="B221" s="19">
        <v>1.1576530513805013E-5</v>
      </c>
      <c r="C221" s="20">
        <f>$B221*'Valor final dos insumos'!B$24</f>
        <v>4.4828998437168375</v>
      </c>
      <c r="D221" s="20">
        <f>$B221*'Valor final dos insumos'!C$24</f>
        <v>1.8678749348820158</v>
      </c>
      <c r="E221" s="20">
        <f>$B221*'Valor final dos insumos'!D$24</f>
        <v>7.4714997395280633</v>
      </c>
      <c r="F221" s="20">
        <f>$B221*'Valor final dos insumos'!E$24</f>
        <v>7.4714997395280633</v>
      </c>
      <c r="G221" s="20">
        <f>$B221*'Valor final dos insumos'!F$24</f>
        <v>44.828998437168373</v>
      </c>
      <c r="H221" s="20">
        <f>$B221*'Valor final dos insumos'!G$24</f>
        <v>22.414499218584186</v>
      </c>
      <c r="I221" s="20">
        <f>$B221*'Valor final dos insumos'!H$24</f>
        <v>1.6810874413938144</v>
      </c>
      <c r="J221" s="20">
        <f>$B221*'Valor final dos insumos'!I$24</f>
        <v>0.56036248046460468</v>
      </c>
      <c r="K221" s="20">
        <f>$B221*'Valor final dos insumos'!J$24</f>
        <v>2.2414499218584187</v>
      </c>
      <c r="L221" s="20">
        <f>$B221*'Valor final dos insumos'!K$24</f>
        <v>0.56036248046460468</v>
      </c>
      <c r="M221" s="20">
        <f>$B221*'Valor final dos insumos'!L$24</f>
        <v>0.16811437612147639</v>
      </c>
      <c r="N221" s="20">
        <f>$B221*'Valor final dos insumos'!M$24</f>
        <v>0.56036248046460468</v>
      </c>
      <c r="O221" s="20">
        <f>$B221*'Valor final dos insumos'!N$24</f>
        <v>0.56036248046460468</v>
      </c>
      <c r="P221" s="20">
        <f>$B221*'Valor final dos insumos'!O$24</f>
        <v>0.16811437612147639</v>
      </c>
      <c r="Q221" s="20">
        <f>$B221*'Valor final dos insumos'!P$24</f>
        <v>0.16811437612147639</v>
      </c>
    </row>
    <row r="222" spans="1:17">
      <c r="A222" s="18" t="s">
        <v>263</v>
      </c>
      <c r="B222" s="19">
        <v>1.9294217523008356E-5</v>
      </c>
      <c r="C222" s="20">
        <f>$B222*'Valor final dos insumos'!B$24</f>
        <v>7.4714997395280633</v>
      </c>
      <c r="D222" s="20">
        <f>$B222*'Valor final dos insumos'!C$24</f>
        <v>3.1131248914700267</v>
      </c>
      <c r="E222" s="20">
        <f>$B222*'Valor final dos insumos'!D$24</f>
        <v>12.452499565880107</v>
      </c>
      <c r="F222" s="20">
        <f>$B222*'Valor final dos insumos'!E$24</f>
        <v>12.452499565880107</v>
      </c>
      <c r="G222" s="20">
        <f>$B222*'Valor final dos insumos'!F$24</f>
        <v>74.714997395280633</v>
      </c>
      <c r="H222" s="20">
        <f>$B222*'Valor final dos insumos'!G$24</f>
        <v>37.357498697640317</v>
      </c>
      <c r="I222" s="20">
        <f>$B222*'Valor final dos insumos'!H$24</f>
        <v>2.8018124023230242</v>
      </c>
      <c r="J222" s="20">
        <f>$B222*'Valor final dos insumos'!I$24</f>
        <v>0.93393746744100792</v>
      </c>
      <c r="K222" s="20">
        <f>$B222*'Valor final dos insumos'!J$24</f>
        <v>3.7357498697640317</v>
      </c>
      <c r="L222" s="20">
        <f>$B222*'Valor final dos insumos'!K$24</f>
        <v>0.93393746744100792</v>
      </c>
      <c r="M222" s="20">
        <f>$B222*'Valor final dos insumos'!L$24</f>
        <v>0.28019062686912732</v>
      </c>
      <c r="N222" s="20">
        <f>$B222*'Valor final dos insumos'!M$24</f>
        <v>0.93393746744100792</v>
      </c>
      <c r="O222" s="20">
        <f>$B222*'Valor final dos insumos'!N$24</f>
        <v>0.93393746744100792</v>
      </c>
      <c r="P222" s="20">
        <f>$B222*'Valor final dos insumos'!O$24</f>
        <v>0.28019062686912732</v>
      </c>
      <c r="Q222" s="20">
        <f>$B222*'Valor final dos insumos'!P$24</f>
        <v>0.28019062686912732</v>
      </c>
    </row>
    <row r="223" spans="1:17">
      <c r="A223" s="18" t="s">
        <v>264</v>
      </c>
      <c r="B223" s="19">
        <v>3.8588435046016709E-6</v>
      </c>
      <c r="C223" s="20">
        <f>$B223*'Valor final dos insumos'!B$24</f>
        <v>1.4942999479056127</v>
      </c>
      <c r="D223" s="20">
        <f>$B223*'Valor final dos insumos'!C$24</f>
        <v>0.62262497829400532</v>
      </c>
      <c r="E223" s="20">
        <f>$B223*'Valor final dos insumos'!D$24</f>
        <v>2.4904999131760213</v>
      </c>
      <c r="F223" s="20">
        <f>$B223*'Valor final dos insumos'!E$24</f>
        <v>2.4904999131760213</v>
      </c>
      <c r="G223" s="20">
        <f>$B223*'Valor final dos insumos'!F$24</f>
        <v>14.942999479056125</v>
      </c>
      <c r="H223" s="20">
        <f>$B223*'Valor final dos insumos'!G$24</f>
        <v>7.4714997395280625</v>
      </c>
      <c r="I223" s="20">
        <f>$B223*'Valor final dos insumos'!H$24</f>
        <v>0.5603624804646048</v>
      </c>
      <c r="J223" s="20">
        <f>$B223*'Valor final dos insumos'!I$24</f>
        <v>0.18678749348820159</v>
      </c>
      <c r="K223" s="20">
        <f>$B223*'Valor final dos insumos'!J$24</f>
        <v>0.74714997395280636</v>
      </c>
      <c r="L223" s="20">
        <f>$B223*'Valor final dos insumos'!K$24</f>
        <v>0.18678749348820159</v>
      </c>
      <c r="M223" s="20">
        <f>$B223*'Valor final dos insumos'!L$24</f>
        <v>5.6038125373825465E-2</v>
      </c>
      <c r="N223" s="20">
        <f>$B223*'Valor final dos insumos'!M$24</f>
        <v>0.18678749348820159</v>
      </c>
      <c r="O223" s="20">
        <f>$B223*'Valor final dos insumos'!N$24</f>
        <v>0.18678749348820159</v>
      </c>
      <c r="P223" s="20">
        <f>$B223*'Valor final dos insumos'!O$24</f>
        <v>5.6038125373825465E-2</v>
      </c>
      <c r="Q223" s="20">
        <f>$B223*'Valor final dos insumos'!P$24</f>
        <v>5.6038125373825465E-2</v>
      </c>
    </row>
    <row r="224" spans="1:17">
      <c r="A224" s="18" t="s">
        <v>265</v>
      </c>
      <c r="B224" s="19">
        <v>1.6593027069787184E-4</v>
      </c>
      <c r="C224" s="20">
        <f>$B224*'Valor final dos insumos'!B$24</f>
        <v>64.254897759941343</v>
      </c>
      <c r="D224" s="20">
        <f>$B224*'Valor final dos insumos'!C$24</f>
        <v>26.772874066642224</v>
      </c>
      <c r="E224" s="20">
        <f>$B224*'Valor final dos insumos'!D$24</f>
        <v>107.0914962665689</v>
      </c>
      <c r="F224" s="20">
        <f>$B224*'Valor final dos insumos'!E$24</f>
        <v>107.0914962665689</v>
      </c>
      <c r="G224" s="20">
        <f>$B224*'Valor final dos insumos'!F$24</f>
        <v>642.54897759941332</v>
      </c>
      <c r="H224" s="20">
        <f>$B224*'Valor final dos insumos'!G$24</f>
        <v>321.27448879970666</v>
      </c>
      <c r="I224" s="20">
        <f>$B224*'Valor final dos insumos'!H$24</f>
        <v>24.095586659978004</v>
      </c>
      <c r="J224" s="20">
        <f>$B224*'Valor final dos insumos'!I$24</f>
        <v>8.0318622199926679</v>
      </c>
      <c r="K224" s="20">
        <f>$B224*'Valor final dos insumos'!J$24</f>
        <v>32.127448879970672</v>
      </c>
      <c r="L224" s="20">
        <f>$B224*'Valor final dos insumos'!K$24</f>
        <v>8.0318622199926679</v>
      </c>
      <c r="M224" s="20">
        <f>$B224*'Valor final dos insumos'!L$24</f>
        <v>2.4096393910744949</v>
      </c>
      <c r="N224" s="20">
        <f>$B224*'Valor final dos insumos'!M$24</f>
        <v>8.0318622199926679</v>
      </c>
      <c r="O224" s="20">
        <f>$B224*'Valor final dos insumos'!N$24</f>
        <v>8.0318622199926679</v>
      </c>
      <c r="P224" s="20">
        <f>$B224*'Valor final dos insumos'!O$24</f>
        <v>2.4096393910744949</v>
      </c>
      <c r="Q224" s="20">
        <f>$B224*'Valor final dos insumos'!P$24</f>
        <v>2.4096393910744949</v>
      </c>
    </row>
    <row r="225" spans="1:17">
      <c r="A225" s="18" t="s">
        <v>266</v>
      </c>
      <c r="B225" s="19">
        <v>2.3693299118254258E-3</v>
      </c>
      <c r="C225" s="20">
        <f>$B225*'Valor final dos insumos'!B$24</f>
        <v>917.50016801404615</v>
      </c>
      <c r="D225" s="20">
        <f>$B225*'Valor final dos insumos'!C$24</f>
        <v>382.29173667251922</v>
      </c>
      <c r="E225" s="20">
        <f>$B225*'Valor final dos insumos'!D$24</f>
        <v>1529.1669466900769</v>
      </c>
      <c r="F225" s="20">
        <f>$B225*'Valor final dos insumos'!E$24</f>
        <v>1529.1669466900769</v>
      </c>
      <c r="G225" s="20">
        <f>$B225*'Valor final dos insumos'!F$24</f>
        <v>9175.0016801404599</v>
      </c>
      <c r="H225" s="20">
        <f>$B225*'Valor final dos insumos'!G$24</f>
        <v>4587.50084007023</v>
      </c>
      <c r="I225" s="20">
        <f>$B225*'Valor final dos insumos'!H$24</f>
        <v>344.06256300526735</v>
      </c>
      <c r="J225" s="20">
        <f>$B225*'Valor final dos insumos'!I$24</f>
        <v>114.68752100175577</v>
      </c>
      <c r="K225" s="20">
        <f>$B225*'Valor final dos insumos'!J$24</f>
        <v>458.75008400702308</v>
      </c>
      <c r="L225" s="20">
        <f>$B225*'Valor final dos insumos'!K$24</f>
        <v>114.68752100175577</v>
      </c>
      <c r="M225" s="20">
        <f>$B225*'Valor final dos insumos'!L$24</f>
        <v>34.407408979528832</v>
      </c>
      <c r="N225" s="20">
        <f>$B225*'Valor final dos insumos'!M$24</f>
        <v>114.68752100175577</v>
      </c>
      <c r="O225" s="20">
        <f>$B225*'Valor final dos insumos'!N$24</f>
        <v>114.68752100175577</v>
      </c>
      <c r="P225" s="20">
        <f>$B225*'Valor final dos insumos'!O$24</f>
        <v>34.407408979528832</v>
      </c>
      <c r="Q225" s="20">
        <f>$B225*'Valor final dos insumos'!P$24</f>
        <v>34.407408979528832</v>
      </c>
    </row>
    <row r="226" spans="1:17">
      <c r="A226" s="18" t="s">
        <v>267</v>
      </c>
      <c r="B226" s="19">
        <v>7.0616836134210572E-4</v>
      </c>
      <c r="C226" s="20">
        <f>$B226*'Valor final dos insumos'!B$24</f>
        <v>273.45689046672709</v>
      </c>
      <c r="D226" s="20">
        <f>$B226*'Valor final dos insumos'!C$24</f>
        <v>113.94037102780295</v>
      </c>
      <c r="E226" s="20">
        <f>$B226*'Valor final dos insumos'!D$24</f>
        <v>455.76148411121181</v>
      </c>
      <c r="F226" s="20">
        <f>$B226*'Valor final dos insumos'!E$24</f>
        <v>455.76148411121181</v>
      </c>
      <c r="G226" s="20">
        <f>$B226*'Valor final dos insumos'!F$24</f>
        <v>2734.568904667271</v>
      </c>
      <c r="H226" s="20">
        <f>$B226*'Valor final dos insumos'!G$24</f>
        <v>1367.2844523336355</v>
      </c>
      <c r="I226" s="20">
        <f>$B226*'Valor final dos insumos'!H$24</f>
        <v>102.54633392502267</v>
      </c>
      <c r="J226" s="20">
        <f>$B226*'Valor final dos insumos'!I$24</f>
        <v>34.182111308340886</v>
      </c>
      <c r="K226" s="20">
        <f>$B226*'Valor final dos insumos'!J$24</f>
        <v>136.72844523336354</v>
      </c>
      <c r="L226" s="20">
        <f>$B226*'Valor final dos insumos'!K$24</f>
        <v>34.182111308340886</v>
      </c>
      <c r="M226" s="20">
        <f>$B226*'Valor final dos insumos'!L$24</f>
        <v>10.254976943410059</v>
      </c>
      <c r="N226" s="20">
        <f>$B226*'Valor final dos insumos'!M$24</f>
        <v>34.182111308340886</v>
      </c>
      <c r="O226" s="20">
        <f>$B226*'Valor final dos insumos'!N$24</f>
        <v>34.182111308340886</v>
      </c>
      <c r="P226" s="20">
        <f>$B226*'Valor final dos insumos'!O$24</f>
        <v>10.254976943410059</v>
      </c>
      <c r="Q226" s="20">
        <f>$B226*'Valor final dos insumos'!P$24</f>
        <v>10.254976943410059</v>
      </c>
    </row>
    <row r="227" spans="1:17">
      <c r="A227" s="18" t="s">
        <v>268</v>
      </c>
      <c r="B227" s="19">
        <v>1.2348299214725347E-4</v>
      </c>
      <c r="C227" s="20">
        <f>$B227*'Valor final dos insumos'!B$24</f>
        <v>47.817598332979607</v>
      </c>
      <c r="D227" s="20">
        <f>$B227*'Valor final dos insumos'!C$24</f>
        <v>19.92399930540817</v>
      </c>
      <c r="E227" s="20">
        <f>$B227*'Valor final dos insumos'!D$24</f>
        <v>79.69599722163268</v>
      </c>
      <c r="F227" s="20">
        <f>$B227*'Valor final dos insumos'!E$24</f>
        <v>79.69599722163268</v>
      </c>
      <c r="G227" s="20">
        <f>$B227*'Valor final dos insumos'!F$24</f>
        <v>478.175983329796</v>
      </c>
      <c r="H227" s="20">
        <f>$B227*'Valor final dos insumos'!G$24</f>
        <v>239.087991664898</v>
      </c>
      <c r="I227" s="20">
        <f>$B227*'Valor final dos insumos'!H$24</f>
        <v>17.931599374867353</v>
      </c>
      <c r="J227" s="20">
        <f>$B227*'Valor final dos insumos'!I$24</f>
        <v>5.9771997916224509</v>
      </c>
      <c r="K227" s="20">
        <f>$B227*'Valor final dos insumos'!J$24</f>
        <v>23.908799166489803</v>
      </c>
      <c r="L227" s="20">
        <f>$B227*'Valor final dos insumos'!K$24</f>
        <v>5.9771997916224509</v>
      </c>
      <c r="M227" s="20">
        <f>$B227*'Valor final dos insumos'!L$24</f>
        <v>1.7932200119624149</v>
      </c>
      <c r="N227" s="20">
        <f>$B227*'Valor final dos insumos'!M$24</f>
        <v>5.9771997916224509</v>
      </c>
      <c r="O227" s="20">
        <f>$B227*'Valor final dos insumos'!N$24</f>
        <v>5.9771997916224509</v>
      </c>
      <c r="P227" s="20">
        <f>$B227*'Valor final dos insumos'!O$24</f>
        <v>1.7932200119624149</v>
      </c>
      <c r="Q227" s="20">
        <f>$B227*'Valor final dos insumos'!P$24</f>
        <v>1.7932200119624149</v>
      </c>
    </row>
    <row r="228" spans="1:17">
      <c r="A228" s="18" t="s">
        <v>269</v>
      </c>
      <c r="B228" s="19">
        <v>4.8621428157981052E-4</v>
      </c>
      <c r="C228" s="20">
        <f>$B228*'Valor final dos insumos'!B$24</f>
        <v>188.28179343610719</v>
      </c>
      <c r="D228" s="20">
        <f>$B228*'Valor final dos insumos'!C$24</f>
        <v>78.450747265044669</v>
      </c>
      <c r="E228" s="20">
        <f>$B228*'Valor final dos insumos'!D$24</f>
        <v>313.80298906017867</v>
      </c>
      <c r="F228" s="20">
        <f>$B228*'Valor final dos insumos'!E$24</f>
        <v>313.80298906017867</v>
      </c>
      <c r="G228" s="20">
        <f>$B228*'Valor final dos insumos'!F$24</f>
        <v>1882.8179343610718</v>
      </c>
      <c r="H228" s="20">
        <f>$B228*'Valor final dos insumos'!G$24</f>
        <v>941.40896718053591</v>
      </c>
      <c r="I228" s="20">
        <f>$B228*'Valor final dos insumos'!H$24</f>
        <v>70.605672538540205</v>
      </c>
      <c r="J228" s="20">
        <f>$B228*'Valor final dos insumos'!I$24</f>
        <v>23.535224179513399</v>
      </c>
      <c r="K228" s="20">
        <f>$B228*'Valor final dos insumos'!J$24</f>
        <v>94.140896718053597</v>
      </c>
      <c r="L228" s="20">
        <f>$B228*'Valor final dos insumos'!K$24</f>
        <v>23.535224179513399</v>
      </c>
      <c r="M228" s="20">
        <f>$B228*'Valor final dos insumos'!L$24</f>
        <v>7.0608037971020083</v>
      </c>
      <c r="N228" s="20">
        <f>$B228*'Valor final dos insumos'!M$24</f>
        <v>23.535224179513399</v>
      </c>
      <c r="O228" s="20">
        <f>$B228*'Valor final dos insumos'!N$24</f>
        <v>23.535224179513399</v>
      </c>
      <c r="P228" s="20">
        <f>$B228*'Valor final dos insumos'!O$24</f>
        <v>7.0608037971020083</v>
      </c>
      <c r="Q228" s="20">
        <f>$B228*'Valor final dos insumos'!P$24</f>
        <v>7.0608037971020083</v>
      </c>
    </row>
    <row r="229" spans="1:17">
      <c r="A229" s="18" t="s">
        <v>270</v>
      </c>
      <c r="B229" s="19">
        <v>7.7176870092033417E-6</v>
      </c>
      <c r="C229" s="20">
        <f>$B229*'Valor final dos insumos'!B$24</f>
        <v>2.9885998958112254</v>
      </c>
      <c r="D229" s="20">
        <f>$B229*'Valor final dos insumos'!C$24</f>
        <v>1.2452499565880106</v>
      </c>
      <c r="E229" s="20">
        <f>$B229*'Valor final dos insumos'!D$24</f>
        <v>4.9809998263520425</v>
      </c>
      <c r="F229" s="20">
        <f>$B229*'Valor final dos insumos'!E$24</f>
        <v>4.9809998263520425</v>
      </c>
      <c r="G229" s="20">
        <f>$B229*'Valor final dos insumos'!F$24</f>
        <v>29.88599895811225</v>
      </c>
      <c r="H229" s="20">
        <f>$B229*'Valor final dos insumos'!G$24</f>
        <v>14.942999479056125</v>
      </c>
      <c r="I229" s="20">
        <f>$B229*'Valor final dos insumos'!H$24</f>
        <v>1.1207249609292096</v>
      </c>
      <c r="J229" s="20">
        <f>$B229*'Valor final dos insumos'!I$24</f>
        <v>0.37357498697640318</v>
      </c>
      <c r="K229" s="20">
        <f>$B229*'Valor final dos insumos'!J$24</f>
        <v>1.4942999479056127</v>
      </c>
      <c r="L229" s="20">
        <f>$B229*'Valor final dos insumos'!K$24</f>
        <v>0.37357498697640318</v>
      </c>
      <c r="M229" s="20">
        <f>$B229*'Valor final dos insumos'!L$24</f>
        <v>0.11207625074765093</v>
      </c>
      <c r="N229" s="20">
        <f>$B229*'Valor final dos insumos'!M$24</f>
        <v>0.37357498697640318</v>
      </c>
      <c r="O229" s="20">
        <f>$B229*'Valor final dos insumos'!N$24</f>
        <v>0.37357498697640318</v>
      </c>
      <c r="P229" s="20">
        <f>$B229*'Valor final dos insumos'!O$24</f>
        <v>0.11207625074765093</v>
      </c>
      <c r="Q229" s="20">
        <f>$B229*'Valor final dos insumos'!P$24</f>
        <v>0.11207625074765093</v>
      </c>
    </row>
    <row r="230" spans="1:17">
      <c r="A230" s="18" t="s">
        <v>271</v>
      </c>
      <c r="B230" s="19">
        <v>5.7882652569025061E-5</v>
      </c>
      <c r="C230" s="20">
        <f>$B230*'Valor final dos insumos'!B$24</f>
        <v>22.41449921858419</v>
      </c>
      <c r="D230" s="20">
        <f>$B230*'Valor final dos insumos'!C$24</f>
        <v>9.3393746744100792</v>
      </c>
      <c r="E230" s="20">
        <f>$B230*'Valor final dos insumos'!D$24</f>
        <v>37.357498697640317</v>
      </c>
      <c r="F230" s="20">
        <f>$B230*'Valor final dos insumos'!E$24</f>
        <v>37.357498697640317</v>
      </c>
      <c r="G230" s="20">
        <f>$B230*'Valor final dos insumos'!F$24</f>
        <v>224.14499218584189</v>
      </c>
      <c r="H230" s="20">
        <f>$B230*'Valor final dos insumos'!G$24</f>
        <v>112.07249609292094</v>
      </c>
      <c r="I230" s="20">
        <f>$B230*'Valor final dos insumos'!H$24</f>
        <v>8.4054372069690722</v>
      </c>
      <c r="J230" s="20">
        <f>$B230*'Valor final dos insumos'!I$24</f>
        <v>2.8018124023230238</v>
      </c>
      <c r="K230" s="20">
        <f>$B230*'Valor final dos insumos'!J$24</f>
        <v>11.207249609292095</v>
      </c>
      <c r="L230" s="20">
        <f>$B230*'Valor final dos insumos'!K$24</f>
        <v>2.8018124023230238</v>
      </c>
      <c r="M230" s="20">
        <f>$B230*'Valor final dos insumos'!L$24</f>
        <v>0.84057188060738197</v>
      </c>
      <c r="N230" s="20">
        <f>$B230*'Valor final dos insumos'!M$24</f>
        <v>2.8018124023230238</v>
      </c>
      <c r="O230" s="20">
        <f>$B230*'Valor final dos insumos'!N$24</f>
        <v>2.8018124023230238</v>
      </c>
      <c r="P230" s="20">
        <f>$B230*'Valor final dos insumos'!O$24</f>
        <v>0.84057188060738197</v>
      </c>
      <c r="Q230" s="20">
        <f>$B230*'Valor final dos insumos'!P$24</f>
        <v>0.84057188060738197</v>
      </c>
    </row>
    <row r="231" spans="1:17">
      <c r="A231" s="18" t="s">
        <v>272</v>
      </c>
      <c r="B231" s="19">
        <v>1.5315749869764032E-2</v>
      </c>
      <c r="C231" s="20">
        <f>$B231*'Valor final dos insumos'!B$24</f>
        <v>5930.876493237377</v>
      </c>
      <c r="D231" s="20">
        <f>$B231*'Valor final dos insumos'!C$24</f>
        <v>2471.198538848907</v>
      </c>
      <c r="E231" s="20">
        <f>$B231*'Valor final dos insumos'!D$24</f>
        <v>9884.794155395628</v>
      </c>
      <c r="F231" s="20">
        <f>$B231*'Valor final dos insumos'!E$24</f>
        <v>9884.794155395628</v>
      </c>
      <c r="G231" s="20">
        <f>$B231*'Valor final dos insumos'!F$24</f>
        <v>59308.764932373764</v>
      </c>
      <c r="H231" s="20">
        <f>$B231*'Valor final dos insumos'!G$24</f>
        <v>29654.382466186882</v>
      </c>
      <c r="I231" s="20">
        <f>$B231*'Valor final dos insumos'!H$24</f>
        <v>2224.0786849640162</v>
      </c>
      <c r="J231" s="20">
        <f>$B231*'Valor final dos insumos'!I$24</f>
        <v>741.35956165467212</v>
      </c>
      <c r="K231" s="20">
        <f>$B231*'Valor final dos insumos'!J$24</f>
        <v>2965.4382466186885</v>
      </c>
      <c r="L231" s="20">
        <f>$B231*'Valor final dos insumos'!K$24</f>
        <v>741.35956165467212</v>
      </c>
      <c r="M231" s="20">
        <f>$B231*'Valor final dos insumos'!L$24</f>
        <v>222.41531960871328</v>
      </c>
      <c r="N231" s="20">
        <f>$B231*'Valor final dos insumos'!M$24</f>
        <v>741.35956165467212</v>
      </c>
      <c r="O231" s="20">
        <f>$B231*'Valor final dos insumos'!N$24</f>
        <v>741.35956165467212</v>
      </c>
      <c r="P231" s="20">
        <f>$B231*'Valor final dos insumos'!O$24</f>
        <v>222.41531960871328</v>
      </c>
      <c r="Q231" s="20">
        <f>$B231*'Valor final dos insumos'!P$24</f>
        <v>222.41531960871328</v>
      </c>
    </row>
    <row r="232" spans="1:17">
      <c r="A232" s="18" t="s">
        <v>273</v>
      </c>
      <c r="B232" s="19">
        <v>2.6008605221015261E-3</v>
      </c>
      <c r="C232" s="20">
        <f>$B232*'Valor final dos insumos'!B$24</f>
        <v>1007.1581648883829</v>
      </c>
      <c r="D232" s="20">
        <f>$B232*'Valor final dos insumos'!C$24</f>
        <v>419.64923537015954</v>
      </c>
      <c r="E232" s="20">
        <f>$B232*'Valor final dos insumos'!D$24</f>
        <v>1678.5969414806382</v>
      </c>
      <c r="F232" s="20">
        <f>$B232*'Valor final dos insumos'!E$24</f>
        <v>1678.5969414806382</v>
      </c>
      <c r="G232" s="20">
        <f>$B232*'Valor final dos insumos'!F$24</f>
        <v>10071.581648883828</v>
      </c>
      <c r="H232" s="20">
        <f>$B232*'Valor final dos insumos'!G$24</f>
        <v>5035.7908244419141</v>
      </c>
      <c r="I232" s="20">
        <f>$B232*'Valor final dos insumos'!H$24</f>
        <v>377.68431183314362</v>
      </c>
      <c r="J232" s="20">
        <f>$B232*'Valor final dos insumos'!I$24</f>
        <v>125.89477061104786</v>
      </c>
      <c r="K232" s="20">
        <f>$B232*'Valor final dos insumos'!J$24</f>
        <v>503.57908244419144</v>
      </c>
      <c r="L232" s="20">
        <f>$B232*'Valor final dos insumos'!K$24</f>
        <v>125.89477061104786</v>
      </c>
      <c r="M232" s="20">
        <f>$B232*'Valor final dos insumos'!L$24</f>
        <v>37.769696501958364</v>
      </c>
      <c r="N232" s="20">
        <f>$B232*'Valor final dos insumos'!M$24</f>
        <v>125.89477061104786</v>
      </c>
      <c r="O232" s="20">
        <f>$B232*'Valor final dos insumos'!N$24</f>
        <v>125.89477061104786</v>
      </c>
      <c r="P232" s="20">
        <f>$B232*'Valor final dos insumos'!O$24</f>
        <v>37.769696501958364</v>
      </c>
      <c r="Q232" s="20">
        <f>$B232*'Valor final dos insumos'!P$24</f>
        <v>37.769696501958364</v>
      </c>
    </row>
    <row r="233" spans="1:17">
      <c r="A233" s="18" t="s">
        <v>274</v>
      </c>
      <c r="B233" s="19">
        <v>1.6207142719327017E-4</v>
      </c>
      <c r="C233" s="20">
        <f>$B233*'Valor final dos insumos'!B$24</f>
        <v>62.760597812035726</v>
      </c>
      <c r="D233" s="20">
        <f>$B233*'Valor final dos insumos'!C$24</f>
        <v>26.150249088348218</v>
      </c>
      <c r="E233" s="20">
        <f>$B233*'Valor final dos insumos'!D$24</f>
        <v>104.60099635339287</v>
      </c>
      <c r="F233" s="20">
        <f>$B233*'Valor final dos insumos'!E$24</f>
        <v>104.60099635339287</v>
      </c>
      <c r="G233" s="20">
        <f>$B233*'Valor final dos insumos'!F$24</f>
        <v>627.60597812035724</v>
      </c>
      <c r="H233" s="20">
        <f>$B233*'Valor final dos insumos'!G$24</f>
        <v>313.80298906017862</v>
      </c>
      <c r="I233" s="20">
        <f>$B233*'Valor final dos insumos'!H$24</f>
        <v>23.535224179513399</v>
      </c>
      <c r="J233" s="20">
        <f>$B233*'Valor final dos insumos'!I$24</f>
        <v>7.8450747265044658</v>
      </c>
      <c r="K233" s="20">
        <f>$B233*'Valor final dos insumos'!J$24</f>
        <v>31.380298906017863</v>
      </c>
      <c r="L233" s="20">
        <f>$B233*'Valor final dos insumos'!K$24</f>
        <v>7.8450747265044658</v>
      </c>
      <c r="M233" s="20">
        <f>$B233*'Valor final dos insumos'!L$24</f>
        <v>2.3536012657006693</v>
      </c>
      <c r="N233" s="20">
        <f>$B233*'Valor final dos insumos'!M$24</f>
        <v>7.8450747265044658</v>
      </c>
      <c r="O233" s="20">
        <f>$B233*'Valor final dos insumos'!N$24</f>
        <v>7.8450747265044658</v>
      </c>
      <c r="P233" s="20">
        <f>$B233*'Valor final dos insumos'!O$24</f>
        <v>2.3536012657006693</v>
      </c>
      <c r="Q233" s="20">
        <f>$B233*'Valor final dos insumos'!P$24</f>
        <v>2.3536012657006693</v>
      </c>
    </row>
    <row r="234" spans="1:17">
      <c r="A234" s="18" t="s">
        <v>275</v>
      </c>
      <c r="B234" s="19">
        <v>6.8301530031449574E-4</v>
      </c>
      <c r="C234" s="20">
        <f>$B234*'Valor final dos insumos'!B$24</f>
        <v>264.49109077929342</v>
      </c>
      <c r="D234" s="20">
        <f>$B234*'Valor final dos insumos'!C$24</f>
        <v>110.20462115803893</v>
      </c>
      <c r="E234" s="20">
        <f>$B234*'Valor final dos insumos'!D$24</f>
        <v>440.81848463215573</v>
      </c>
      <c r="F234" s="20">
        <f>$B234*'Valor final dos insumos'!E$24</f>
        <v>440.81848463215573</v>
      </c>
      <c r="G234" s="20">
        <f>$B234*'Valor final dos insumos'!F$24</f>
        <v>2644.9109077929343</v>
      </c>
      <c r="H234" s="20">
        <f>$B234*'Valor final dos insumos'!G$24</f>
        <v>1322.4554538964671</v>
      </c>
      <c r="I234" s="20">
        <f>$B234*'Valor final dos insumos'!H$24</f>
        <v>99.184159042235052</v>
      </c>
      <c r="J234" s="20">
        <f>$B234*'Valor final dos insumos'!I$24</f>
        <v>33.061386347411677</v>
      </c>
      <c r="K234" s="20">
        <f>$B234*'Valor final dos insumos'!J$24</f>
        <v>132.24554538964671</v>
      </c>
      <c r="L234" s="20">
        <f>$B234*'Valor final dos insumos'!K$24</f>
        <v>33.061386347411677</v>
      </c>
      <c r="M234" s="20">
        <f>$B234*'Valor final dos insumos'!L$24</f>
        <v>9.9187481911671078</v>
      </c>
      <c r="N234" s="20">
        <f>$B234*'Valor final dos insumos'!M$24</f>
        <v>33.061386347411677</v>
      </c>
      <c r="O234" s="20">
        <f>$B234*'Valor final dos insumos'!N$24</f>
        <v>33.061386347411677</v>
      </c>
      <c r="P234" s="20">
        <f>$B234*'Valor final dos insumos'!O$24</f>
        <v>9.9187481911671078</v>
      </c>
      <c r="Q234" s="20">
        <f>$B234*'Valor final dos insumos'!P$24</f>
        <v>9.9187481911671078</v>
      </c>
    </row>
    <row r="235" spans="1:17">
      <c r="A235" s="18" t="s">
        <v>276</v>
      </c>
      <c r="B235" s="19">
        <v>1.5435374018406683E-5</v>
      </c>
      <c r="C235" s="20">
        <f>$B235*'Valor final dos insumos'!B$24</f>
        <v>5.9771997916224509</v>
      </c>
      <c r="D235" s="20">
        <f>$B235*'Valor final dos insumos'!C$24</f>
        <v>2.4904999131760213</v>
      </c>
      <c r="E235" s="20">
        <f>$B235*'Valor final dos insumos'!D$24</f>
        <v>9.9619996527040851</v>
      </c>
      <c r="F235" s="20">
        <f>$B235*'Valor final dos insumos'!E$24</f>
        <v>9.9619996527040851</v>
      </c>
      <c r="G235" s="20">
        <f>$B235*'Valor final dos insumos'!F$24</f>
        <v>59.7719979162245</v>
      </c>
      <c r="H235" s="20">
        <f>$B235*'Valor final dos insumos'!G$24</f>
        <v>29.88599895811225</v>
      </c>
      <c r="I235" s="20">
        <f>$B235*'Valor final dos insumos'!H$24</f>
        <v>2.2414499218584192</v>
      </c>
      <c r="J235" s="20">
        <f>$B235*'Valor final dos insumos'!I$24</f>
        <v>0.74714997395280636</v>
      </c>
      <c r="K235" s="20">
        <f>$B235*'Valor final dos insumos'!J$24</f>
        <v>2.9885998958112254</v>
      </c>
      <c r="L235" s="20">
        <f>$B235*'Valor final dos insumos'!K$24</f>
        <v>0.74714997395280636</v>
      </c>
      <c r="M235" s="20">
        <f>$B235*'Valor final dos insumos'!L$24</f>
        <v>0.22415250149530186</v>
      </c>
      <c r="N235" s="20">
        <f>$B235*'Valor final dos insumos'!M$24</f>
        <v>0.74714997395280636</v>
      </c>
      <c r="O235" s="20">
        <f>$B235*'Valor final dos insumos'!N$24</f>
        <v>0.74714997395280636</v>
      </c>
      <c r="P235" s="20">
        <f>$B235*'Valor final dos insumos'!O$24</f>
        <v>0.22415250149530186</v>
      </c>
      <c r="Q235" s="20">
        <f>$B235*'Valor final dos insumos'!P$24</f>
        <v>0.22415250149530186</v>
      </c>
    </row>
    <row r="236" spans="1:17">
      <c r="A236" s="18" t="s">
        <v>277</v>
      </c>
      <c r="B236" s="19">
        <v>2.3153061027610025E-5</v>
      </c>
      <c r="C236" s="20">
        <f>$B236*'Valor final dos insumos'!B$24</f>
        <v>8.9657996874336749</v>
      </c>
      <c r="D236" s="20">
        <f>$B236*'Valor final dos insumos'!C$24</f>
        <v>3.7357498697640317</v>
      </c>
      <c r="E236" s="20">
        <f>$B236*'Valor final dos insumos'!D$24</f>
        <v>14.942999479056127</v>
      </c>
      <c r="F236" s="20">
        <f>$B236*'Valor final dos insumos'!E$24</f>
        <v>14.942999479056127</v>
      </c>
      <c r="G236" s="20">
        <f>$B236*'Valor final dos insumos'!F$24</f>
        <v>89.657996874336746</v>
      </c>
      <c r="H236" s="20">
        <f>$B236*'Valor final dos insumos'!G$24</f>
        <v>44.828998437168373</v>
      </c>
      <c r="I236" s="20">
        <f>$B236*'Valor final dos insumos'!H$24</f>
        <v>3.3621748827876288</v>
      </c>
      <c r="J236" s="20">
        <f>$B236*'Valor final dos insumos'!I$24</f>
        <v>1.1207249609292094</v>
      </c>
      <c r="K236" s="20">
        <f>$B236*'Valor final dos insumos'!J$24</f>
        <v>4.4828998437168375</v>
      </c>
      <c r="L236" s="20">
        <f>$B236*'Valor final dos insumos'!K$24</f>
        <v>1.1207249609292094</v>
      </c>
      <c r="M236" s="20">
        <f>$B236*'Valor final dos insumos'!L$24</f>
        <v>0.33622875224295279</v>
      </c>
      <c r="N236" s="20">
        <f>$B236*'Valor final dos insumos'!M$24</f>
        <v>1.1207249609292094</v>
      </c>
      <c r="O236" s="20">
        <f>$B236*'Valor final dos insumos'!N$24</f>
        <v>1.1207249609292094</v>
      </c>
      <c r="P236" s="20">
        <f>$B236*'Valor final dos insumos'!O$24</f>
        <v>0.33622875224295279</v>
      </c>
      <c r="Q236" s="20">
        <f>$B236*'Valor final dos insumos'!P$24</f>
        <v>0.33622875224295279</v>
      </c>
    </row>
    <row r="237" spans="1:17">
      <c r="A237" s="18" t="s">
        <v>278</v>
      </c>
      <c r="B237" s="19">
        <v>7.9862625171236185E-2</v>
      </c>
      <c r="C237" s="20">
        <f>$B237*'Valor final dos insumos'!B$24</f>
        <v>30926.031721854561</v>
      </c>
      <c r="D237" s="20">
        <f>$B237*'Valor final dos insumos'!C$24</f>
        <v>12885.846550772734</v>
      </c>
      <c r="E237" s="20">
        <f>$B237*'Valor final dos insumos'!D$24</f>
        <v>51543.386203090937</v>
      </c>
      <c r="F237" s="20">
        <f>$B237*'Valor final dos insumos'!E$24</f>
        <v>51543.386203090937</v>
      </c>
      <c r="G237" s="20">
        <f>$B237*'Valor final dos insumos'!F$24</f>
        <v>309260.31721854559</v>
      </c>
      <c r="H237" s="20">
        <f>$B237*'Valor final dos insumos'!G$24</f>
        <v>154630.1586092728</v>
      </c>
      <c r="I237" s="20">
        <f>$B237*'Valor final dos insumos'!H$24</f>
        <v>11597.261895695461</v>
      </c>
      <c r="J237" s="20">
        <f>$B237*'Valor final dos insumos'!I$24</f>
        <v>3865.7539652318201</v>
      </c>
      <c r="K237" s="20">
        <f>$B237*'Valor final dos insumos'!J$24</f>
        <v>15463.01586092728</v>
      </c>
      <c r="L237" s="20">
        <f>$B237*'Valor final dos insumos'!K$24</f>
        <v>3865.7539652318201</v>
      </c>
      <c r="M237" s="20">
        <f>$B237*'Valor final dos insumos'!L$24</f>
        <v>1159.7650427366918</v>
      </c>
      <c r="N237" s="20">
        <f>$B237*'Valor final dos insumos'!M$24</f>
        <v>3865.7539652318201</v>
      </c>
      <c r="O237" s="20">
        <f>$B237*'Valor final dos insumos'!N$24</f>
        <v>3865.7539652318201</v>
      </c>
      <c r="P237" s="20">
        <f>$B237*'Valor final dos insumos'!O$24</f>
        <v>1159.7650427366918</v>
      </c>
      <c r="Q237" s="20">
        <f>$B237*'Valor final dos insumos'!P$24</f>
        <v>1159.7650427366918</v>
      </c>
    </row>
    <row r="238" spans="1:17">
      <c r="A238" s="18" t="s">
        <v>279</v>
      </c>
      <c r="B238" s="19">
        <v>1.9294217523008355E-4</v>
      </c>
      <c r="C238" s="20">
        <f>$B238*'Valor final dos insumos'!B$24</f>
        <v>74.714997395280633</v>
      </c>
      <c r="D238" s="20">
        <f>$B238*'Valor final dos insumos'!C$24</f>
        <v>31.131248914700265</v>
      </c>
      <c r="E238" s="20">
        <f>$B238*'Valor final dos insumos'!D$24</f>
        <v>124.52499565880106</v>
      </c>
      <c r="F238" s="20">
        <f>$B238*'Valor final dos insumos'!E$24</f>
        <v>124.52499565880106</v>
      </c>
      <c r="G238" s="20">
        <f>$B238*'Valor final dos insumos'!F$24</f>
        <v>747.14997395280625</v>
      </c>
      <c r="H238" s="20">
        <f>$B238*'Valor final dos insumos'!G$24</f>
        <v>373.57498697640312</v>
      </c>
      <c r="I238" s="20">
        <f>$B238*'Valor final dos insumos'!H$24</f>
        <v>28.018124023230239</v>
      </c>
      <c r="J238" s="20">
        <f>$B238*'Valor final dos insumos'!I$24</f>
        <v>9.3393746744100792</v>
      </c>
      <c r="K238" s="20">
        <f>$B238*'Valor final dos insumos'!J$24</f>
        <v>37.357498697640317</v>
      </c>
      <c r="L238" s="20">
        <f>$B238*'Valor final dos insumos'!K$24</f>
        <v>9.3393746744100792</v>
      </c>
      <c r="M238" s="20">
        <f>$B238*'Valor final dos insumos'!L$24</f>
        <v>2.8019062686912735</v>
      </c>
      <c r="N238" s="20">
        <f>$B238*'Valor final dos insumos'!M$24</f>
        <v>9.3393746744100792</v>
      </c>
      <c r="O238" s="20">
        <f>$B238*'Valor final dos insumos'!N$24</f>
        <v>9.3393746744100792</v>
      </c>
      <c r="P238" s="20">
        <f>$B238*'Valor final dos insumos'!O$24</f>
        <v>2.8019062686912735</v>
      </c>
      <c r="Q238" s="20">
        <f>$B238*'Valor final dos insumos'!P$24</f>
        <v>2.8019062686912735</v>
      </c>
    </row>
    <row r="239" spans="1:17">
      <c r="A239" s="18" t="s">
        <v>280</v>
      </c>
      <c r="B239" s="19">
        <v>8.4894557101236755E-5</v>
      </c>
      <c r="C239" s="20">
        <f>$B239*'Valor final dos insumos'!B$24</f>
        <v>32.874598853923473</v>
      </c>
      <c r="D239" s="20">
        <f>$B239*'Valor final dos insumos'!C$24</f>
        <v>13.697749522468115</v>
      </c>
      <c r="E239" s="20">
        <f>$B239*'Valor final dos insumos'!D$24</f>
        <v>54.79099808987246</v>
      </c>
      <c r="F239" s="20">
        <f>$B239*'Valor final dos insumos'!E$24</f>
        <v>54.79099808987246</v>
      </c>
      <c r="G239" s="20">
        <f>$B239*'Valor final dos insumos'!F$24</f>
        <v>328.74598853923476</v>
      </c>
      <c r="H239" s="20">
        <f>$B239*'Valor final dos insumos'!G$24</f>
        <v>164.37299426961738</v>
      </c>
      <c r="I239" s="20">
        <f>$B239*'Valor final dos insumos'!H$24</f>
        <v>12.327974570221304</v>
      </c>
      <c r="J239" s="20">
        <f>$B239*'Valor final dos insumos'!I$24</f>
        <v>4.1093248567404341</v>
      </c>
      <c r="K239" s="20">
        <f>$B239*'Valor final dos insumos'!J$24</f>
        <v>16.437299426961737</v>
      </c>
      <c r="L239" s="20">
        <f>$B239*'Valor final dos insumos'!K$24</f>
        <v>4.1093248567404341</v>
      </c>
      <c r="M239" s="20">
        <f>$B239*'Valor final dos insumos'!L$24</f>
        <v>1.2328387582241602</v>
      </c>
      <c r="N239" s="20">
        <f>$B239*'Valor final dos insumos'!M$24</f>
        <v>4.1093248567404341</v>
      </c>
      <c r="O239" s="20">
        <f>$B239*'Valor final dos insumos'!N$24</f>
        <v>4.1093248567404341</v>
      </c>
      <c r="P239" s="20">
        <f>$B239*'Valor final dos insumos'!O$24</f>
        <v>1.2328387582241602</v>
      </c>
      <c r="Q239" s="20">
        <f>$B239*'Valor final dos insumos'!P$24</f>
        <v>1.2328387582241602</v>
      </c>
    </row>
    <row r="240" spans="1:17">
      <c r="A240" s="18" t="s">
        <v>281</v>
      </c>
      <c r="B240" s="19">
        <v>1.3814659746473981E-3</v>
      </c>
      <c r="C240" s="20">
        <f>$B240*'Valor final dos insumos'!B$24</f>
        <v>534.95938135020924</v>
      </c>
      <c r="D240" s="20">
        <f>$B240*'Valor final dos insumos'!C$24</f>
        <v>222.89974222925386</v>
      </c>
      <c r="E240" s="20">
        <f>$B240*'Valor final dos insumos'!D$24</f>
        <v>891.59896891701544</v>
      </c>
      <c r="F240" s="20">
        <f>$B240*'Valor final dos insumos'!E$24</f>
        <v>891.59896891701544</v>
      </c>
      <c r="G240" s="20">
        <f>$B240*'Valor final dos insumos'!F$24</f>
        <v>5349.5938135020924</v>
      </c>
      <c r="H240" s="20">
        <f>$B240*'Valor final dos insumos'!G$24</f>
        <v>2674.7969067510462</v>
      </c>
      <c r="I240" s="20">
        <f>$B240*'Valor final dos insumos'!H$24</f>
        <v>200.60976800632849</v>
      </c>
      <c r="J240" s="20">
        <f>$B240*'Valor final dos insumos'!I$24</f>
        <v>66.869922668776155</v>
      </c>
      <c r="K240" s="20">
        <f>$B240*'Valor final dos insumos'!J$24</f>
        <v>267.47969067510462</v>
      </c>
      <c r="L240" s="20">
        <f>$B240*'Valor final dos insumos'!K$24</f>
        <v>66.869922668776155</v>
      </c>
      <c r="M240" s="20">
        <f>$B240*'Valor final dos insumos'!L$24</f>
        <v>20.061648883829516</v>
      </c>
      <c r="N240" s="20">
        <f>$B240*'Valor final dos insumos'!M$24</f>
        <v>66.869922668776155</v>
      </c>
      <c r="O240" s="20">
        <f>$B240*'Valor final dos insumos'!N$24</f>
        <v>66.869922668776155</v>
      </c>
      <c r="P240" s="20">
        <f>$B240*'Valor final dos insumos'!O$24</f>
        <v>20.061648883829516</v>
      </c>
      <c r="Q240" s="20">
        <f>$B240*'Valor final dos insumos'!P$24</f>
        <v>20.061648883829516</v>
      </c>
    </row>
    <row r="241" spans="1:17">
      <c r="A241" s="18" t="s">
        <v>282</v>
      </c>
      <c r="B241" s="19">
        <v>3.4729591541415039E-5</v>
      </c>
      <c r="C241" s="20">
        <f>$B241*'Valor final dos insumos'!B$24</f>
        <v>13.448699531150515</v>
      </c>
      <c r="D241" s="20">
        <f>$B241*'Valor final dos insumos'!C$24</f>
        <v>5.6036248046460475</v>
      </c>
      <c r="E241" s="20">
        <f>$B241*'Valor final dos insumos'!D$24</f>
        <v>22.41449921858419</v>
      </c>
      <c r="F241" s="20">
        <f>$B241*'Valor final dos insumos'!E$24</f>
        <v>22.41449921858419</v>
      </c>
      <c r="G241" s="20">
        <f>$B241*'Valor final dos insumos'!F$24</f>
        <v>134.48699531150513</v>
      </c>
      <c r="H241" s="20">
        <f>$B241*'Valor final dos insumos'!G$24</f>
        <v>67.243497655752563</v>
      </c>
      <c r="I241" s="20">
        <f>$B241*'Valor final dos insumos'!H$24</f>
        <v>5.0432623241814429</v>
      </c>
      <c r="J241" s="20">
        <f>$B241*'Valor final dos insumos'!I$24</f>
        <v>1.6810874413938144</v>
      </c>
      <c r="K241" s="20">
        <f>$B241*'Valor final dos insumos'!J$24</f>
        <v>6.7243497655752575</v>
      </c>
      <c r="L241" s="20">
        <f>$B241*'Valor final dos insumos'!K$24</f>
        <v>1.6810874413938144</v>
      </c>
      <c r="M241" s="20">
        <f>$B241*'Valor final dos insumos'!L$24</f>
        <v>0.50434312836442918</v>
      </c>
      <c r="N241" s="20">
        <f>$B241*'Valor final dos insumos'!M$24</f>
        <v>1.6810874413938144</v>
      </c>
      <c r="O241" s="20">
        <f>$B241*'Valor final dos insumos'!N$24</f>
        <v>1.6810874413938144</v>
      </c>
      <c r="P241" s="20">
        <f>$B241*'Valor final dos insumos'!O$24</f>
        <v>0.50434312836442918</v>
      </c>
      <c r="Q241" s="20">
        <f>$B241*'Valor final dos insumos'!P$24</f>
        <v>0.50434312836442918</v>
      </c>
    </row>
    <row r="242" spans="1:17">
      <c r="A242" s="18" t="s">
        <v>283</v>
      </c>
      <c r="B242" s="19">
        <v>1.3505952266105849E-3</v>
      </c>
      <c r="C242" s="20">
        <f>$B242*'Valor final dos insumos'!B$24</f>
        <v>523.00498176696442</v>
      </c>
      <c r="D242" s="20">
        <f>$B242*'Valor final dos insumos'!C$24</f>
        <v>217.91874240290187</v>
      </c>
      <c r="E242" s="20">
        <f>$B242*'Valor final dos insumos'!D$24</f>
        <v>871.67496961160748</v>
      </c>
      <c r="F242" s="20">
        <f>$B242*'Valor final dos insumos'!E$24</f>
        <v>871.67496961160748</v>
      </c>
      <c r="G242" s="20">
        <f>$B242*'Valor final dos insumos'!F$24</f>
        <v>5230.0498176696447</v>
      </c>
      <c r="H242" s="20">
        <f>$B242*'Valor final dos insumos'!G$24</f>
        <v>2615.0249088348223</v>
      </c>
      <c r="I242" s="20">
        <f>$B242*'Valor final dos insumos'!H$24</f>
        <v>196.12686816261169</v>
      </c>
      <c r="J242" s="20">
        <f>$B242*'Valor final dos insumos'!I$24</f>
        <v>65.375622720870552</v>
      </c>
      <c r="K242" s="20">
        <f>$B242*'Valor final dos insumos'!J$24</f>
        <v>261.50249088348221</v>
      </c>
      <c r="L242" s="20">
        <f>$B242*'Valor final dos insumos'!K$24</f>
        <v>65.375622720870552</v>
      </c>
      <c r="M242" s="20">
        <f>$B242*'Valor final dos insumos'!L$24</f>
        <v>19.613343880838915</v>
      </c>
      <c r="N242" s="20">
        <f>$B242*'Valor final dos insumos'!M$24</f>
        <v>65.375622720870552</v>
      </c>
      <c r="O242" s="20">
        <f>$B242*'Valor final dos insumos'!N$24</f>
        <v>65.375622720870552</v>
      </c>
      <c r="P242" s="20">
        <f>$B242*'Valor final dos insumos'!O$24</f>
        <v>19.613343880838915</v>
      </c>
      <c r="Q242" s="20">
        <f>$B242*'Valor final dos insumos'!P$24</f>
        <v>19.613343880838915</v>
      </c>
    </row>
    <row r="243" spans="1:17">
      <c r="A243" s="18" t="s">
        <v>284</v>
      </c>
      <c r="B243" s="19">
        <v>6.3670917825927567E-4</v>
      </c>
      <c r="C243" s="20">
        <f>$B243*'Valor final dos insumos'!B$24</f>
        <v>246.55949140442607</v>
      </c>
      <c r="D243" s="20">
        <f>$B243*'Valor final dos insumos'!C$24</f>
        <v>102.73312141851086</v>
      </c>
      <c r="E243" s="20">
        <f>$B243*'Valor final dos insumos'!D$24</f>
        <v>410.93248567404345</v>
      </c>
      <c r="F243" s="20">
        <f>$B243*'Valor final dos insumos'!E$24</f>
        <v>410.93248567404345</v>
      </c>
      <c r="G243" s="20">
        <f>$B243*'Valor final dos insumos'!F$24</f>
        <v>2465.5949140442608</v>
      </c>
      <c r="H243" s="20">
        <f>$B243*'Valor final dos insumos'!G$24</f>
        <v>1232.7974570221304</v>
      </c>
      <c r="I243" s="20">
        <f>$B243*'Valor final dos insumos'!H$24</f>
        <v>92.459809276659783</v>
      </c>
      <c r="J243" s="20">
        <f>$B243*'Valor final dos insumos'!I$24</f>
        <v>30.819936425553259</v>
      </c>
      <c r="K243" s="20">
        <f>$B243*'Valor final dos insumos'!J$24</f>
        <v>123.27974570221303</v>
      </c>
      <c r="L243" s="20">
        <f>$B243*'Valor final dos insumos'!K$24</f>
        <v>30.819936425553259</v>
      </c>
      <c r="M243" s="20">
        <f>$B243*'Valor final dos insumos'!L$24</f>
        <v>9.2462906866812009</v>
      </c>
      <c r="N243" s="20">
        <f>$B243*'Valor final dos insumos'!M$24</f>
        <v>30.819936425553259</v>
      </c>
      <c r="O243" s="20">
        <f>$B243*'Valor final dos insumos'!N$24</f>
        <v>30.819936425553259</v>
      </c>
      <c r="P243" s="20">
        <f>$B243*'Valor final dos insumos'!O$24</f>
        <v>9.2462906866812009</v>
      </c>
      <c r="Q243" s="20">
        <f>$B243*'Valor final dos insumos'!P$24</f>
        <v>9.2462906866812009</v>
      </c>
    </row>
    <row r="244" spans="1:17">
      <c r="A244" s="18" t="s">
        <v>285</v>
      </c>
      <c r="B244" s="19">
        <v>2.0490459009434871E-3</v>
      </c>
      <c r="C244" s="20">
        <f>$B244*'Valor final dos insumos'!B$24</f>
        <v>793.4732723378803</v>
      </c>
      <c r="D244" s="20">
        <f>$B244*'Valor final dos insumos'!C$24</f>
        <v>330.61386347411678</v>
      </c>
      <c r="E244" s="20">
        <f>$B244*'Valor final dos insumos'!D$24</f>
        <v>1322.4554538964671</v>
      </c>
      <c r="F244" s="20">
        <f>$B244*'Valor final dos insumos'!E$24</f>
        <v>1322.4554538964671</v>
      </c>
      <c r="G244" s="20">
        <f>$B244*'Valor final dos insumos'!F$24</f>
        <v>7934.7327233788019</v>
      </c>
      <c r="H244" s="20">
        <f>$B244*'Valor final dos insumos'!G$24</f>
        <v>3967.3663616894009</v>
      </c>
      <c r="I244" s="20">
        <f>$B244*'Valor final dos insumos'!H$24</f>
        <v>297.55247712670513</v>
      </c>
      <c r="J244" s="20">
        <f>$B244*'Valor final dos insumos'!I$24</f>
        <v>99.184159042235038</v>
      </c>
      <c r="K244" s="20">
        <f>$B244*'Valor final dos insumos'!J$24</f>
        <v>396.73663616894015</v>
      </c>
      <c r="L244" s="20">
        <f>$B244*'Valor final dos insumos'!K$24</f>
        <v>99.184159042235038</v>
      </c>
      <c r="M244" s="20">
        <f>$B244*'Valor final dos insumos'!L$24</f>
        <v>29.75624457350132</v>
      </c>
      <c r="N244" s="20">
        <f>$B244*'Valor final dos insumos'!M$24</f>
        <v>99.184159042235038</v>
      </c>
      <c r="O244" s="20">
        <f>$B244*'Valor final dos insumos'!N$24</f>
        <v>99.184159042235038</v>
      </c>
      <c r="P244" s="20">
        <f>$B244*'Valor final dos insumos'!O$24</f>
        <v>29.75624457350132</v>
      </c>
      <c r="Q244" s="20">
        <f>$B244*'Valor final dos insumos'!P$24</f>
        <v>29.75624457350132</v>
      </c>
    </row>
    <row r="245" spans="1:17">
      <c r="A245" s="18" t="s">
        <v>286</v>
      </c>
      <c r="B245" s="19">
        <v>8.7981631904918091E-4</v>
      </c>
      <c r="C245" s="20">
        <f>$B245*'Valor final dos insumos'!B$24</f>
        <v>340.70038812247964</v>
      </c>
      <c r="D245" s="20">
        <f>$B245*'Valor final dos insumos'!C$24</f>
        <v>141.9584950510332</v>
      </c>
      <c r="E245" s="20">
        <f>$B245*'Valor final dos insumos'!D$24</f>
        <v>567.83398020413279</v>
      </c>
      <c r="F245" s="20">
        <f>$B245*'Valor final dos insumos'!E$24</f>
        <v>567.83398020413279</v>
      </c>
      <c r="G245" s="20">
        <f>$B245*'Valor final dos insumos'!F$24</f>
        <v>3407.0038812247963</v>
      </c>
      <c r="H245" s="20">
        <f>$B245*'Valor final dos insumos'!G$24</f>
        <v>1703.5019406123981</v>
      </c>
      <c r="I245" s="20">
        <f>$B245*'Valor final dos insumos'!H$24</f>
        <v>127.76264554592989</v>
      </c>
      <c r="J245" s="20">
        <f>$B245*'Valor final dos insumos'!I$24</f>
        <v>42.587548515309955</v>
      </c>
      <c r="K245" s="20">
        <f>$B245*'Valor final dos insumos'!J$24</f>
        <v>170.35019406123982</v>
      </c>
      <c r="L245" s="20">
        <f>$B245*'Valor final dos insumos'!K$24</f>
        <v>42.587548515309955</v>
      </c>
      <c r="M245" s="20">
        <f>$B245*'Valor final dos insumos'!L$24</f>
        <v>12.776692585232205</v>
      </c>
      <c r="N245" s="20">
        <f>$B245*'Valor final dos insumos'!M$24</f>
        <v>42.587548515309955</v>
      </c>
      <c r="O245" s="20">
        <f>$B245*'Valor final dos insumos'!N$24</f>
        <v>42.587548515309955</v>
      </c>
      <c r="P245" s="20">
        <f>$B245*'Valor final dos insumos'!O$24</f>
        <v>12.776692585232205</v>
      </c>
      <c r="Q245" s="20">
        <f>$B245*'Valor final dos insumos'!P$24</f>
        <v>12.776692585232205</v>
      </c>
    </row>
    <row r="246" spans="1:17">
      <c r="A246" s="18" t="s">
        <v>287</v>
      </c>
      <c r="B246" s="19">
        <v>1.0187346852148411E-3</v>
      </c>
      <c r="C246" s="20">
        <f>$B246*'Valor final dos insumos'!B$24</f>
        <v>394.49518624708173</v>
      </c>
      <c r="D246" s="20">
        <f>$B246*'Valor final dos insumos'!C$24</f>
        <v>164.37299426961738</v>
      </c>
      <c r="E246" s="20">
        <f>$B246*'Valor final dos insumos'!D$24</f>
        <v>657.49197707846952</v>
      </c>
      <c r="F246" s="20">
        <f>$B246*'Valor final dos insumos'!E$24</f>
        <v>657.49197707846952</v>
      </c>
      <c r="G246" s="20">
        <f>$B246*'Valor final dos insumos'!F$24</f>
        <v>3944.9518624708171</v>
      </c>
      <c r="H246" s="20">
        <f>$B246*'Valor final dos insumos'!G$24</f>
        <v>1972.4759312354086</v>
      </c>
      <c r="I246" s="20">
        <f>$B246*'Valor final dos insumos'!H$24</f>
        <v>147.93569484265566</v>
      </c>
      <c r="J246" s="20">
        <f>$B246*'Valor final dos insumos'!I$24</f>
        <v>49.311898280885217</v>
      </c>
      <c r="K246" s="20">
        <f>$B246*'Valor final dos insumos'!J$24</f>
        <v>197.24759312354087</v>
      </c>
      <c r="L246" s="20">
        <f>$B246*'Valor final dos insumos'!K$24</f>
        <v>49.311898280885217</v>
      </c>
      <c r="M246" s="20">
        <f>$B246*'Valor final dos insumos'!L$24</f>
        <v>14.794065098689924</v>
      </c>
      <c r="N246" s="20">
        <f>$B246*'Valor final dos insumos'!M$24</f>
        <v>49.311898280885217</v>
      </c>
      <c r="O246" s="20">
        <f>$B246*'Valor final dos insumos'!N$24</f>
        <v>49.311898280885217</v>
      </c>
      <c r="P246" s="20">
        <f>$B246*'Valor final dos insumos'!O$24</f>
        <v>14.794065098689924</v>
      </c>
      <c r="Q246" s="20">
        <f>$B246*'Valor final dos insumos'!P$24</f>
        <v>14.794065098689924</v>
      </c>
    </row>
    <row r="247" spans="1:17">
      <c r="A247" s="18" t="s">
        <v>288</v>
      </c>
      <c r="B247" s="19">
        <v>7.7176870092033417E-6</v>
      </c>
      <c r="C247" s="20">
        <f>$B247*'Valor final dos insumos'!B$24</f>
        <v>2.9885998958112254</v>
      </c>
      <c r="D247" s="20">
        <f>$B247*'Valor final dos insumos'!C$24</f>
        <v>1.2452499565880106</v>
      </c>
      <c r="E247" s="20">
        <f>$B247*'Valor final dos insumos'!D$24</f>
        <v>4.9809998263520425</v>
      </c>
      <c r="F247" s="20">
        <f>$B247*'Valor final dos insumos'!E$24</f>
        <v>4.9809998263520425</v>
      </c>
      <c r="G247" s="20">
        <f>$B247*'Valor final dos insumos'!F$24</f>
        <v>29.88599895811225</v>
      </c>
      <c r="H247" s="20">
        <f>$B247*'Valor final dos insumos'!G$24</f>
        <v>14.942999479056125</v>
      </c>
      <c r="I247" s="20">
        <f>$B247*'Valor final dos insumos'!H$24</f>
        <v>1.1207249609292096</v>
      </c>
      <c r="J247" s="20">
        <f>$B247*'Valor final dos insumos'!I$24</f>
        <v>0.37357498697640318</v>
      </c>
      <c r="K247" s="20">
        <f>$B247*'Valor final dos insumos'!J$24</f>
        <v>1.4942999479056127</v>
      </c>
      <c r="L247" s="20">
        <f>$B247*'Valor final dos insumos'!K$24</f>
        <v>0.37357498697640318</v>
      </c>
      <c r="M247" s="20">
        <f>$B247*'Valor final dos insumos'!L$24</f>
        <v>0.11207625074765093</v>
      </c>
      <c r="N247" s="20">
        <f>$B247*'Valor final dos insumos'!M$24</f>
        <v>0.37357498697640318</v>
      </c>
      <c r="O247" s="20">
        <f>$B247*'Valor final dos insumos'!N$24</f>
        <v>0.37357498697640318</v>
      </c>
      <c r="P247" s="20">
        <f>$B247*'Valor final dos insumos'!O$24</f>
        <v>0.11207625074765093</v>
      </c>
      <c r="Q247" s="20">
        <f>$B247*'Valor final dos insumos'!P$24</f>
        <v>0.11207625074765093</v>
      </c>
    </row>
    <row r="248" spans="1:17">
      <c r="A248" s="18" t="s">
        <v>289</v>
      </c>
      <c r="B248" s="19">
        <v>3.8588435046016712E-5</v>
      </c>
      <c r="C248" s="20">
        <f>$B248*'Valor final dos insumos'!B$24</f>
        <v>14.942999479056127</v>
      </c>
      <c r="D248" s="20">
        <f>$B248*'Valor final dos insumos'!C$24</f>
        <v>6.2262497829400534</v>
      </c>
      <c r="E248" s="20">
        <f>$B248*'Valor final dos insumos'!D$24</f>
        <v>24.904999131760214</v>
      </c>
      <c r="F248" s="20">
        <f>$B248*'Valor final dos insumos'!E$24</f>
        <v>24.904999131760214</v>
      </c>
      <c r="G248" s="20">
        <f>$B248*'Valor final dos insumos'!F$24</f>
        <v>149.42999479056127</v>
      </c>
      <c r="H248" s="20">
        <f>$B248*'Valor final dos insumos'!G$24</f>
        <v>74.714997395280633</v>
      </c>
      <c r="I248" s="20">
        <f>$B248*'Valor final dos insumos'!H$24</f>
        <v>5.6036248046460484</v>
      </c>
      <c r="J248" s="20">
        <f>$B248*'Valor final dos insumos'!I$24</f>
        <v>1.8678749348820158</v>
      </c>
      <c r="K248" s="20">
        <f>$B248*'Valor final dos insumos'!J$24</f>
        <v>7.4714997395280633</v>
      </c>
      <c r="L248" s="20">
        <f>$B248*'Valor final dos insumos'!K$24</f>
        <v>1.8678749348820158</v>
      </c>
      <c r="M248" s="20">
        <f>$B248*'Valor final dos insumos'!L$24</f>
        <v>0.56038125373825465</v>
      </c>
      <c r="N248" s="20">
        <f>$B248*'Valor final dos insumos'!M$24</f>
        <v>1.8678749348820158</v>
      </c>
      <c r="O248" s="20">
        <f>$B248*'Valor final dos insumos'!N$24</f>
        <v>1.8678749348820158</v>
      </c>
      <c r="P248" s="20">
        <f>$B248*'Valor final dos insumos'!O$24</f>
        <v>0.56038125373825465</v>
      </c>
      <c r="Q248" s="20">
        <f>$B248*'Valor final dos insumos'!P$24</f>
        <v>0.56038125373825465</v>
      </c>
    </row>
    <row r="249" spans="1:17">
      <c r="A249" s="18" t="s">
        <v>290</v>
      </c>
      <c r="B249" s="19">
        <v>4.5534353354299714E-4</v>
      </c>
      <c r="C249" s="20">
        <f>$B249*'Valor final dos insumos'!B$24</f>
        <v>176.32739385286229</v>
      </c>
      <c r="D249" s="20">
        <f>$B249*'Valor final dos insumos'!C$24</f>
        <v>73.469747438692622</v>
      </c>
      <c r="E249" s="20">
        <f>$B249*'Valor final dos insumos'!D$24</f>
        <v>293.87898975477049</v>
      </c>
      <c r="F249" s="20">
        <f>$B249*'Valor final dos insumos'!E$24</f>
        <v>293.87898975477049</v>
      </c>
      <c r="G249" s="20">
        <f>$B249*'Valor final dos insumos'!F$24</f>
        <v>1763.2739385286227</v>
      </c>
      <c r="H249" s="20">
        <f>$B249*'Valor final dos insumos'!G$24</f>
        <v>881.63696926431135</v>
      </c>
      <c r="I249" s="20">
        <f>$B249*'Valor final dos insumos'!H$24</f>
        <v>66.122772694823368</v>
      </c>
      <c r="J249" s="20">
        <f>$B249*'Valor final dos insumos'!I$24</f>
        <v>22.040924231607786</v>
      </c>
      <c r="K249" s="20">
        <f>$B249*'Valor final dos insumos'!J$24</f>
        <v>88.163696926431143</v>
      </c>
      <c r="L249" s="20">
        <f>$B249*'Valor final dos insumos'!K$24</f>
        <v>22.040924231607786</v>
      </c>
      <c r="M249" s="20">
        <f>$B249*'Valor final dos insumos'!L$24</f>
        <v>6.6124987941114046</v>
      </c>
      <c r="N249" s="20">
        <f>$B249*'Valor final dos insumos'!M$24</f>
        <v>22.040924231607786</v>
      </c>
      <c r="O249" s="20">
        <f>$B249*'Valor final dos insumos'!N$24</f>
        <v>22.040924231607786</v>
      </c>
      <c r="P249" s="20">
        <f>$B249*'Valor final dos insumos'!O$24</f>
        <v>6.6124987941114046</v>
      </c>
      <c r="Q249" s="20">
        <f>$B249*'Valor final dos insumos'!P$24</f>
        <v>6.6124987941114046</v>
      </c>
    </row>
    <row r="250" spans="1:17">
      <c r="A250" s="18" t="s">
        <v>291</v>
      </c>
      <c r="B250" s="19">
        <v>3.8588435046016709E-6</v>
      </c>
      <c r="C250" s="20">
        <f>$B250*'Valor final dos insumos'!B$24</f>
        <v>1.4942999479056127</v>
      </c>
      <c r="D250" s="20">
        <f>$B250*'Valor final dos insumos'!C$24</f>
        <v>0.62262497829400532</v>
      </c>
      <c r="E250" s="20">
        <f>$B250*'Valor final dos insumos'!D$24</f>
        <v>2.4904999131760213</v>
      </c>
      <c r="F250" s="20">
        <f>$B250*'Valor final dos insumos'!E$24</f>
        <v>2.4904999131760213</v>
      </c>
      <c r="G250" s="20">
        <f>$B250*'Valor final dos insumos'!F$24</f>
        <v>14.942999479056125</v>
      </c>
      <c r="H250" s="20">
        <f>$B250*'Valor final dos insumos'!G$24</f>
        <v>7.4714997395280625</v>
      </c>
      <c r="I250" s="20">
        <f>$B250*'Valor final dos insumos'!H$24</f>
        <v>0.5603624804646048</v>
      </c>
      <c r="J250" s="20">
        <f>$B250*'Valor final dos insumos'!I$24</f>
        <v>0.18678749348820159</v>
      </c>
      <c r="K250" s="20">
        <f>$B250*'Valor final dos insumos'!J$24</f>
        <v>0.74714997395280636</v>
      </c>
      <c r="L250" s="20">
        <f>$B250*'Valor final dos insumos'!K$24</f>
        <v>0.18678749348820159</v>
      </c>
      <c r="M250" s="20">
        <f>$B250*'Valor final dos insumos'!L$24</f>
        <v>5.6038125373825465E-2</v>
      </c>
      <c r="N250" s="20">
        <f>$B250*'Valor final dos insumos'!M$24</f>
        <v>0.18678749348820159</v>
      </c>
      <c r="O250" s="20">
        <f>$B250*'Valor final dos insumos'!N$24</f>
        <v>0.18678749348820159</v>
      </c>
      <c r="P250" s="20">
        <f>$B250*'Valor final dos insumos'!O$24</f>
        <v>5.6038125373825465E-2</v>
      </c>
      <c r="Q250" s="20">
        <f>$B250*'Valor final dos insumos'!P$24</f>
        <v>5.6038125373825465E-2</v>
      </c>
    </row>
    <row r="251" spans="1:17">
      <c r="A251" s="18" t="s">
        <v>292</v>
      </c>
      <c r="B251" s="19">
        <v>5.0164965559821723E-5</v>
      </c>
      <c r="C251" s="20">
        <f>$B251*'Valor final dos insumos'!B$24</f>
        <v>19.425899322772963</v>
      </c>
      <c r="D251" s="20">
        <f>$B251*'Valor final dos insumos'!C$24</f>
        <v>8.0941247178220692</v>
      </c>
      <c r="E251" s="20">
        <f>$B251*'Valor final dos insumos'!D$24</f>
        <v>32.376498871288277</v>
      </c>
      <c r="F251" s="20">
        <f>$B251*'Valor final dos insumos'!E$24</f>
        <v>32.376498871288277</v>
      </c>
      <c r="G251" s="20">
        <f>$B251*'Valor final dos insumos'!F$24</f>
        <v>194.25899322772963</v>
      </c>
      <c r="H251" s="20">
        <f>$B251*'Valor final dos insumos'!G$24</f>
        <v>97.129496613864816</v>
      </c>
      <c r="I251" s="20">
        <f>$B251*'Valor final dos insumos'!H$24</f>
        <v>7.2847122460398621</v>
      </c>
      <c r="J251" s="20">
        <f>$B251*'Valor final dos insumos'!I$24</f>
        <v>2.4282374153466204</v>
      </c>
      <c r="K251" s="20">
        <f>$B251*'Valor final dos insumos'!J$24</f>
        <v>9.7129496613864816</v>
      </c>
      <c r="L251" s="20">
        <f>$B251*'Valor final dos insumos'!K$24</f>
        <v>2.4282374153466204</v>
      </c>
      <c r="M251" s="20">
        <f>$B251*'Valor final dos insumos'!L$24</f>
        <v>0.72849562985973104</v>
      </c>
      <c r="N251" s="20">
        <f>$B251*'Valor final dos insumos'!M$24</f>
        <v>2.4282374153466204</v>
      </c>
      <c r="O251" s="20">
        <f>$B251*'Valor final dos insumos'!N$24</f>
        <v>2.4282374153466204</v>
      </c>
      <c r="P251" s="20">
        <f>$B251*'Valor final dos insumos'!O$24</f>
        <v>0.72849562985973104</v>
      </c>
      <c r="Q251" s="20">
        <f>$B251*'Valor final dos insumos'!P$24</f>
        <v>0.72849562985973104</v>
      </c>
    </row>
    <row r="252" spans="1:17">
      <c r="A252" s="18" t="s">
        <v>293</v>
      </c>
      <c r="B252" s="19">
        <v>4.2447278550618378E-5</v>
      </c>
      <c r="C252" s="20">
        <f>$B252*'Valor final dos insumos'!B$24</f>
        <v>16.437299426961737</v>
      </c>
      <c r="D252" s="20">
        <f>$B252*'Valor final dos insumos'!C$24</f>
        <v>6.8488747612340575</v>
      </c>
      <c r="E252" s="20">
        <f>$B252*'Valor final dos insumos'!D$24</f>
        <v>27.39549904493623</v>
      </c>
      <c r="F252" s="20">
        <f>$B252*'Valor final dos insumos'!E$24</f>
        <v>27.39549904493623</v>
      </c>
      <c r="G252" s="20">
        <f>$B252*'Valor final dos insumos'!F$24</f>
        <v>164.37299426961738</v>
      </c>
      <c r="H252" s="20">
        <f>$B252*'Valor final dos insumos'!G$24</f>
        <v>82.18649713480869</v>
      </c>
      <c r="I252" s="20">
        <f>$B252*'Valor final dos insumos'!H$24</f>
        <v>6.1639872851106521</v>
      </c>
      <c r="J252" s="20">
        <f>$B252*'Valor final dos insumos'!I$24</f>
        <v>2.0546624283702171</v>
      </c>
      <c r="K252" s="20">
        <f>$B252*'Valor final dos insumos'!J$24</f>
        <v>8.2186497134808683</v>
      </c>
      <c r="L252" s="20">
        <f>$B252*'Valor final dos insumos'!K$24</f>
        <v>2.0546624283702171</v>
      </c>
      <c r="M252" s="20">
        <f>$B252*'Valor final dos insumos'!L$24</f>
        <v>0.61641937911208011</v>
      </c>
      <c r="N252" s="20">
        <f>$B252*'Valor final dos insumos'!M$24</f>
        <v>2.0546624283702171</v>
      </c>
      <c r="O252" s="20">
        <f>$B252*'Valor final dos insumos'!N$24</f>
        <v>2.0546624283702171</v>
      </c>
      <c r="P252" s="20">
        <f>$B252*'Valor final dos insumos'!O$24</f>
        <v>0.61641937911208011</v>
      </c>
      <c r="Q252" s="20">
        <f>$B252*'Valor final dos insumos'!P$24</f>
        <v>0.61641937911208011</v>
      </c>
    </row>
    <row r="253" spans="1:17">
      <c r="A253" s="18" t="s">
        <v>294</v>
      </c>
      <c r="B253" s="19">
        <v>2.3153061027610025E-5</v>
      </c>
      <c r="C253" s="20">
        <f>$B253*'Valor final dos insumos'!B$24</f>
        <v>8.9657996874336749</v>
      </c>
      <c r="D253" s="20">
        <f>$B253*'Valor final dos insumos'!C$24</f>
        <v>3.7357498697640317</v>
      </c>
      <c r="E253" s="20">
        <f>$B253*'Valor final dos insumos'!D$24</f>
        <v>14.942999479056127</v>
      </c>
      <c r="F253" s="20">
        <f>$B253*'Valor final dos insumos'!E$24</f>
        <v>14.942999479056127</v>
      </c>
      <c r="G253" s="20">
        <f>$B253*'Valor final dos insumos'!F$24</f>
        <v>89.657996874336746</v>
      </c>
      <c r="H253" s="20">
        <f>$B253*'Valor final dos insumos'!G$24</f>
        <v>44.828998437168373</v>
      </c>
      <c r="I253" s="20">
        <f>$B253*'Valor final dos insumos'!H$24</f>
        <v>3.3621748827876288</v>
      </c>
      <c r="J253" s="20">
        <f>$B253*'Valor final dos insumos'!I$24</f>
        <v>1.1207249609292094</v>
      </c>
      <c r="K253" s="20">
        <f>$B253*'Valor final dos insumos'!J$24</f>
        <v>4.4828998437168375</v>
      </c>
      <c r="L253" s="20">
        <f>$B253*'Valor final dos insumos'!K$24</f>
        <v>1.1207249609292094</v>
      </c>
      <c r="M253" s="20">
        <f>$B253*'Valor final dos insumos'!L$24</f>
        <v>0.33622875224295279</v>
      </c>
      <c r="N253" s="20">
        <f>$B253*'Valor final dos insumos'!M$24</f>
        <v>1.1207249609292094</v>
      </c>
      <c r="O253" s="20">
        <f>$B253*'Valor final dos insumos'!N$24</f>
        <v>1.1207249609292094</v>
      </c>
      <c r="P253" s="20">
        <f>$B253*'Valor final dos insumos'!O$24</f>
        <v>0.33622875224295279</v>
      </c>
      <c r="Q253" s="20">
        <f>$B253*'Valor final dos insumos'!P$24</f>
        <v>0.33622875224295279</v>
      </c>
    </row>
    <row r="254" spans="1:17">
      <c r="A254" s="18" t="s">
        <v>295</v>
      </c>
      <c r="B254" s="19">
        <v>1.0932103648536534E-2</v>
      </c>
      <c r="C254" s="20">
        <f>$B254*'Valor final dos insumos'!B$24</f>
        <v>4233.3517524166009</v>
      </c>
      <c r="D254" s="20">
        <f>$B254*'Valor final dos insumos'!C$24</f>
        <v>1763.8965635069169</v>
      </c>
      <c r="E254" s="20">
        <f>$B254*'Valor final dos insumos'!D$24</f>
        <v>7055.5862540276676</v>
      </c>
      <c r="F254" s="20">
        <f>$B254*'Valor final dos insumos'!E$24</f>
        <v>7055.5862540276676</v>
      </c>
      <c r="G254" s="20">
        <f>$B254*'Valor final dos insumos'!F$24</f>
        <v>42333.517524166004</v>
      </c>
      <c r="H254" s="20">
        <f>$B254*'Valor final dos insumos'!G$24</f>
        <v>21166.758762083002</v>
      </c>
      <c r="I254" s="20">
        <f>$B254*'Valor final dos insumos'!H$24</f>
        <v>1587.5069071562255</v>
      </c>
      <c r="J254" s="20">
        <f>$B254*'Valor final dos insumos'!I$24</f>
        <v>529.16896905207511</v>
      </c>
      <c r="K254" s="20">
        <f>$B254*'Valor final dos insumos'!J$24</f>
        <v>2116.6758762083005</v>
      </c>
      <c r="L254" s="20">
        <f>$B254*'Valor final dos insumos'!K$24</f>
        <v>529.16896905207511</v>
      </c>
      <c r="M254" s="20">
        <f>$B254*'Valor final dos insumos'!L$24</f>
        <v>158.75600918404754</v>
      </c>
      <c r="N254" s="20">
        <f>$B254*'Valor final dos insumos'!M$24</f>
        <v>529.16896905207511</v>
      </c>
      <c r="O254" s="20">
        <f>$B254*'Valor final dos insumos'!N$24</f>
        <v>529.16896905207511</v>
      </c>
      <c r="P254" s="20">
        <f>$B254*'Valor final dos insumos'!O$24</f>
        <v>158.75600918404754</v>
      </c>
      <c r="Q254" s="20">
        <f>$B254*'Valor final dos insumos'!P$24</f>
        <v>158.75600918404754</v>
      </c>
    </row>
    <row r="255" spans="1:17">
      <c r="A255" s="18" t="s">
        <v>296</v>
      </c>
      <c r="B255" s="19">
        <v>7.5633332690192749E-4</v>
      </c>
      <c r="C255" s="20">
        <f>$B255*'Valor final dos insumos'!B$24</f>
        <v>292.88278978950007</v>
      </c>
      <c r="D255" s="20">
        <f>$B255*'Valor final dos insumos'!C$24</f>
        <v>122.03449574562504</v>
      </c>
      <c r="E255" s="20">
        <f>$B255*'Valor final dos insumos'!D$24</f>
        <v>488.13798298250015</v>
      </c>
      <c r="F255" s="20">
        <f>$B255*'Valor final dos insumos'!E$24</f>
        <v>488.13798298250015</v>
      </c>
      <c r="G255" s="20">
        <f>$B255*'Valor final dos insumos'!F$24</f>
        <v>2928.8278978950007</v>
      </c>
      <c r="H255" s="20">
        <f>$B255*'Valor final dos insumos'!G$24</f>
        <v>1464.4139489475003</v>
      </c>
      <c r="I255" s="20">
        <f>$B255*'Valor final dos insumos'!H$24</f>
        <v>109.83104617106254</v>
      </c>
      <c r="J255" s="20">
        <f>$B255*'Valor final dos insumos'!I$24</f>
        <v>36.610348723687508</v>
      </c>
      <c r="K255" s="20">
        <f>$B255*'Valor final dos insumos'!J$24</f>
        <v>146.44139489475003</v>
      </c>
      <c r="L255" s="20">
        <f>$B255*'Valor final dos insumos'!K$24</f>
        <v>36.610348723687508</v>
      </c>
      <c r="M255" s="20">
        <f>$B255*'Valor final dos insumos'!L$24</f>
        <v>10.983472573269792</v>
      </c>
      <c r="N255" s="20">
        <f>$B255*'Valor final dos insumos'!M$24</f>
        <v>36.610348723687508</v>
      </c>
      <c r="O255" s="20">
        <f>$B255*'Valor final dos insumos'!N$24</f>
        <v>36.610348723687508</v>
      </c>
      <c r="P255" s="20">
        <f>$B255*'Valor final dos insumos'!O$24</f>
        <v>10.983472573269792</v>
      </c>
      <c r="Q255" s="20">
        <f>$B255*'Valor final dos insumos'!P$24</f>
        <v>10.983472573269792</v>
      </c>
    </row>
    <row r="256" spans="1:17">
      <c r="A256" s="18" t="s">
        <v>297</v>
      </c>
      <c r="B256" s="19">
        <v>1.1576530513805013E-5</v>
      </c>
      <c r="C256" s="20">
        <f>$B256*'Valor final dos insumos'!B$24</f>
        <v>4.4828998437168375</v>
      </c>
      <c r="D256" s="20">
        <f>$B256*'Valor final dos insumos'!C$24</f>
        <v>1.8678749348820158</v>
      </c>
      <c r="E256" s="20">
        <f>$B256*'Valor final dos insumos'!D$24</f>
        <v>7.4714997395280633</v>
      </c>
      <c r="F256" s="20">
        <f>$B256*'Valor final dos insumos'!E$24</f>
        <v>7.4714997395280633</v>
      </c>
      <c r="G256" s="20">
        <f>$B256*'Valor final dos insumos'!F$24</f>
        <v>44.828998437168373</v>
      </c>
      <c r="H256" s="20">
        <f>$B256*'Valor final dos insumos'!G$24</f>
        <v>22.414499218584186</v>
      </c>
      <c r="I256" s="20">
        <f>$B256*'Valor final dos insumos'!H$24</f>
        <v>1.6810874413938144</v>
      </c>
      <c r="J256" s="20">
        <f>$B256*'Valor final dos insumos'!I$24</f>
        <v>0.56036248046460468</v>
      </c>
      <c r="K256" s="20">
        <f>$B256*'Valor final dos insumos'!J$24</f>
        <v>2.2414499218584187</v>
      </c>
      <c r="L256" s="20">
        <f>$B256*'Valor final dos insumos'!K$24</f>
        <v>0.56036248046460468</v>
      </c>
      <c r="M256" s="20">
        <f>$B256*'Valor final dos insumos'!L$24</f>
        <v>0.16811437612147639</v>
      </c>
      <c r="N256" s="20">
        <f>$B256*'Valor final dos insumos'!M$24</f>
        <v>0.56036248046460468</v>
      </c>
      <c r="O256" s="20">
        <f>$B256*'Valor final dos insumos'!N$24</f>
        <v>0.56036248046460468</v>
      </c>
      <c r="P256" s="20">
        <f>$B256*'Valor final dos insumos'!O$24</f>
        <v>0.16811437612147639</v>
      </c>
      <c r="Q256" s="20">
        <f>$B256*'Valor final dos insumos'!P$24</f>
        <v>0.16811437612147639</v>
      </c>
    </row>
    <row r="257" spans="1:17">
      <c r="A257" s="18" t="s">
        <v>298</v>
      </c>
      <c r="B257" s="19">
        <v>2.7011904532211698E-5</v>
      </c>
      <c r="C257" s="20">
        <f>$B257*'Valor final dos insumos'!B$24</f>
        <v>10.460099635339288</v>
      </c>
      <c r="D257" s="20">
        <f>$B257*'Valor final dos insumos'!C$24</f>
        <v>4.3583748480580367</v>
      </c>
      <c r="E257" s="20">
        <f>$B257*'Valor final dos insumos'!D$24</f>
        <v>17.433499392232147</v>
      </c>
      <c r="F257" s="20">
        <f>$B257*'Valor final dos insumos'!E$24</f>
        <v>17.433499392232147</v>
      </c>
      <c r="G257" s="20">
        <f>$B257*'Valor final dos insumos'!F$24</f>
        <v>104.60099635339289</v>
      </c>
      <c r="H257" s="20">
        <f>$B257*'Valor final dos insumos'!G$24</f>
        <v>52.300498176696443</v>
      </c>
      <c r="I257" s="20">
        <f>$B257*'Valor final dos insumos'!H$24</f>
        <v>3.9225373632522338</v>
      </c>
      <c r="J257" s="20">
        <f>$B257*'Valor final dos insumos'!I$24</f>
        <v>1.307512454417411</v>
      </c>
      <c r="K257" s="20">
        <f>$B257*'Valor final dos insumos'!J$24</f>
        <v>5.2300498176696442</v>
      </c>
      <c r="L257" s="20">
        <f>$B257*'Valor final dos insumos'!K$24</f>
        <v>1.307512454417411</v>
      </c>
      <c r="M257" s="20">
        <f>$B257*'Valor final dos insumos'!L$24</f>
        <v>0.39226687761677825</v>
      </c>
      <c r="N257" s="20">
        <f>$B257*'Valor final dos insumos'!M$24</f>
        <v>1.307512454417411</v>
      </c>
      <c r="O257" s="20">
        <f>$B257*'Valor final dos insumos'!N$24</f>
        <v>1.307512454417411</v>
      </c>
      <c r="P257" s="20">
        <f>$B257*'Valor final dos insumos'!O$24</f>
        <v>0.39226687761677825</v>
      </c>
      <c r="Q257" s="20">
        <f>$B257*'Valor final dos insumos'!P$24</f>
        <v>0.39226687761677825</v>
      </c>
    </row>
    <row r="258" spans="1:17">
      <c r="A258" s="18" t="s">
        <v>299</v>
      </c>
      <c r="B258" s="19">
        <v>3.4729591541415039E-5</v>
      </c>
      <c r="C258" s="20">
        <f>$B258*'Valor final dos insumos'!B$24</f>
        <v>13.448699531150515</v>
      </c>
      <c r="D258" s="20">
        <f>$B258*'Valor final dos insumos'!C$24</f>
        <v>5.6036248046460475</v>
      </c>
      <c r="E258" s="20">
        <f>$B258*'Valor final dos insumos'!D$24</f>
        <v>22.41449921858419</v>
      </c>
      <c r="F258" s="20">
        <f>$B258*'Valor final dos insumos'!E$24</f>
        <v>22.41449921858419</v>
      </c>
      <c r="G258" s="20">
        <f>$B258*'Valor final dos insumos'!F$24</f>
        <v>134.48699531150513</v>
      </c>
      <c r="H258" s="20">
        <f>$B258*'Valor final dos insumos'!G$24</f>
        <v>67.243497655752563</v>
      </c>
      <c r="I258" s="20">
        <f>$B258*'Valor final dos insumos'!H$24</f>
        <v>5.0432623241814429</v>
      </c>
      <c r="J258" s="20">
        <f>$B258*'Valor final dos insumos'!I$24</f>
        <v>1.6810874413938144</v>
      </c>
      <c r="K258" s="20">
        <f>$B258*'Valor final dos insumos'!J$24</f>
        <v>6.7243497655752575</v>
      </c>
      <c r="L258" s="20">
        <f>$B258*'Valor final dos insumos'!K$24</f>
        <v>1.6810874413938144</v>
      </c>
      <c r="M258" s="20">
        <f>$B258*'Valor final dos insumos'!L$24</f>
        <v>0.50434312836442918</v>
      </c>
      <c r="N258" s="20">
        <f>$B258*'Valor final dos insumos'!M$24</f>
        <v>1.6810874413938144</v>
      </c>
      <c r="O258" s="20">
        <f>$B258*'Valor final dos insumos'!N$24</f>
        <v>1.6810874413938144</v>
      </c>
      <c r="P258" s="20">
        <f>$B258*'Valor final dos insumos'!O$24</f>
        <v>0.50434312836442918</v>
      </c>
      <c r="Q258" s="20">
        <f>$B258*'Valor final dos insumos'!P$24</f>
        <v>0.50434312836442918</v>
      </c>
    </row>
    <row r="259" spans="1:17">
      <c r="A259" s="18" t="s">
        <v>300</v>
      </c>
      <c r="B259" s="19">
        <v>4.2447278550618378E-5</v>
      </c>
      <c r="C259" s="20">
        <f>$B259*'Valor final dos insumos'!B$24</f>
        <v>16.437299426961737</v>
      </c>
      <c r="D259" s="20">
        <f>$B259*'Valor final dos insumos'!C$24</f>
        <v>6.8488747612340575</v>
      </c>
      <c r="E259" s="20">
        <f>$B259*'Valor final dos insumos'!D$24</f>
        <v>27.39549904493623</v>
      </c>
      <c r="F259" s="20">
        <f>$B259*'Valor final dos insumos'!E$24</f>
        <v>27.39549904493623</v>
      </c>
      <c r="G259" s="20">
        <f>$B259*'Valor final dos insumos'!F$24</f>
        <v>164.37299426961738</v>
      </c>
      <c r="H259" s="20">
        <f>$B259*'Valor final dos insumos'!G$24</f>
        <v>82.18649713480869</v>
      </c>
      <c r="I259" s="20">
        <f>$B259*'Valor final dos insumos'!H$24</f>
        <v>6.1639872851106521</v>
      </c>
      <c r="J259" s="20">
        <f>$B259*'Valor final dos insumos'!I$24</f>
        <v>2.0546624283702171</v>
      </c>
      <c r="K259" s="20">
        <f>$B259*'Valor final dos insumos'!J$24</f>
        <v>8.2186497134808683</v>
      </c>
      <c r="L259" s="20">
        <f>$B259*'Valor final dos insumos'!K$24</f>
        <v>2.0546624283702171</v>
      </c>
      <c r="M259" s="20">
        <f>$B259*'Valor final dos insumos'!L$24</f>
        <v>0.61641937911208011</v>
      </c>
      <c r="N259" s="20">
        <f>$B259*'Valor final dos insumos'!M$24</f>
        <v>2.0546624283702171</v>
      </c>
      <c r="O259" s="20">
        <f>$B259*'Valor final dos insumos'!N$24</f>
        <v>2.0546624283702171</v>
      </c>
      <c r="P259" s="20">
        <f>$B259*'Valor final dos insumos'!O$24</f>
        <v>0.61641937911208011</v>
      </c>
      <c r="Q259" s="20">
        <f>$B259*'Valor final dos insumos'!P$24</f>
        <v>0.61641937911208011</v>
      </c>
    </row>
    <row r="260" spans="1:17">
      <c r="A260" s="18" t="s">
        <v>301</v>
      </c>
      <c r="B260" s="19">
        <v>1.6322908024465068E-3</v>
      </c>
      <c r="C260" s="20">
        <f>$B260*'Valor final dos insumos'!B$24</f>
        <v>632.08887796407419</v>
      </c>
      <c r="D260" s="20">
        <f>$B260*'Valor final dos insumos'!C$24</f>
        <v>263.37036581836423</v>
      </c>
      <c r="E260" s="20">
        <f>$B260*'Valor final dos insumos'!D$24</f>
        <v>1053.4814632734569</v>
      </c>
      <c r="F260" s="20">
        <f>$B260*'Valor final dos insumos'!E$24</f>
        <v>1053.4814632734569</v>
      </c>
      <c r="G260" s="20">
        <f>$B260*'Valor final dos insumos'!F$24</f>
        <v>6320.8887796407407</v>
      </c>
      <c r="H260" s="20">
        <f>$B260*'Valor final dos insumos'!G$24</f>
        <v>3160.4443898203704</v>
      </c>
      <c r="I260" s="20">
        <f>$B260*'Valor final dos insumos'!H$24</f>
        <v>237.03332923652783</v>
      </c>
      <c r="J260" s="20">
        <f>$B260*'Valor final dos insumos'!I$24</f>
        <v>79.011109745509273</v>
      </c>
      <c r="K260" s="20">
        <f>$B260*'Valor final dos insumos'!J$24</f>
        <v>316.04443898203709</v>
      </c>
      <c r="L260" s="20">
        <f>$B260*'Valor final dos insumos'!K$24</f>
        <v>79.011109745509273</v>
      </c>
      <c r="M260" s="20">
        <f>$B260*'Valor final dos insumos'!L$24</f>
        <v>23.70412703312817</v>
      </c>
      <c r="N260" s="20">
        <f>$B260*'Valor final dos insumos'!M$24</f>
        <v>79.011109745509273</v>
      </c>
      <c r="O260" s="20">
        <f>$B260*'Valor final dos insumos'!N$24</f>
        <v>79.011109745509273</v>
      </c>
      <c r="P260" s="20">
        <f>$B260*'Valor final dos insumos'!O$24</f>
        <v>23.70412703312817</v>
      </c>
      <c r="Q260" s="20">
        <f>$B260*'Valor final dos insumos'!P$24</f>
        <v>23.70412703312817</v>
      </c>
    </row>
    <row r="261" spans="1:17">
      <c r="A261" s="18" t="s">
        <v>302</v>
      </c>
      <c r="B261" s="19">
        <v>1.4277720967026183E-4</v>
      </c>
      <c r="C261" s="20">
        <f>$B261*'Valor final dos insumos'!B$24</f>
        <v>55.28909807250767</v>
      </c>
      <c r="D261" s="20">
        <f>$B261*'Valor final dos insumos'!C$24</f>
        <v>23.037124196878196</v>
      </c>
      <c r="E261" s="20">
        <f>$B261*'Valor final dos insumos'!D$24</f>
        <v>92.148496787512784</v>
      </c>
      <c r="F261" s="20">
        <f>$B261*'Valor final dos insumos'!E$24</f>
        <v>92.148496787512784</v>
      </c>
      <c r="G261" s="20">
        <f>$B261*'Valor final dos insumos'!F$24</f>
        <v>552.8909807250767</v>
      </c>
      <c r="H261" s="20">
        <f>$B261*'Valor final dos insumos'!G$24</f>
        <v>276.44549036253835</v>
      </c>
      <c r="I261" s="20">
        <f>$B261*'Valor final dos insumos'!H$24</f>
        <v>20.73341177719038</v>
      </c>
      <c r="J261" s="20">
        <f>$B261*'Valor final dos insumos'!I$24</f>
        <v>6.9111372590634588</v>
      </c>
      <c r="K261" s="20">
        <f>$B261*'Valor final dos insumos'!J$24</f>
        <v>27.644549036253835</v>
      </c>
      <c r="L261" s="20">
        <f>$B261*'Valor final dos insumos'!K$24</f>
        <v>6.9111372590634588</v>
      </c>
      <c r="M261" s="20">
        <f>$B261*'Valor final dos insumos'!L$24</f>
        <v>2.0734106388315423</v>
      </c>
      <c r="N261" s="20">
        <f>$B261*'Valor final dos insumos'!M$24</f>
        <v>6.9111372590634588</v>
      </c>
      <c r="O261" s="20">
        <f>$B261*'Valor final dos insumos'!N$24</f>
        <v>6.9111372590634588</v>
      </c>
      <c r="P261" s="20">
        <f>$B261*'Valor final dos insumos'!O$24</f>
        <v>2.0734106388315423</v>
      </c>
      <c r="Q261" s="20">
        <f>$B261*'Valor final dos insumos'!P$24</f>
        <v>2.0734106388315423</v>
      </c>
    </row>
    <row r="262" spans="1:17">
      <c r="A262" s="18" t="s">
        <v>303</v>
      </c>
      <c r="B262" s="19">
        <v>2.3153061027610025E-5</v>
      </c>
      <c r="C262" s="20">
        <f>$B262*'Valor final dos insumos'!B$24</f>
        <v>8.9657996874336749</v>
      </c>
      <c r="D262" s="20">
        <f>$B262*'Valor final dos insumos'!C$24</f>
        <v>3.7357498697640317</v>
      </c>
      <c r="E262" s="20">
        <f>$B262*'Valor final dos insumos'!D$24</f>
        <v>14.942999479056127</v>
      </c>
      <c r="F262" s="20">
        <f>$B262*'Valor final dos insumos'!E$24</f>
        <v>14.942999479056127</v>
      </c>
      <c r="G262" s="20">
        <f>$B262*'Valor final dos insumos'!F$24</f>
        <v>89.657996874336746</v>
      </c>
      <c r="H262" s="20">
        <f>$B262*'Valor final dos insumos'!G$24</f>
        <v>44.828998437168373</v>
      </c>
      <c r="I262" s="20">
        <f>$B262*'Valor final dos insumos'!H$24</f>
        <v>3.3621748827876288</v>
      </c>
      <c r="J262" s="20">
        <f>$B262*'Valor final dos insumos'!I$24</f>
        <v>1.1207249609292094</v>
      </c>
      <c r="K262" s="20">
        <f>$B262*'Valor final dos insumos'!J$24</f>
        <v>4.4828998437168375</v>
      </c>
      <c r="L262" s="20">
        <f>$B262*'Valor final dos insumos'!K$24</f>
        <v>1.1207249609292094</v>
      </c>
      <c r="M262" s="20">
        <f>$B262*'Valor final dos insumos'!L$24</f>
        <v>0.33622875224295279</v>
      </c>
      <c r="N262" s="20">
        <f>$B262*'Valor final dos insumos'!M$24</f>
        <v>1.1207249609292094</v>
      </c>
      <c r="O262" s="20">
        <f>$B262*'Valor final dos insumos'!N$24</f>
        <v>1.1207249609292094</v>
      </c>
      <c r="P262" s="20">
        <f>$B262*'Valor final dos insumos'!O$24</f>
        <v>0.33622875224295279</v>
      </c>
      <c r="Q262" s="20">
        <f>$B262*'Valor final dos insumos'!P$24</f>
        <v>0.33622875224295279</v>
      </c>
    </row>
    <row r="263" spans="1:17">
      <c r="A263" s="18" t="s">
        <v>304</v>
      </c>
      <c r="B263" s="19">
        <v>7.0230951783750413E-4</v>
      </c>
      <c r="C263" s="20">
        <f>$B263*'Valor final dos insumos'!B$24</f>
        <v>271.96259051882151</v>
      </c>
      <c r="D263" s="20">
        <f>$B263*'Valor final dos insumos'!C$24</f>
        <v>113.31774604950897</v>
      </c>
      <c r="E263" s="20">
        <f>$B263*'Valor final dos insumos'!D$24</f>
        <v>453.27098419803588</v>
      </c>
      <c r="F263" s="20">
        <f>$B263*'Valor final dos insumos'!E$24</f>
        <v>453.27098419803588</v>
      </c>
      <c r="G263" s="20">
        <f>$B263*'Valor final dos insumos'!F$24</f>
        <v>2719.6259051882148</v>
      </c>
      <c r="H263" s="20">
        <f>$B263*'Valor final dos insumos'!G$24</f>
        <v>1359.8129525941074</v>
      </c>
      <c r="I263" s="20">
        <f>$B263*'Valor final dos insumos'!H$24</f>
        <v>101.98597144455807</v>
      </c>
      <c r="J263" s="20">
        <f>$B263*'Valor final dos insumos'!I$24</f>
        <v>33.995323814852689</v>
      </c>
      <c r="K263" s="20">
        <f>$B263*'Valor final dos insumos'!J$24</f>
        <v>135.98129525941076</v>
      </c>
      <c r="L263" s="20">
        <f>$B263*'Valor final dos insumos'!K$24</f>
        <v>33.995323814852689</v>
      </c>
      <c r="M263" s="20">
        <f>$B263*'Valor final dos insumos'!L$24</f>
        <v>10.198938818036234</v>
      </c>
      <c r="N263" s="20">
        <f>$B263*'Valor final dos insumos'!M$24</f>
        <v>33.995323814852689</v>
      </c>
      <c r="O263" s="20">
        <f>$B263*'Valor final dos insumos'!N$24</f>
        <v>33.995323814852689</v>
      </c>
      <c r="P263" s="20">
        <f>$B263*'Valor final dos insumos'!O$24</f>
        <v>10.198938818036234</v>
      </c>
      <c r="Q263" s="20">
        <f>$B263*'Valor final dos insumos'!P$24</f>
        <v>10.198938818036234</v>
      </c>
    </row>
    <row r="264" spans="1:17">
      <c r="A264" s="18" t="s">
        <v>305</v>
      </c>
      <c r="B264" s="19">
        <v>2.7011904532211698E-5</v>
      </c>
      <c r="C264" s="20">
        <f>$B264*'Valor final dos insumos'!B$24</f>
        <v>10.460099635339288</v>
      </c>
      <c r="D264" s="20">
        <f>$B264*'Valor final dos insumos'!C$24</f>
        <v>4.3583748480580367</v>
      </c>
      <c r="E264" s="20">
        <f>$B264*'Valor final dos insumos'!D$24</f>
        <v>17.433499392232147</v>
      </c>
      <c r="F264" s="20">
        <f>$B264*'Valor final dos insumos'!E$24</f>
        <v>17.433499392232147</v>
      </c>
      <c r="G264" s="20">
        <f>$B264*'Valor final dos insumos'!F$24</f>
        <v>104.60099635339289</v>
      </c>
      <c r="H264" s="20">
        <f>$B264*'Valor final dos insumos'!G$24</f>
        <v>52.300498176696443</v>
      </c>
      <c r="I264" s="20">
        <f>$B264*'Valor final dos insumos'!H$24</f>
        <v>3.9225373632522338</v>
      </c>
      <c r="J264" s="20">
        <f>$B264*'Valor final dos insumos'!I$24</f>
        <v>1.307512454417411</v>
      </c>
      <c r="K264" s="20">
        <f>$B264*'Valor final dos insumos'!J$24</f>
        <v>5.2300498176696442</v>
      </c>
      <c r="L264" s="20">
        <f>$B264*'Valor final dos insumos'!K$24</f>
        <v>1.307512454417411</v>
      </c>
      <c r="M264" s="20">
        <f>$B264*'Valor final dos insumos'!L$24</f>
        <v>0.39226687761677825</v>
      </c>
      <c r="N264" s="20">
        <f>$B264*'Valor final dos insumos'!M$24</f>
        <v>1.307512454417411</v>
      </c>
      <c r="O264" s="20">
        <f>$B264*'Valor final dos insumos'!N$24</f>
        <v>1.307512454417411</v>
      </c>
      <c r="P264" s="20">
        <f>$B264*'Valor final dos insumos'!O$24</f>
        <v>0.39226687761677825</v>
      </c>
      <c r="Q264" s="20">
        <f>$B264*'Valor final dos insumos'!P$24</f>
        <v>0.39226687761677825</v>
      </c>
    </row>
    <row r="265" spans="1:17">
      <c r="A265" s="18" t="s">
        <v>306</v>
      </c>
      <c r="B265" s="19">
        <v>7.7176870092033417E-6</v>
      </c>
      <c r="C265" s="20">
        <f>$B265*'Valor final dos insumos'!B$24</f>
        <v>2.9885998958112254</v>
      </c>
      <c r="D265" s="20">
        <f>$B265*'Valor final dos insumos'!C$24</f>
        <v>1.2452499565880106</v>
      </c>
      <c r="E265" s="20">
        <f>$B265*'Valor final dos insumos'!D$24</f>
        <v>4.9809998263520425</v>
      </c>
      <c r="F265" s="20">
        <f>$B265*'Valor final dos insumos'!E$24</f>
        <v>4.9809998263520425</v>
      </c>
      <c r="G265" s="20">
        <f>$B265*'Valor final dos insumos'!F$24</f>
        <v>29.88599895811225</v>
      </c>
      <c r="H265" s="20">
        <f>$B265*'Valor final dos insumos'!G$24</f>
        <v>14.942999479056125</v>
      </c>
      <c r="I265" s="20">
        <f>$B265*'Valor final dos insumos'!H$24</f>
        <v>1.1207249609292096</v>
      </c>
      <c r="J265" s="20">
        <f>$B265*'Valor final dos insumos'!I$24</f>
        <v>0.37357498697640318</v>
      </c>
      <c r="K265" s="20">
        <f>$B265*'Valor final dos insumos'!J$24</f>
        <v>1.4942999479056127</v>
      </c>
      <c r="L265" s="20">
        <f>$B265*'Valor final dos insumos'!K$24</f>
        <v>0.37357498697640318</v>
      </c>
      <c r="M265" s="20">
        <f>$B265*'Valor final dos insumos'!L$24</f>
        <v>0.11207625074765093</v>
      </c>
      <c r="N265" s="20">
        <f>$B265*'Valor final dos insumos'!M$24</f>
        <v>0.37357498697640318</v>
      </c>
      <c r="O265" s="20">
        <f>$B265*'Valor final dos insumos'!N$24</f>
        <v>0.37357498697640318</v>
      </c>
      <c r="P265" s="20">
        <f>$B265*'Valor final dos insumos'!O$24</f>
        <v>0.11207625074765093</v>
      </c>
      <c r="Q265" s="20">
        <f>$B265*'Valor final dos insumos'!P$24</f>
        <v>0.11207625074765093</v>
      </c>
    </row>
    <row r="266" spans="1:17">
      <c r="A266" s="18" t="s">
        <v>307</v>
      </c>
      <c r="B266" s="19">
        <v>5.0164965559821723E-5</v>
      </c>
      <c r="C266" s="20">
        <f>$B266*'Valor final dos insumos'!B$24</f>
        <v>19.425899322772963</v>
      </c>
      <c r="D266" s="20">
        <f>$B266*'Valor final dos insumos'!C$24</f>
        <v>8.0941247178220692</v>
      </c>
      <c r="E266" s="20">
        <f>$B266*'Valor final dos insumos'!D$24</f>
        <v>32.376498871288277</v>
      </c>
      <c r="F266" s="20">
        <f>$B266*'Valor final dos insumos'!E$24</f>
        <v>32.376498871288277</v>
      </c>
      <c r="G266" s="20">
        <f>$B266*'Valor final dos insumos'!F$24</f>
        <v>194.25899322772963</v>
      </c>
      <c r="H266" s="20">
        <f>$B266*'Valor final dos insumos'!G$24</f>
        <v>97.129496613864816</v>
      </c>
      <c r="I266" s="20">
        <f>$B266*'Valor final dos insumos'!H$24</f>
        <v>7.2847122460398621</v>
      </c>
      <c r="J266" s="20">
        <f>$B266*'Valor final dos insumos'!I$24</f>
        <v>2.4282374153466204</v>
      </c>
      <c r="K266" s="20">
        <f>$B266*'Valor final dos insumos'!J$24</f>
        <v>9.7129496613864816</v>
      </c>
      <c r="L266" s="20">
        <f>$B266*'Valor final dos insumos'!K$24</f>
        <v>2.4282374153466204</v>
      </c>
      <c r="M266" s="20">
        <f>$B266*'Valor final dos insumos'!L$24</f>
        <v>0.72849562985973104</v>
      </c>
      <c r="N266" s="20">
        <f>$B266*'Valor final dos insumos'!M$24</f>
        <v>2.4282374153466204</v>
      </c>
      <c r="O266" s="20">
        <f>$B266*'Valor final dos insumos'!N$24</f>
        <v>2.4282374153466204</v>
      </c>
      <c r="P266" s="20">
        <f>$B266*'Valor final dos insumos'!O$24</f>
        <v>0.72849562985973104</v>
      </c>
      <c r="Q266" s="20">
        <f>$B266*'Valor final dos insumos'!P$24</f>
        <v>0.72849562985973104</v>
      </c>
    </row>
    <row r="267" spans="1:17">
      <c r="A267" s="18" t="s">
        <v>308</v>
      </c>
      <c r="B267" s="19">
        <v>7.7176870092033417E-6</v>
      </c>
      <c r="C267" s="20">
        <f>$B267*'Valor final dos insumos'!B$24</f>
        <v>2.9885998958112254</v>
      </c>
      <c r="D267" s="20">
        <f>$B267*'Valor final dos insumos'!C$24</f>
        <v>1.2452499565880106</v>
      </c>
      <c r="E267" s="20">
        <f>$B267*'Valor final dos insumos'!D$24</f>
        <v>4.9809998263520425</v>
      </c>
      <c r="F267" s="20">
        <f>$B267*'Valor final dos insumos'!E$24</f>
        <v>4.9809998263520425</v>
      </c>
      <c r="G267" s="20">
        <f>$B267*'Valor final dos insumos'!F$24</f>
        <v>29.88599895811225</v>
      </c>
      <c r="H267" s="20">
        <f>$B267*'Valor final dos insumos'!G$24</f>
        <v>14.942999479056125</v>
      </c>
      <c r="I267" s="20">
        <f>$B267*'Valor final dos insumos'!H$24</f>
        <v>1.1207249609292096</v>
      </c>
      <c r="J267" s="20">
        <f>$B267*'Valor final dos insumos'!I$24</f>
        <v>0.37357498697640318</v>
      </c>
      <c r="K267" s="20">
        <f>$B267*'Valor final dos insumos'!J$24</f>
        <v>1.4942999479056127</v>
      </c>
      <c r="L267" s="20">
        <f>$B267*'Valor final dos insumos'!K$24</f>
        <v>0.37357498697640318</v>
      </c>
      <c r="M267" s="20">
        <f>$B267*'Valor final dos insumos'!L$24</f>
        <v>0.11207625074765093</v>
      </c>
      <c r="N267" s="20">
        <f>$B267*'Valor final dos insumos'!M$24</f>
        <v>0.37357498697640318</v>
      </c>
      <c r="O267" s="20">
        <f>$B267*'Valor final dos insumos'!N$24</f>
        <v>0.37357498697640318</v>
      </c>
      <c r="P267" s="20">
        <f>$B267*'Valor final dos insumos'!O$24</f>
        <v>0.11207625074765093</v>
      </c>
      <c r="Q267" s="20">
        <f>$B267*'Valor final dos insumos'!P$24</f>
        <v>0.11207625074765093</v>
      </c>
    </row>
    <row r="268" spans="1:17">
      <c r="A268" s="18" t="s">
        <v>309</v>
      </c>
      <c r="B268" s="19">
        <v>6.5600339578228406E-5</v>
      </c>
      <c r="C268" s="20">
        <f>$B268*'Valor final dos insumos'!B$24</f>
        <v>25.403099114395417</v>
      </c>
      <c r="D268" s="20">
        <f>$B268*'Valor final dos insumos'!C$24</f>
        <v>10.584624630998089</v>
      </c>
      <c r="E268" s="20">
        <f>$B268*'Valor final dos insumos'!D$24</f>
        <v>42.338498523992357</v>
      </c>
      <c r="F268" s="20">
        <f>$B268*'Valor final dos insumos'!E$24</f>
        <v>42.338498523992357</v>
      </c>
      <c r="G268" s="20">
        <f>$B268*'Valor final dos insumos'!F$24</f>
        <v>254.03099114395414</v>
      </c>
      <c r="H268" s="20">
        <f>$B268*'Valor final dos insumos'!G$24</f>
        <v>127.01549557197707</v>
      </c>
      <c r="I268" s="20">
        <f>$B268*'Valor final dos insumos'!H$24</f>
        <v>9.5261621678982813</v>
      </c>
      <c r="J268" s="20">
        <f>$B268*'Valor final dos insumos'!I$24</f>
        <v>3.1753873892994271</v>
      </c>
      <c r="K268" s="20">
        <f>$B268*'Valor final dos insumos'!J$24</f>
        <v>12.701549557197708</v>
      </c>
      <c r="L268" s="20">
        <f>$B268*'Valor final dos insumos'!K$24</f>
        <v>3.1753873892994271</v>
      </c>
      <c r="M268" s="20">
        <f>$B268*'Valor final dos insumos'!L$24</f>
        <v>0.9526481313550329</v>
      </c>
      <c r="N268" s="20">
        <f>$B268*'Valor final dos insumos'!M$24</f>
        <v>3.1753873892994271</v>
      </c>
      <c r="O268" s="20">
        <f>$B268*'Valor final dos insumos'!N$24</f>
        <v>3.1753873892994271</v>
      </c>
      <c r="P268" s="20">
        <f>$B268*'Valor final dos insumos'!O$24</f>
        <v>0.9526481313550329</v>
      </c>
      <c r="Q268" s="20">
        <f>$B268*'Valor final dos insumos'!P$24</f>
        <v>0.9526481313550329</v>
      </c>
    </row>
    <row r="269" spans="1:17">
      <c r="A269" s="18" t="s">
        <v>310</v>
      </c>
      <c r="B269" s="19">
        <v>1.4277720967026183E-4</v>
      </c>
      <c r="C269" s="20">
        <f>$B269*'Valor final dos insumos'!B$24</f>
        <v>55.28909807250767</v>
      </c>
      <c r="D269" s="20">
        <f>$B269*'Valor final dos insumos'!C$24</f>
        <v>23.037124196878196</v>
      </c>
      <c r="E269" s="20">
        <f>$B269*'Valor final dos insumos'!D$24</f>
        <v>92.148496787512784</v>
      </c>
      <c r="F269" s="20">
        <f>$B269*'Valor final dos insumos'!E$24</f>
        <v>92.148496787512784</v>
      </c>
      <c r="G269" s="20">
        <f>$B269*'Valor final dos insumos'!F$24</f>
        <v>552.8909807250767</v>
      </c>
      <c r="H269" s="20">
        <f>$B269*'Valor final dos insumos'!G$24</f>
        <v>276.44549036253835</v>
      </c>
      <c r="I269" s="20">
        <f>$B269*'Valor final dos insumos'!H$24</f>
        <v>20.73341177719038</v>
      </c>
      <c r="J269" s="20">
        <f>$B269*'Valor final dos insumos'!I$24</f>
        <v>6.9111372590634588</v>
      </c>
      <c r="K269" s="20">
        <f>$B269*'Valor final dos insumos'!J$24</f>
        <v>27.644549036253835</v>
      </c>
      <c r="L269" s="20">
        <f>$B269*'Valor final dos insumos'!K$24</f>
        <v>6.9111372590634588</v>
      </c>
      <c r="M269" s="20">
        <f>$B269*'Valor final dos insumos'!L$24</f>
        <v>2.0734106388315423</v>
      </c>
      <c r="N269" s="20">
        <f>$B269*'Valor final dos insumos'!M$24</f>
        <v>6.9111372590634588</v>
      </c>
      <c r="O269" s="20">
        <f>$B269*'Valor final dos insumos'!N$24</f>
        <v>6.9111372590634588</v>
      </c>
      <c r="P269" s="20">
        <f>$B269*'Valor final dos insumos'!O$24</f>
        <v>2.0734106388315423</v>
      </c>
      <c r="Q269" s="20">
        <f>$B269*'Valor final dos insumos'!P$24</f>
        <v>2.0734106388315423</v>
      </c>
    </row>
    <row r="270" spans="1:17">
      <c r="A270" s="18" t="s">
        <v>311</v>
      </c>
      <c r="B270" s="19">
        <v>2.4040595033668409E-3</v>
      </c>
      <c r="C270" s="20">
        <f>$B270*'Valor final dos insumos'!B$24</f>
        <v>930.94886754519666</v>
      </c>
      <c r="D270" s="20">
        <f>$B270*'Valor final dos insumos'!C$24</f>
        <v>387.8953614771653</v>
      </c>
      <c r="E270" s="20">
        <f>$B270*'Valor final dos insumos'!D$24</f>
        <v>1551.5814459086612</v>
      </c>
      <c r="F270" s="20">
        <f>$B270*'Valor final dos insumos'!E$24</f>
        <v>1551.5814459086612</v>
      </c>
      <c r="G270" s="20">
        <f>$B270*'Valor final dos insumos'!F$24</f>
        <v>9309.4886754519666</v>
      </c>
      <c r="H270" s="20">
        <f>$B270*'Valor final dos insumos'!G$24</f>
        <v>4654.7443377259833</v>
      </c>
      <c r="I270" s="20">
        <f>$B270*'Valor final dos insumos'!H$24</f>
        <v>349.10582532944875</v>
      </c>
      <c r="J270" s="20">
        <f>$B270*'Valor final dos insumos'!I$24</f>
        <v>116.36860844314958</v>
      </c>
      <c r="K270" s="20">
        <f>$B270*'Valor final dos insumos'!J$24</f>
        <v>465.47443377259833</v>
      </c>
      <c r="L270" s="20">
        <f>$B270*'Valor final dos insumos'!K$24</f>
        <v>116.36860844314958</v>
      </c>
      <c r="M270" s="20">
        <f>$B270*'Valor final dos insumos'!L$24</f>
        <v>34.911752107893264</v>
      </c>
      <c r="N270" s="20">
        <f>$B270*'Valor final dos insumos'!M$24</f>
        <v>116.36860844314958</v>
      </c>
      <c r="O270" s="20">
        <f>$B270*'Valor final dos insumos'!N$24</f>
        <v>116.36860844314958</v>
      </c>
      <c r="P270" s="20">
        <f>$B270*'Valor final dos insumos'!O$24</f>
        <v>34.911752107893264</v>
      </c>
      <c r="Q270" s="20">
        <f>$B270*'Valor final dos insumos'!P$24</f>
        <v>34.911752107893264</v>
      </c>
    </row>
    <row r="271" spans="1:17">
      <c r="A271" s="18" t="s">
        <v>312</v>
      </c>
      <c r="B271" s="19">
        <v>1.2734183565185514E-4</v>
      </c>
      <c r="C271" s="20">
        <f>$B271*'Valor final dos insumos'!B$24</f>
        <v>49.311898280885217</v>
      </c>
      <c r="D271" s="20">
        <f>$B271*'Valor final dos insumos'!C$24</f>
        <v>20.546624283702172</v>
      </c>
      <c r="E271" s="20">
        <f>$B271*'Valor final dos insumos'!D$24</f>
        <v>82.18649713480869</v>
      </c>
      <c r="F271" s="20">
        <f>$B271*'Valor final dos insumos'!E$24</f>
        <v>82.18649713480869</v>
      </c>
      <c r="G271" s="20">
        <f>$B271*'Valor final dos insumos'!F$24</f>
        <v>493.11898280885214</v>
      </c>
      <c r="H271" s="20">
        <f>$B271*'Valor final dos insumos'!G$24</f>
        <v>246.55949140442607</v>
      </c>
      <c r="I271" s="20">
        <f>$B271*'Valor final dos insumos'!H$24</f>
        <v>18.491961855331958</v>
      </c>
      <c r="J271" s="20">
        <f>$B271*'Valor final dos insumos'!I$24</f>
        <v>6.1639872851106521</v>
      </c>
      <c r="K271" s="20">
        <f>$B271*'Valor final dos insumos'!J$24</f>
        <v>24.655949140442608</v>
      </c>
      <c r="L271" s="20">
        <f>$B271*'Valor final dos insumos'!K$24</f>
        <v>6.1639872851106521</v>
      </c>
      <c r="M271" s="20">
        <f>$B271*'Valor final dos insumos'!L$24</f>
        <v>1.8492581373362404</v>
      </c>
      <c r="N271" s="20">
        <f>$B271*'Valor final dos insumos'!M$24</f>
        <v>6.1639872851106521</v>
      </c>
      <c r="O271" s="20">
        <f>$B271*'Valor final dos insumos'!N$24</f>
        <v>6.1639872851106521</v>
      </c>
      <c r="P271" s="20">
        <f>$B271*'Valor final dos insumos'!O$24</f>
        <v>1.8492581373362404</v>
      </c>
      <c r="Q271" s="20">
        <f>$B271*'Valor final dos insumos'!P$24</f>
        <v>1.8492581373362404</v>
      </c>
    </row>
    <row r="272" spans="1:17">
      <c r="A272" s="18" t="s">
        <v>313</v>
      </c>
      <c r="B272" s="19">
        <v>6.9845067433290243E-4</v>
      </c>
      <c r="C272" s="20">
        <f>$B272*'Valor final dos insumos'!B$24</f>
        <v>270.46829057091588</v>
      </c>
      <c r="D272" s="20">
        <f>$B272*'Valor final dos insumos'!C$24</f>
        <v>112.69512107121496</v>
      </c>
      <c r="E272" s="20">
        <f>$B272*'Valor final dos insumos'!D$24</f>
        <v>450.78048428485982</v>
      </c>
      <c r="F272" s="20">
        <f>$B272*'Valor final dos insumos'!E$24</f>
        <v>450.78048428485982</v>
      </c>
      <c r="G272" s="20">
        <f>$B272*'Valor final dos insumos'!F$24</f>
        <v>2704.6829057091586</v>
      </c>
      <c r="H272" s="20">
        <f>$B272*'Valor final dos insumos'!G$24</f>
        <v>1352.3414528545793</v>
      </c>
      <c r="I272" s="20">
        <f>$B272*'Valor final dos insumos'!H$24</f>
        <v>101.42560896409347</v>
      </c>
      <c r="J272" s="20">
        <f>$B272*'Valor final dos insumos'!I$24</f>
        <v>33.808536321364485</v>
      </c>
      <c r="K272" s="20">
        <f>$B272*'Valor final dos insumos'!J$24</f>
        <v>135.23414528545794</v>
      </c>
      <c r="L272" s="20">
        <f>$B272*'Valor final dos insumos'!K$24</f>
        <v>33.808536321364485</v>
      </c>
      <c r="M272" s="20">
        <f>$B272*'Valor final dos insumos'!L$24</f>
        <v>10.142900692662408</v>
      </c>
      <c r="N272" s="20">
        <f>$B272*'Valor final dos insumos'!M$24</f>
        <v>33.808536321364485</v>
      </c>
      <c r="O272" s="20">
        <f>$B272*'Valor final dos insumos'!N$24</f>
        <v>33.808536321364485</v>
      </c>
      <c r="P272" s="20">
        <f>$B272*'Valor final dos insumos'!O$24</f>
        <v>10.142900692662408</v>
      </c>
      <c r="Q272" s="20">
        <f>$B272*'Valor final dos insumos'!P$24</f>
        <v>10.142900692662408</v>
      </c>
    </row>
    <row r="273" spans="1:17">
      <c r="A273" s="18" t="s">
        <v>314</v>
      </c>
      <c r="B273" s="19">
        <v>1.9294217523008356E-5</v>
      </c>
      <c r="C273" s="20">
        <f>$B273*'Valor final dos insumos'!B$24</f>
        <v>7.4714997395280633</v>
      </c>
      <c r="D273" s="20">
        <f>$B273*'Valor final dos insumos'!C$24</f>
        <v>3.1131248914700267</v>
      </c>
      <c r="E273" s="20">
        <f>$B273*'Valor final dos insumos'!D$24</f>
        <v>12.452499565880107</v>
      </c>
      <c r="F273" s="20">
        <f>$B273*'Valor final dos insumos'!E$24</f>
        <v>12.452499565880107</v>
      </c>
      <c r="G273" s="20">
        <f>$B273*'Valor final dos insumos'!F$24</f>
        <v>74.714997395280633</v>
      </c>
      <c r="H273" s="20">
        <f>$B273*'Valor final dos insumos'!G$24</f>
        <v>37.357498697640317</v>
      </c>
      <c r="I273" s="20">
        <f>$B273*'Valor final dos insumos'!H$24</f>
        <v>2.8018124023230242</v>
      </c>
      <c r="J273" s="20">
        <f>$B273*'Valor final dos insumos'!I$24</f>
        <v>0.93393746744100792</v>
      </c>
      <c r="K273" s="20">
        <f>$B273*'Valor final dos insumos'!J$24</f>
        <v>3.7357498697640317</v>
      </c>
      <c r="L273" s="20">
        <f>$B273*'Valor final dos insumos'!K$24</f>
        <v>0.93393746744100792</v>
      </c>
      <c r="M273" s="20">
        <f>$B273*'Valor final dos insumos'!L$24</f>
        <v>0.28019062686912732</v>
      </c>
      <c r="N273" s="20">
        <f>$B273*'Valor final dos insumos'!M$24</f>
        <v>0.93393746744100792</v>
      </c>
      <c r="O273" s="20">
        <f>$B273*'Valor final dos insumos'!N$24</f>
        <v>0.93393746744100792</v>
      </c>
      <c r="P273" s="20">
        <f>$B273*'Valor final dos insumos'!O$24</f>
        <v>0.28019062686912732</v>
      </c>
      <c r="Q273" s="20">
        <f>$B273*'Valor final dos insumos'!P$24</f>
        <v>0.28019062686912732</v>
      </c>
    </row>
    <row r="275" spans="1:17">
      <c r="A275" t="s">
        <v>315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Casos de dengue e insumos</vt:lpstr>
      <vt:lpstr>Memória de cálculo</vt:lpstr>
      <vt:lpstr>Valor final dos insumos</vt:lpstr>
      <vt:lpstr>Proporção por Municipio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Gaudenzi de Faria</dc:creator>
  <cp:lastModifiedBy>Fabio Gaudenzi de Faria</cp:lastModifiedBy>
  <dcterms:created xsi:type="dcterms:W3CDTF">2024-01-09T12:17:22Z</dcterms:created>
  <dcterms:modified xsi:type="dcterms:W3CDTF">2024-01-30T17:15:04Z</dcterms:modified>
</cp:coreProperties>
</file>